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7"/>
  </bookViews>
  <sheets>
    <sheet name="S1-S3" sheetId="2" r:id="rId1"/>
    <sheet name="D1-D3" sheetId="3" r:id="rId2"/>
    <sheet name="D4-D5" sheetId="4" r:id="rId3"/>
    <sheet name="C1-2" sheetId="5" r:id="rId4"/>
    <sheet name="C2-P3" sheetId="6" r:id="rId5"/>
    <sheet name="P4-5" sheetId="7" r:id="rId6"/>
    <sheet name="P5" sheetId="8" r:id="rId7"/>
    <sheet name="T2-T4" sheetId="9" r:id="rId8"/>
    <sheet name="T3" sheetId="10" r:id="rId9"/>
    <sheet name="T5" sheetId="11" r:id="rId10"/>
    <sheet name="J1" sheetId="12" r:id="rId11"/>
    <sheet name="J2-J3" sheetId="13" r:id="rId12"/>
    <sheet name="K4" sheetId="14" r:id="rId13"/>
    <sheet name="K5-6" sheetId="15" r:id="rId14"/>
    <sheet name="K7" sheetId="16" r:id="rId15"/>
    <sheet name="Pg1" sheetId="17" r:id="rId16"/>
    <sheet name="Pg5" sheetId="18" r:id="rId17"/>
    <sheet name="Ng1" sheetId="19" r:id="rId18"/>
  </sheets>
  <definedNames>
    <definedName name="_xlnm._FilterDatabase" localSheetId="6" hidden="1">'P5'!$A$1:$S$129</definedName>
  </definedNames>
  <calcPr calcId="152511"/>
</workbook>
</file>

<file path=xl/calcChain.xml><?xml version="1.0" encoding="utf-8"?>
<calcChain xmlns="http://schemas.openxmlformats.org/spreadsheetml/2006/main">
  <c r="O63" i="5" l="1"/>
  <c r="O64" i="5"/>
  <c r="O65" i="5"/>
  <c r="O66" i="5"/>
  <c r="O67" i="5"/>
  <c r="O68" i="5"/>
  <c r="O69" i="5"/>
  <c r="O70" i="5"/>
  <c r="E5" i="4"/>
  <c r="H22" i="16" l="1"/>
  <c r="I22" i="16"/>
  <c r="I21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4" i="16"/>
  <c r="H4" i="16"/>
  <c r="L4" i="15"/>
  <c r="K4" i="15"/>
  <c r="N79" i="13"/>
  <c r="I112" i="14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2" i="16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2" i="14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2" i="13"/>
  <c r="S23" i="12" l="1"/>
  <c r="Q24" i="12"/>
  <c r="Q25" i="12"/>
  <c r="Q26" i="12"/>
  <c r="Q27" i="12"/>
  <c r="Q28" i="12"/>
  <c r="Q29" i="12"/>
  <c r="Q30" i="12"/>
  <c r="Q31" i="12"/>
  <c r="Q32" i="12"/>
  <c r="Q33" i="12"/>
  <c r="Q34" i="12"/>
  <c r="Q23" i="12"/>
  <c r="R23" i="12"/>
  <c r="O36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21" i="12"/>
  <c r="F21" i="12" l="1"/>
  <c r="N13" i="11"/>
  <c r="M13" i="11"/>
  <c r="L5" i="11" l="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4" i="11"/>
  <c r="K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3" i="11"/>
  <c r="K5" i="11"/>
  <c r="K6" i="11"/>
  <c r="K7" i="11"/>
  <c r="K8" i="11"/>
  <c r="K9" i="11"/>
  <c r="K10" i="11"/>
  <c r="K11" i="11"/>
  <c r="K12" i="11"/>
  <c r="K13" i="11"/>
  <c r="K14" i="11"/>
  <c r="K2" i="11"/>
  <c r="F2" i="11"/>
  <c r="U166" i="19" l="1"/>
  <c r="U165" i="19"/>
  <c r="U164" i="19"/>
  <c r="U163" i="19"/>
  <c r="U162" i="19"/>
  <c r="U161" i="19"/>
  <c r="U160" i="19"/>
  <c r="U159" i="19"/>
  <c r="U158" i="19"/>
  <c r="U157" i="19"/>
  <c r="U156" i="19"/>
  <c r="U155" i="19"/>
  <c r="U154" i="19"/>
  <c r="U153" i="19"/>
  <c r="U152" i="19"/>
  <c r="U151" i="19"/>
  <c r="U150" i="19"/>
  <c r="U149" i="19"/>
  <c r="U148" i="19"/>
  <c r="U147" i="19"/>
  <c r="U146" i="19"/>
  <c r="U145" i="19"/>
  <c r="U144" i="19"/>
  <c r="U143" i="19"/>
  <c r="U142" i="19"/>
  <c r="U141" i="19"/>
  <c r="U140" i="19"/>
  <c r="U139" i="19"/>
  <c r="U138" i="19"/>
  <c r="U137" i="19"/>
  <c r="U136" i="19"/>
  <c r="U135" i="19"/>
  <c r="U134" i="19"/>
  <c r="U133" i="19"/>
  <c r="U132" i="19"/>
  <c r="U131" i="19"/>
  <c r="U130" i="19"/>
  <c r="U129" i="19"/>
  <c r="U128" i="19"/>
  <c r="U127" i="19"/>
  <c r="U126" i="19"/>
  <c r="U125" i="19"/>
  <c r="U124" i="19"/>
  <c r="U123" i="19"/>
  <c r="U122" i="19"/>
  <c r="U121" i="19"/>
  <c r="U120" i="19"/>
  <c r="U119" i="19"/>
  <c r="U118" i="19"/>
  <c r="U117" i="19"/>
  <c r="U116" i="19"/>
  <c r="U115" i="19"/>
  <c r="U114" i="19"/>
  <c r="U113" i="19"/>
  <c r="U112" i="19"/>
  <c r="U111" i="19"/>
  <c r="U110" i="19"/>
  <c r="U109" i="19"/>
  <c r="U108" i="19"/>
  <c r="U107" i="19"/>
  <c r="U106" i="19"/>
  <c r="U105" i="19"/>
  <c r="U104" i="19"/>
  <c r="U103" i="19"/>
  <c r="U102" i="19"/>
  <c r="U101" i="19"/>
  <c r="U100" i="19"/>
  <c r="U99" i="19"/>
  <c r="U98" i="19"/>
  <c r="U97" i="19"/>
  <c r="U96" i="19"/>
  <c r="U95" i="19"/>
  <c r="U94" i="19"/>
  <c r="U93" i="19"/>
  <c r="U92" i="19"/>
  <c r="U91" i="19"/>
  <c r="U90" i="19"/>
  <c r="U89" i="19"/>
  <c r="U88" i="19"/>
  <c r="U87" i="19"/>
  <c r="U86" i="19"/>
  <c r="U85" i="19"/>
  <c r="U84" i="19"/>
  <c r="U83" i="19"/>
  <c r="U82" i="19"/>
  <c r="U81" i="19"/>
  <c r="U80" i="19"/>
  <c r="U79" i="19"/>
  <c r="U78" i="19"/>
  <c r="U77" i="19"/>
  <c r="U76" i="19"/>
  <c r="U75" i="19"/>
  <c r="U74" i="19"/>
  <c r="U73" i="19"/>
  <c r="U72" i="19"/>
  <c r="U71" i="19"/>
  <c r="U70" i="19"/>
  <c r="U69" i="19"/>
  <c r="U68" i="19"/>
  <c r="U67" i="19"/>
  <c r="U66" i="19"/>
  <c r="U65" i="19"/>
  <c r="U64" i="19"/>
  <c r="U63" i="19"/>
  <c r="U62" i="19"/>
  <c r="U6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T31" i="19"/>
  <c r="S31" i="19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U18" i="19"/>
  <c r="T18" i="19"/>
  <c r="S18" i="19"/>
  <c r="U17" i="19"/>
  <c r="T17" i="19"/>
  <c r="S17" i="19"/>
  <c r="U16" i="19"/>
  <c r="T16" i="19"/>
  <c r="S16" i="19"/>
  <c r="U15" i="19"/>
  <c r="T15" i="19"/>
  <c r="S15" i="19"/>
  <c r="U14" i="19"/>
  <c r="T14" i="19"/>
  <c r="S14" i="19"/>
  <c r="U13" i="19"/>
  <c r="U12" i="19"/>
  <c r="U11" i="19"/>
  <c r="U10" i="19"/>
  <c r="U9" i="19"/>
  <c r="U8" i="19"/>
  <c r="U7" i="19"/>
  <c r="U6" i="19"/>
  <c r="U5" i="19"/>
  <c r="U4" i="19"/>
  <c r="U3" i="19"/>
  <c r="U2" i="19"/>
  <c r="J41" i="18" l="1"/>
  <c r="I41" i="18"/>
  <c r="J40" i="18"/>
  <c r="I40" i="18"/>
  <c r="J39" i="18"/>
  <c r="I39" i="18"/>
  <c r="J38" i="18"/>
  <c r="I38" i="18"/>
  <c r="J37" i="18"/>
  <c r="I37" i="18"/>
  <c r="J36" i="18"/>
  <c r="I36" i="18"/>
  <c r="J35" i="18"/>
  <c r="I35" i="18"/>
  <c r="J34" i="18"/>
  <c r="I34" i="18"/>
  <c r="J33" i="18"/>
  <c r="I33" i="18"/>
  <c r="J32" i="18"/>
  <c r="I32" i="18"/>
  <c r="J31" i="18"/>
  <c r="I31" i="18"/>
  <c r="J30" i="18"/>
  <c r="I30" i="18"/>
  <c r="J29" i="18"/>
  <c r="I29" i="18"/>
  <c r="J28" i="18"/>
  <c r="I28" i="18"/>
  <c r="J27" i="18"/>
  <c r="I27" i="18"/>
  <c r="J26" i="18"/>
  <c r="I26" i="18"/>
  <c r="J25" i="18"/>
  <c r="I25" i="18"/>
  <c r="J24" i="18"/>
  <c r="I24" i="18"/>
  <c r="J23" i="18"/>
  <c r="I23" i="18"/>
  <c r="J22" i="18"/>
  <c r="I22" i="18"/>
  <c r="J21" i="18"/>
  <c r="I21" i="18"/>
  <c r="J20" i="18"/>
  <c r="I20" i="18"/>
  <c r="J19" i="18"/>
  <c r="I19" i="18"/>
  <c r="J18" i="18"/>
  <c r="I18" i="18"/>
  <c r="J17" i="18"/>
  <c r="I17" i="18"/>
  <c r="J16" i="18"/>
  <c r="I16" i="18"/>
  <c r="J15" i="18"/>
  <c r="I15" i="18"/>
  <c r="J14" i="18"/>
  <c r="I14" i="18"/>
  <c r="J13" i="18"/>
  <c r="I13" i="18"/>
  <c r="J12" i="18"/>
  <c r="I12" i="18"/>
  <c r="J11" i="18"/>
  <c r="I11" i="18"/>
  <c r="J10" i="18"/>
  <c r="I10" i="18"/>
  <c r="J9" i="18"/>
  <c r="I9" i="18"/>
  <c r="J8" i="18"/>
  <c r="I8" i="18"/>
  <c r="J7" i="18"/>
  <c r="I7" i="18"/>
  <c r="J6" i="18"/>
  <c r="I6" i="18"/>
  <c r="J5" i="18"/>
  <c r="I5" i="18"/>
  <c r="J4" i="18"/>
  <c r="I4" i="18"/>
  <c r="J4" i="17" l="1"/>
  <c r="J42" i="17"/>
  <c r="I42" i="17"/>
  <c r="J41" i="17"/>
  <c r="I41" i="17"/>
  <c r="J40" i="17"/>
  <c r="I40" i="17"/>
  <c r="J39" i="17"/>
  <c r="I39" i="17"/>
  <c r="J38" i="17"/>
  <c r="I38" i="17"/>
  <c r="J37" i="17"/>
  <c r="I37" i="17"/>
  <c r="J36" i="17"/>
  <c r="I36" i="17"/>
  <c r="J35" i="17"/>
  <c r="I35" i="17"/>
  <c r="J34" i="17"/>
  <c r="I34" i="17"/>
  <c r="J33" i="17"/>
  <c r="I33" i="17"/>
  <c r="J32" i="17"/>
  <c r="I32" i="17"/>
  <c r="J31" i="17"/>
  <c r="I31" i="17"/>
  <c r="J30" i="17"/>
  <c r="I30" i="17"/>
  <c r="J29" i="17"/>
  <c r="I29" i="17"/>
  <c r="J28" i="17"/>
  <c r="I28" i="17"/>
  <c r="J27" i="17"/>
  <c r="I27" i="17"/>
  <c r="J26" i="17"/>
  <c r="I26" i="17"/>
  <c r="J25" i="17"/>
  <c r="I25" i="17"/>
  <c r="J24" i="17"/>
  <c r="I24" i="17"/>
  <c r="J23" i="17"/>
  <c r="I23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I4" i="17"/>
  <c r="H21" i="16" l="1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J2" i="15" l="1"/>
  <c r="J91" i="15"/>
  <c r="H91" i="15"/>
  <c r="J90" i="15"/>
  <c r="H90" i="15"/>
  <c r="J89" i="15"/>
  <c r="H89" i="15"/>
  <c r="J88" i="15"/>
  <c r="H88" i="15"/>
  <c r="J87" i="15"/>
  <c r="H87" i="15"/>
  <c r="J86" i="15"/>
  <c r="H86" i="15"/>
  <c r="J85" i="15"/>
  <c r="H85" i="15"/>
  <c r="J84" i="15"/>
  <c r="H84" i="15"/>
  <c r="J83" i="15"/>
  <c r="H83" i="15"/>
  <c r="J82" i="15"/>
  <c r="H82" i="15"/>
  <c r="J81" i="15"/>
  <c r="H81" i="15"/>
  <c r="K83" i="15" s="1"/>
  <c r="J80" i="15"/>
  <c r="H80" i="15"/>
  <c r="J79" i="15"/>
  <c r="H79" i="15"/>
  <c r="J78" i="15"/>
  <c r="H78" i="15"/>
  <c r="J77" i="15"/>
  <c r="H77" i="15"/>
  <c r="J76" i="15"/>
  <c r="H76" i="15"/>
  <c r="J75" i="15"/>
  <c r="H75" i="15"/>
  <c r="J74" i="15"/>
  <c r="H74" i="15"/>
  <c r="J73" i="15"/>
  <c r="H73" i="15"/>
  <c r="J72" i="15"/>
  <c r="H72" i="15"/>
  <c r="J71" i="15"/>
  <c r="H71" i="15"/>
  <c r="J70" i="15"/>
  <c r="H70" i="15"/>
  <c r="J69" i="15"/>
  <c r="H69" i="15"/>
  <c r="J68" i="15"/>
  <c r="H68" i="15"/>
  <c r="J67" i="15"/>
  <c r="H67" i="15"/>
  <c r="J66" i="15"/>
  <c r="H66" i="15"/>
  <c r="J65" i="15"/>
  <c r="H65" i="15"/>
  <c r="J64" i="15"/>
  <c r="H64" i="15"/>
  <c r="J63" i="15"/>
  <c r="H63" i="15"/>
  <c r="J62" i="15"/>
  <c r="H62" i="15"/>
  <c r="J61" i="15"/>
  <c r="H61" i="15"/>
  <c r="J60" i="15"/>
  <c r="H60" i="15"/>
  <c r="J59" i="15"/>
  <c r="H59" i="15"/>
  <c r="J58" i="15"/>
  <c r="H58" i="15"/>
  <c r="J57" i="15"/>
  <c r="H57" i="15"/>
  <c r="J56" i="15"/>
  <c r="H56" i="15"/>
  <c r="J55" i="15"/>
  <c r="H55" i="15"/>
  <c r="J54" i="15"/>
  <c r="H54" i="15"/>
  <c r="J53" i="15"/>
  <c r="H53" i="15"/>
  <c r="K51" i="15" s="1"/>
  <c r="J52" i="15"/>
  <c r="J51" i="15"/>
  <c r="K50" i="15"/>
  <c r="J50" i="15"/>
  <c r="J49" i="15"/>
  <c r="J48" i="15"/>
  <c r="J47" i="15"/>
  <c r="H47" i="15"/>
  <c r="K49" i="15" s="1"/>
  <c r="J46" i="15"/>
  <c r="H46" i="15"/>
  <c r="J45" i="15"/>
  <c r="H45" i="15"/>
  <c r="J44" i="15"/>
  <c r="H44" i="15"/>
  <c r="J43" i="15"/>
  <c r="H43" i="15"/>
  <c r="J42" i="15"/>
  <c r="H42" i="15"/>
  <c r="J41" i="15"/>
  <c r="H41" i="15"/>
  <c r="J40" i="15"/>
  <c r="H40" i="15"/>
  <c r="J39" i="15"/>
  <c r="H39" i="15"/>
  <c r="J38" i="15"/>
  <c r="H38" i="15"/>
  <c r="J37" i="15"/>
  <c r="H37" i="15"/>
  <c r="J36" i="15"/>
  <c r="H36" i="15"/>
  <c r="J35" i="15"/>
  <c r="H35" i="15"/>
  <c r="J34" i="15"/>
  <c r="H34" i="15"/>
  <c r="J33" i="15"/>
  <c r="H33" i="15"/>
  <c r="J32" i="15"/>
  <c r="H32" i="15"/>
  <c r="K34" i="15" s="1"/>
  <c r="J31" i="15"/>
  <c r="H31" i="15"/>
  <c r="J30" i="15"/>
  <c r="H30" i="15"/>
  <c r="J29" i="15"/>
  <c r="H29" i="15"/>
  <c r="J28" i="15"/>
  <c r="H28" i="15"/>
  <c r="J27" i="15"/>
  <c r="H27" i="15"/>
  <c r="J26" i="15"/>
  <c r="H26" i="15"/>
  <c r="J25" i="15"/>
  <c r="H25" i="15"/>
  <c r="J24" i="15"/>
  <c r="H24" i="15"/>
  <c r="J23" i="15"/>
  <c r="H23" i="15"/>
  <c r="J22" i="15"/>
  <c r="H22" i="15"/>
  <c r="J21" i="15"/>
  <c r="H21" i="15"/>
  <c r="J20" i="15"/>
  <c r="H20" i="15"/>
  <c r="J19" i="15"/>
  <c r="H19" i="15"/>
  <c r="J18" i="15"/>
  <c r="H18" i="15"/>
  <c r="J17" i="15"/>
  <c r="H17" i="15"/>
  <c r="J16" i="15"/>
  <c r="H16" i="15"/>
  <c r="J15" i="15"/>
  <c r="H15" i="15"/>
  <c r="J14" i="15"/>
  <c r="H14" i="15"/>
  <c r="J13" i="15"/>
  <c r="H13" i="15"/>
  <c r="J12" i="15"/>
  <c r="H12" i="15"/>
  <c r="J11" i="15"/>
  <c r="H11" i="15"/>
  <c r="J10" i="15"/>
  <c r="H10" i="15"/>
  <c r="J9" i="15"/>
  <c r="H9" i="15"/>
  <c r="J8" i="15"/>
  <c r="H8" i="15"/>
  <c r="J7" i="15"/>
  <c r="H7" i="15"/>
  <c r="J6" i="15"/>
  <c r="H6" i="15"/>
  <c r="J5" i="15"/>
  <c r="H5" i="15"/>
  <c r="J4" i="15"/>
  <c r="H4" i="15"/>
  <c r="J3" i="15"/>
  <c r="H3" i="15"/>
  <c r="H2" i="15"/>
  <c r="L86" i="15" l="1"/>
  <c r="K87" i="15"/>
  <c r="K52" i="15"/>
  <c r="L50" i="15"/>
  <c r="L22" i="15"/>
  <c r="L42" i="15"/>
  <c r="K31" i="15"/>
  <c r="K27" i="15"/>
  <c r="K19" i="15"/>
  <c r="L26" i="15"/>
  <c r="K23" i="15"/>
  <c r="K75" i="15"/>
  <c r="K80" i="15"/>
  <c r="K39" i="15"/>
  <c r="K43" i="15"/>
  <c r="L71" i="15"/>
  <c r="L75" i="15"/>
  <c r="L7" i="15"/>
  <c r="L31" i="15"/>
  <c r="K56" i="15"/>
  <c r="K64" i="15"/>
  <c r="K68" i="15"/>
  <c r="K72" i="15"/>
  <c r="K76" i="15"/>
  <c r="L87" i="15"/>
  <c r="K88" i="15"/>
  <c r="K40" i="15"/>
  <c r="L64" i="15"/>
  <c r="L80" i="15"/>
  <c r="L16" i="15"/>
  <c r="L32" i="15"/>
  <c r="K57" i="15"/>
  <c r="K61" i="15"/>
  <c r="L12" i="15"/>
  <c r="L53" i="15"/>
  <c r="K37" i="15"/>
  <c r="K45" i="15"/>
  <c r="K62" i="15"/>
  <c r="K30" i="15"/>
  <c r="L37" i="15"/>
  <c r="L41" i="15"/>
  <c r="K8" i="15"/>
  <c r="L11" i="15"/>
  <c r="L15" i="15"/>
  <c r="L19" i="15"/>
  <c r="L30" i="15"/>
  <c r="L45" i="15"/>
  <c r="L57" i="15"/>
  <c r="L68" i="15"/>
  <c r="L79" i="15"/>
  <c r="L60" i="15"/>
  <c r="K12" i="15"/>
  <c r="K16" i="15"/>
  <c r="K20" i="15"/>
  <c r="L23" i="15"/>
  <c r="L27" i="15"/>
  <c r="L34" i="15"/>
  <c r="L38" i="15"/>
  <c r="K38" i="15"/>
  <c r="L48" i="15"/>
  <c r="K58" i="15"/>
  <c r="L61" i="15"/>
  <c r="K69" i="15"/>
  <c r="L72" i="15"/>
  <c r="L76" i="15"/>
  <c r="L83" i="15"/>
  <c r="K5" i="15"/>
  <c r="L8" i="15"/>
  <c r="K24" i="15"/>
  <c r="K25" i="15"/>
  <c r="K35" i="15"/>
  <c r="K46" i="15"/>
  <c r="L54" i="15"/>
  <c r="L65" i="15"/>
  <c r="K73" i="15"/>
  <c r="K74" i="15"/>
  <c r="K84" i="15"/>
  <c r="L20" i="15"/>
  <c r="L69" i="15"/>
  <c r="L5" i="15"/>
  <c r="K17" i="15"/>
  <c r="K21" i="15"/>
  <c r="L24" i="15"/>
  <c r="K32" i="15"/>
  <c r="L35" i="15"/>
  <c r="L39" i="15"/>
  <c r="L46" i="15"/>
  <c r="K54" i="15"/>
  <c r="L62" i="15"/>
  <c r="K70" i="15"/>
  <c r="L73" i="15"/>
  <c r="K81" i="15"/>
  <c r="L84" i="15"/>
  <c r="L88" i="15"/>
  <c r="K6" i="15"/>
  <c r="L9" i="15"/>
  <c r="L28" i="15"/>
  <c r="K36" i="15"/>
  <c r="K47" i="15"/>
  <c r="K59" i="15"/>
  <c r="L66" i="15"/>
  <c r="L77" i="15"/>
  <c r="K85" i="15"/>
  <c r="K89" i="15"/>
  <c r="K66" i="15"/>
  <c r="K7" i="15"/>
  <c r="L13" i="15"/>
  <c r="L17" i="15"/>
  <c r="L21" i="15"/>
  <c r="K29" i="15"/>
  <c r="L43" i="15"/>
  <c r="L55" i="15"/>
  <c r="L70" i="15"/>
  <c r="K78" i="15"/>
  <c r="L81" i="15"/>
  <c r="L58" i="15"/>
  <c r="L6" i="15"/>
  <c r="K10" i="15"/>
  <c r="K14" i="15"/>
  <c r="K15" i="15"/>
  <c r="L25" i="15"/>
  <c r="K33" i="15"/>
  <c r="L36" i="15"/>
  <c r="K44" i="15"/>
  <c r="L47" i="15"/>
  <c r="L59" i="15"/>
  <c r="L63" i="15"/>
  <c r="K63" i="15"/>
  <c r="L74" i="15"/>
  <c r="K82" i="15"/>
  <c r="L85" i="15"/>
  <c r="L89" i="15"/>
  <c r="K11" i="15"/>
  <c r="K22" i="15"/>
  <c r="K26" i="15"/>
  <c r="L29" i="15"/>
  <c r="L40" i="15"/>
  <c r="K48" i="15"/>
  <c r="L51" i="15"/>
  <c r="K60" i="15"/>
  <c r="K71" i="15"/>
  <c r="L78" i="15"/>
  <c r="K86" i="15"/>
  <c r="K28" i="15"/>
  <c r="L10" i="15"/>
  <c r="L14" i="15"/>
  <c r="L18" i="15"/>
  <c r="L33" i="15"/>
  <c r="K41" i="15"/>
  <c r="L44" i="15"/>
  <c r="L56" i="15"/>
  <c r="L67" i="15"/>
  <c r="L82" i="15"/>
  <c r="L49" i="15"/>
  <c r="L52" i="15"/>
  <c r="K13" i="15"/>
  <c r="K18" i="15"/>
  <c r="K42" i="15"/>
  <c r="K55" i="15"/>
  <c r="K67" i="15"/>
  <c r="K79" i="15"/>
  <c r="K53" i="15"/>
  <c r="K65" i="15"/>
  <c r="K77" i="15"/>
  <c r="K9" i="15"/>
  <c r="I7" i="14" l="1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I122" i="14" l="1"/>
  <c r="I123" i="14"/>
  <c r="I135" i="14"/>
  <c r="I141" i="14"/>
  <c r="I128" i="14"/>
  <c r="I23" i="14"/>
  <c r="I134" i="14"/>
  <c r="I14" i="14"/>
  <c r="I64" i="14"/>
  <c r="I82" i="14"/>
  <c r="I100" i="14"/>
  <c r="I118" i="14"/>
  <c r="I28" i="14"/>
  <c r="I119" i="14"/>
  <c r="I125" i="14"/>
  <c r="I137" i="14"/>
  <c r="I20" i="14"/>
  <c r="I26" i="14"/>
  <c r="I32" i="14"/>
  <c r="I38" i="14"/>
  <c r="I44" i="14"/>
  <c r="I50" i="14"/>
  <c r="I56" i="14"/>
  <c r="I62" i="14"/>
  <c r="I68" i="14"/>
  <c r="I74" i="14"/>
  <c r="I80" i="14"/>
  <c r="I92" i="14"/>
  <c r="I98" i="14"/>
  <c r="I110" i="14"/>
  <c r="I116" i="14"/>
  <c r="I15" i="14"/>
  <c r="I21" i="14"/>
  <c r="I27" i="14"/>
  <c r="I33" i="14"/>
  <c r="I39" i="14"/>
  <c r="I45" i="14"/>
  <c r="I51" i="14"/>
  <c r="I57" i="14"/>
  <c r="I63" i="14"/>
  <c r="I69" i="14"/>
  <c r="I75" i="14"/>
  <c r="I81" i="14"/>
  <c r="I87" i="14"/>
  <c r="I93" i="14"/>
  <c r="I99" i="14"/>
  <c r="I105" i="14"/>
  <c r="I111" i="14"/>
  <c r="I117" i="14"/>
  <c r="I129" i="14"/>
  <c r="I147" i="14"/>
  <c r="I159" i="14"/>
  <c r="I165" i="14"/>
  <c r="I171" i="14"/>
  <c r="I153" i="14"/>
  <c r="I17" i="14"/>
  <c r="I29" i="14"/>
  <c r="I35" i="14"/>
  <c r="I41" i="14"/>
  <c r="I47" i="14"/>
  <c r="I53" i="14"/>
  <c r="I59" i="14"/>
  <c r="I65" i="14"/>
  <c r="I71" i="14"/>
  <c r="I77" i="14"/>
  <c r="I83" i="14"/>
  <c r="I89" i="14"/>
  <c r="I101" i="14"/>
  <c r="I107" i="14"/>
  <c r="I113" i="14"/>
  <c r="I11" i="14"/>
  <c r="I18" i="14"/>
  <c r="I24" i="14"/>
  <c r="I30" i="14"/>
  <c r="I36" i="14"/>
  <c r="I42" i="14"/>
  <c r="I48" i="14"/>
  <c r="I54" i="14"/>
  <c r="I60" i="14"/>
  <c r="I66" i="14"/>
  <c r="I72" i="14"/>
  <c r="I78" i="14"/>
  <c r="I84" i="14"/>
  <c r="I90" i="14"/>
  <c r="I96" i="14"/>
  <c r="I102" i="14"/>
  <c r="I108" i="14"/>
  <c r="I114" i="14"/>
  <c r="I120" i="14"/>
  <c r="I126" i="14"/>
  <c r="I132" i="14"/>
  <c r="I138" i="14"/>
  <c r="I144" i="14"/>
  <c r="I150" i="14"/>
  <c r="I156" i="14"/>
  <c r="I168" i="14"/>
  <c r="I12" i="14"/>
  <c r="I19" i="14"/>
  <c r="I37" i="14"/>
  <c r="I55" i="14"/>
  <c r="I73" i="14"/>
  <c r="I91" i="14"/>
  <c r="I109" i="14"/>
  <c r="I127" i="14"/>
  <c r="I162" i="14"/>
  <c r="I86" i="14"/>
  <c r="I95" i="14"/>
  <c r="I104" i="14"/>
  <c r="I131" i="14"/>
  <c r="I140" i="14"/>
  <c r="I149" i="14"/>
  <c r="I158" i="14"/>
  <c r="I167" i="14"/>
  <c r="I145" i="14"/>
  <c r="I154" i="14"/>
  <c r="I163" i="14"/>
  <c r="I172" i="14"/>
  <c r="I46" i="14"/>
  <c r="I25" i="14"/>
  <c r="I34" i="14"/>
  <c r="I43" i="14"/>
  <c r="I52" i="14"/>
  <c r="I61" i="14"/>
  <c r="I70" i="14"/>
  <c r="I79" i="14"/>
  <c r="I88" i="14"/>
  <c r="I97" i="14"/>
  <c r="I106" i="14"/>
  <c r="I115" i="14"/>
  <c r="I124" i="14"/>
  <c r="I133" i="14"/>
  <c r="I8" i="14"/>
  <c r="I136" i="14"/>
  <c r="I16" i="14"/>
  <c r="I10" i="14"/>
  <c r="I146" i="14"/>
  <c r="I155" i="14"/>
  <c r="I164" i="14"/>
  <c r="I173" i="14"/>
  <c r="I142" i="14"/>
  <c r="I151" i="14"/>
  <c r="I160" i="14"/>
  <c r="I169" i="14"/>
  <c r="I22" i="14"/>
  <c r="I31" i="14"/>
  <c r="I40" i="14"/>
  <c r="I49" i="14"/>
  <c r="I58" i="14"/>
  <c r="I67" i="14"/>
  <c r="I76" i="14"/>
  <c r="I85" i="14"/>
  <c r="I94" i="14"/>
  <c r="I103" i="14"/>
  <c r="I121" i="14"/>
  <c r="I130" i="14"/>
  <c r="I13" i="14"/>
  <c r="I143" i="14"/>
  <c r="I152" i="14"/>
  <c r="I161" i="14"/>
  <c r="I170" i="14"/>
  <c r="I139" i="14"/>
  <c r="I148" i="14"/>
  <c r="I157" i="14"/>
  <c r="I166" i="14"/>
  <c r="I9" i="14"/>
  <c r="M107" i="13" l="1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N64" i="13" l="1"/>
  <c r="N76" i="13"/>
  <c r="N94" i="13"/>
  <c r="N68" i="13"/>
  <c r="N49" i="13"/>
  <c r="N100" i="13"/>
  <c r="N103" i="13"/>
  <c r="N107" i="13"/>
  <c r="N40" i="13"/>
  <c r="N17" i="13"/>
  <c r="N21" i="13"/>
  <c r="N25" i="13"/>
  <c r="N57" i="13"/>
  <c r="N61" i="13"/>
  <c r="N69" i="13"/>
  <c r="N93" i="13"/>
  <c r="N106" i="13"/>
  <c r="N22" i="13"/>
  <c r="N33" i="13"/>
  <c r="N58" i="13"/>
  <c r="N46" i="13"/>
  <c r="N50" i="13"/>
  <c r="N97" i="13"/>
  <c r="N105" i="13"/>
  <c r="N11" i="13"/>
  <c r="N31" i="13"/>
  <c r="N39" i="13"/>
  <c r="N82" i="13"/>
  <c r="N86" i="13"/>
  <c r="N43" i="13"/>
  <c r="N51" i="13"/>
  <c r="N10" i="13"/>
  <c r="N75" i="13"/>
  <c r="N28" i="13"/>
  <c r="N32" i="13"/>
  <c r="N36" i="13"/>
  <c r="N37" i="13"/>
  <c r="N54" i="13"/>
  <c r="N55" i="13"/>
  <c r="N72" i="13"/>
  <c r="N73" i="13"/>
  <c r="N90" i="13"/>
  <c r="N91" i="13"/>
  <c r="N14" i="13"/>
  <c r="N19" i="13"/>
  <c r="N18" i="13"/>
  <c r="N29" i="13"/>
  <c r="N47" i="13"/>
  <c r="N65" i="13"/>
  <c r="N83" i="13"/>
  <c r="N34" i="13"/>
  <c r="N52" i="13"/>
  <c r="N70" i="13"/>
  <c r="N87" i="13"/>
  <c r="N88" i="13"/>
  <c r="N26" i="13"/>
  <c r="N44" i="13"/>
  <c r="N62" i="13"/>
  <c r="N80" i="13"/>
  <c r="N30" i="13"/>
  <c r="N48" i="13"/>
  <c r="N66" i="13"/>
  <c r="N67" i="13"/>
  <c r="N84" i="13"/>
  <c r="N85" i="13"/>
  <c r="N102" i="13"/>
  <c r="N8" i="13"/>
  <c r="N12" i="13"/>
  <c r="N13" i="13"/>
  <c r="N23" i="13"/>
  <c r="N41" i="13"/>
  <c r="N59" i="13"/>
  <c r="N77" i="13"/>
  <c r="N95" i="13"/>
  <c r="N15" i="13"/>
  <c r="N27" i="13"/>
  <c r="N45" i="13"/>
  <c r="N63" i="13"/>
  <c r="N81" i="13"/>
  <c r="N99" i="13"/>
  <c r="N4" i="13"/>
  <c r="N20" i="13"/>
  <c r="N38" i="13"/>
  <c r="N56" i="13"/>
  <c r="N74" i="13"/>
  <c r="N92" i="13"/>
  <c r="N6" i="13"/>
  <c r="N9" i="13"/>
  <c r="N24" i="13"/>
  <c r="N42" i="13"/>
  <c r="N60" i="13"/>
  <c r="N78" i="13"/>
  <c r="N96" i="13"/>
  <c r="N5" i="13"/>
  <c r="N35" i="13"/>
  <c r="N53" i="13"/>
  <c r="N71" i="13"/>
  <c r="N89" i="13"/>
  <c r="N7" i="13"/>
  <c r="N16" i="13"/>
  <c r="N98" i="13"/>
  <c r="N101" i="13"/>
  <c r="N104" i="13"/>
  <c r="F72" i="12" l="1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6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H26" i="12" s="1"/>
  <c r="G23" i="12"/>
  <c r="F23" i="12"/>
  <c r="H25" i="12" s="1"/>
  <c r="F22" i="12"/>
  <c r="F19" i="12"/>
  <c r="F18" i="12"/>
  <c r="F17" i="12"/>
  <c r="F16" i="12"/>
  <c r="F15" i="12"/>
  <c r="F14" i="12"/>
  <c r="F13" i="12"/>
  <c r="F12" i="12"/>
  <c r="F11" i="12"/>
  <c r="F10" i="12"/>
  <c r="F6" i="12"/>
  <c r="F5" i="12"/>
  <c r="F4" i="12"/>
  <c r="F3" i="12"/>
  <c r="F2" i="12"/>
  <c r="H33" i="12" l="1"/>
  <c r="H34" i="12"/>
  <c r="H29" i="12"/>
  <c r="H30" i="12"/>
  <c r="H31" i="12"/>
  <c r="H23" i="12"/>
  <c r="H27" i="12"/>
  <c r="H24" i="12"/>
  <c r="H28" i="12"/>
  <c r="H32" i="12"/>
  <c r="G4" i="11" l="1"/>
  <c r="H4" i="11"/>
  <c r="I4" i="11" s="1"/>
  <c r="H5" i="11"/>
  <c r="H6" i="11"/>
  <c r="H7" i="11"/>
  <c r="H8" i="11"/>
  <c r="H9" i="11"/>
  <c r="I9" i="11" s="1"/>
  <c r="H10" i="11"/>
  <c r="H11" i="11"/>
  <c r="H12" i="11"/>
  <c r="H13" i="11"/>
  <c r="H14" i="11"/>
  <c r="I14" i="11" s="1"/>
  <c r="H15" i="11"/>
  <c r="H16" i="11"/>
  <c r="H17" i="11"/>
  <c r="H18" i="11"/>
  <c r="H19" i="11"/>
  <c r="H20" i="11"/>
  <c r="H21" i="11"/>
  <c r="H22" i="11"/>
  <c r="H23" i="11"/>
  <c r="H24" i="11"/>
  <c r="H25" i="11"/>
  <c r="H26" i="11"/>
  <c r="I26" i="11" s="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I47" i="11" s="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I61" i="11" s="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I74" i="11" s="1"/>
  <c r="H75" i="11"/>
  <c r="I75" i="11" s="1"/>
  <c r="H76" i="11"/>
  <c r="H77" i="11"/>
  <c r="H78" i="11"/>
  <c r="H79" i="11"/>
  <c r="H80" i="11"/>
  <c r="H81" i="11"/>
  <c r="H82" i="11"/>
  <c r="F84" i="11"/>
  <c r="F83" i="11"/>
  <c r="G82" i="11"/>
  <c r="F82" i="11"/>
  <c r="G81" i="11"/>
  <c r="F81" i="11"/>
  <c r="G80" i="11"/>
  <c r="F80" i="11"/>
  <c r="I79" i="11"/>
  <c r="G79" i="11"/>
  <c r="F79" i="11"/>
  <c r="G78" i="11"/>
  <c r="F78" i="11"/>
  <c r="I77" i="11"/>
  <c r="G77" i="11"/>
  <c r="F77" i="11"/>
  <c r="G76" i="11"/>
  <c r="F76" i="11"/>
  <c r="G75" i="11"/>
  <c r="F75" i="11"/>
  <c r="G74" i="11"/>
  <c r="F74" i="11"/>
  <c r="G73" i="11"/>
  <c r="F73" i="11"/>
  <c r="I72" i="11"/>
  <c r="G72" i="11"/>
  <c r="F72" i="11"/>
  <c r="G71" i="11"/>
  <c r="F71" i="11"/>
  <c r="I70" i="11"/>
  <c r="G70" i="11"/>
  <c r="F70" i="11"/>
  <c r="G69" i="11"/>
  <c r="F69" i="11"/>
  <c r="I68" i="11"/>
  <c r="G68" i="11"/>
  <c r="F68" i="11"/>
  <c r="G67" i="11"/>
  <c r="F67" i="11"/>
  <c r="I66" i="11"/>
  <c r="G66" i="11"/>
  <c r="F66" i="11"/>
  <c r="G65" i="11"/>
  <c r="F65" i="11"/>
  <c r="I64" i="11"/>
  <c r="G64" i="11"/>
  <c r="F64" i="11"/>
  <c r="G63" i="11"/>
  <c r="F63" i="11"/>
  <c r="G62" i="11"/>
  <c r="F62" i="11"/>
  <c r="G61" i="11"/>
  <c r="F61" i="11"/>
  <c r="G60" i="11"/>
  <c r="F60" i="11"/>
  <c r="G59" i="11"/>
  <c r="F59" i="11"/>
  <c r="G58" i="11"/>
  <c r="F58" i="11"/>
  <c r="I57" i="11"/>
  <c r="G57" i="11"/>
  <c r="F57" i="11"/>
  <c r="I56" i="11"/>
  <c r="G56" i="11"/>
  <c r="F56" i="11"/>
  <c r="G55" i="11"/>
  <c r="F55" i="11"/>
  <c r="I54" i="11"/>
  <c r="G54" i="11"/>
  <c r="F54" i="11"/>
  <c r="I53" i="11"/>
  <c r="G53" i="11"/>
  <c r="F53" i="11"/>
  <c r="I52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I46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I36" i="11"/>
  <c r="G36" i="11"/>
  <c r="F36" i="11"/>
  <c r="G35" i="11"/>
  <c r="F35" i="11"/>
  <c r="I34" i="11"/>
  <c r="G34" i="11"/>
  <c r="F34" i="11"/>
  <c r="G33" i="11"/>
  <c r="F33" i="11"/>
  <c r="I32" i="11"/>
  <c r="G32" i="11"/>
  <c r="F32" i="11"/>
  <c r="G31" i="11"/>
  <c r="F31" i="11"/>
  <c r="I30" i="11"/>
  <c r="G30" i="11"/>
  <c r="F30" i="11"/>
  <c r="I29" i="11"/>
  <c r="G29" i="11"/>
  <c r="F29" i="11"/>
  <c r="I28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I21" i="11"/>
  <c r="G21" i="11"/>
  <c r="F21" i="11"/>
  <c r="G20" i="11"/>
  <c r="F20" i="11"/>
  <c r="I19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I12" i="11"/>
  <c r="G12" i="11"/>
  <c r="F12" i="11"/>
  <c r="I11" i="11"/>
  <c r="G11" i="11"/>
  <c r="F11" i="11"/>
  <c r="I10" i="11"/>
  <c r="G10" i="11"/>
  <c r="F10" i="11"/>
  <c r="G9" i="11"/>
  <c r="F9" i="11"/>
  <c r="I8" i="11"/>
  <c r="G8" i="11"/>
  <c r="F8" i="11"/>
  <c r="I7" i="11"/>
  <c r="G7" i="11"/>
  <c r="F7" i="11"/>
  <c r="I6" i="11"/>
  <c r="G6" i="11"/>
  <c r="F6" i="11"/>
  <c r="I5" i="11"/>
  <c r="G5" i="11"/>
  <c r="F5" i="11"/>
  <c r="F4" i="11"/>
  <c r="F3" i="11"/>
  <c r="I45" i="11" l="1"/>
  <c r="I59" i="11"/>
  <c r="I23" i="11"/>
  <c r="I81" i="11"/>
  <c r="I63" i="11"/>
  <c r="I38" i="11"/>
  <c r="I40" i="11"/>
  <c r="I42" i="11"/>
  <c r="I44" i="11"/>
  <c r="I49" i="11"/>
  <c r="I51" i="11"/>
  <c r="I58" i="11"/>
  <c r="I65" i="11"/>
  <c r="I67" i="11"/>
  <c r="I76" i="11"/>
  <c r="I16" i="11"/>
  <c r="I25" i="11"/>
  <c r="I69" i="11"/>
  <c r="I78" i="11"/>
  <c r="I80" i="11"/>
  <c r="I18" i="11"/>
  <c r="I27" i="11"/>
  <c r="I60" i="11"/>
  <c r="I13" i="11"/>
  <c r="I15" i="11"/>
  <c r="I20" i="11"/>
  <c r="I22" i="11"/>
  <c r="I31" i="11"/>
  <c r="I33" i="11"/>
  <c r="I35" i="11"/>
  <c r="I37" i="11"/>
  <c r="I48" i="11"/>
  <c r="I55" i="11"/>
  <c r="I62" i="11"/>
  <c r="I71" i="11"/>
  <c r="I73" i="11"/>
  <c r="I82" i="11"/>
  <c r="I17" i="11"/>
  <c r="I24" i="11"/>
  <c r="I39" i="11"/>
  <c r="I41" i="11"/>
  <c r="I43" i="11"/>
  <c r="I50" i="11"/>
  <c r="I29" i="10" l="1"/>
  <c r="I3" i="10"/>
  <c r="I4" i="10"/>
  <c r="I5" i="10"/>
  <c r="I6" i="10"/>
  <c r="I7" i="10"/>
  <c r="I8" i="10"/>
  <c r="K6" i="10" s="1"/>
  <c r="I9" i="10"/>
  <c r="I10" i="10"/>
  <c r="I11" i="10"/>
  <c r="I12" i="10"/>
  <c r="I13" i="10"/>
  <c r="I14" i="10"/>
  <c r="I15" i="10"/>
  <c r="I16" i="10"/>
  <c r="I17" i="10"/>
  <c r="I18" i="10"/>
  <c r="I19" i="10"/>
  <c r="I20" i="10"/>
  <c r="K18" i="10" s="1"/>
  <c r="I21" i="10"/>
  <c r="I22" i="10"/>
  <c r="I23" i="10"/>
  <c r="I24" i="10"/>
  <c r="I25" i="10"/>
  <c r="I26" i="10"/>
  <c r="I27" i="10"/>
  <c r="I28" i="10"/>
  <c r="I2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L3" i="9"/>
  <c r="L2" i="9"/>
  <c r="K12" i="10" l="1"/>
  <c r="J10" i="10"/>
  <c r="J22" i="10"/>
  <c r="K24" i="10"/>
  <c r="J16" i="10"/>
  <c r="J4" i="10"/>
  <c r="K22" i="10"/>
  <c r="K5" i="10"/>
  <c r="K4" i="10"/>
  <c r="J8" i="10"/>
  <c r="J14" i="10"/>
  <c r="J20" i="10"/>
  <c r="J26" i="10"/>
  <c r="K8" i="10"/>
  <c r="K14" i="10"/>
  <c r="K20" i="10"/>
  <c r="K26" i="10"/>
  <c r="K10" i="10"/>
  <c r="J6" i="10"/>
  <c r="J12" i="10"/>
  <c r="J18" i="10"/>
  <c r="J24" i="10"/>
  <c r="K16" i="10"/>
  <c r="J5" i="10"/>
  <c r="J7" i="10"/>
  <c r="J9" i="10"/>
  <c r="J11" i="10"/>
  <c r="J13" i="10"/>
  <c r="J15" i="10"/>
  <c r="J17" i="10"/>
  <c r="J19" i="10"/>
  <c r="J21" i="10"/>
  <c r="J23" i="10"/>
  <c r="J25" i="10"/>
  <c r="J27" i="10"/>
  <c r="K7" i="10"/>
  <c r="K9" i="10"/>
  <c r="K11" i="10"/>
  <c r="K13" i="10"/>
  <c r="K15" i="10"/>
  <c r="K17" i="10"/>
  <c r="K19" i="10"/>
  <c r="K21" i="10"/>
  <c r="K23" i="10"/>
  <c r="K25" i="10"/>
  <c r="K27" i="10"/>
  <c r="N8" i="9"/>
  <c r="N20" i="9"/>
  <c r="N32" i="9"/>
  <c r="N44" i="9"/>
  <c r="N4" i="9"/>
  <c r="N17" i="9"/>
  <c r="N41" i="9"/>
  <c r="N53" i="9"/>
  <c r="N5" i="9"/>
  <c r="N29" i="9"/>
  <c r="N14" i="9"/>
  <c r="N26" i="9"/>
  <c r="N38" i="9"/>
  <c r="N50" i="9"/>
  <c r="N11" i="9"/>
  <c r="N23" i="9"/>
  <c r="N35" i="9"/>
  <c r="N47" i="9"/>
  <c r="N9" i="9"/>
  <c r="N15" i="9"/>
  <c r="N18" i="9"/>
  <c r="N21" i="9"/>
  <c r="N24" i="9"/>
  <c r="N27" i="9"/>
  <c r="N30" i="9"/>
  <c r="N33" i="9"/>
  <c r="N36" i="9"/>
  <c r="N39" i="9"/>
  <c r="N42" i="9"/>
  <c r="N45" i="9"/>
  <c r="N48" i="9"/>
  <c r="N51" i="9"/>
  <c r="N6" i="9"/>
  <c r="N12" i="9"/>
  <c r="N7" i="9"/>
  <c r="N16" i="9"/>
  <c r="N19" i="9"/>
  <c r="N22" i="9"/>
  <c r="N25" i="9"/>
  <c r="N28" i="9"/>
  <c r="N31" i="9"/>
  <c r="N34" i="9"/>
  <c r="N37" i="9"/>
  <c r="N40" i="9"/>
  <c r="N43" i="9"/>
  <c r="N46" i="9"/>
  <c r="N49" i="9"/>
  <c r="N52" i="9"/>
  <c r="N13" i="9"/>
  <c r="N10" i="9"/>
  <c r="R129" i="8" l="1"/>
  <c r="Q129" i="8"/>
  <c r="K129" i="8"/>
  <c r="R128" i="8"/>
  <c r="Q128" i="8"/>
  <c r="K128" i="8"/>
  <c r="R127" i="8"/>
  <c r="Q127" i="8"/>
  <c r="L127" i="8"/>
  <c r="K127" i="8"/>
  <c r="R126" i="8"/>
  <c r="Q126" i="8"/>
  <c r="L126" i="8"/>
  <c r="K126" i="8"/>
  <c r="R125" i="8"/>
  <c r="Q125" i="8"/>
  <c r="L125" i="8"/>
  <c r="K125" i="8"/>
  <c r="R124" i="8"/>
  <c r="Q124" i="8"/>
  <c r="L124" i="8"/>
  <c r="K124" i="8"/>
  <c r="R123" i="8"/>
  <c r="Q123" i="8"/>
  <c r="L123" i="8"/>
  <c r="K123" i="8"/>
  <c r="R122" i="8"/>
  <c r="Q122" i="8"/>
  <c r="L122" i="8"/>
  <c r="K122" i="8"/>
  <c r="R121" i="8"/>
  <c r="Q121" i="8"/>
  <c r="L121" i="8"/>
  <c r="K121" i="8"/>
  <c r="R120" i="8"/>
  <c r="Q120" i="8"/>
  <c r="L120" i="8"/>
  <c r="K120" i="8"/>
  <c r="R119" i="8"/>
  <c r="Q119" i="8"/>
  <c r="L119" i="8"/>
  <c r="K119" i="8"/>
  <c r="R118" i="8"/>
  <c r="Q118" i="8"/>
  <c r="L118" i="8"/>
  <c r="K118" i="8"/>
  <c r="R117" i="8"/>
  <c r="Q117" i="8"/>
  <c r="L117" i="8"/>
  <c r="K117" i="8"/>
  <c r="R116" i="8"/>
  <c r="Q116" i="8"/>
  <c r="L116" i="8"/>
  <c r="K116" i="8"/>
  <c r="R115" i="8"/>
  <c r="Q115" i="8"/>
  <c r="L115" i="8"/>
  <c r="K115" i="8"/>
  <c r="R114" i="8"/>
  <c r="Q114" i="8"/>
  <c r="L114" i="8"/>
  <c r="K114" i="8"/>
  <c r="R113" i="8"/>
  <c r="Q113" i="8"/>
  <c r="L113" i="8"/>
  <c r="K113" i="8"/>
  <c r="R112" i="8"/>
  <c r="Q112" i="8"/>
  <c r="L112" i="8"/>
  <c r="K112" i="8"/>
  <c r="R111" i="8"/>
  <c r="Q111" i="8"/>
  <c r="L111" i="8"/>
  <c r="K111" i="8"/>
  <c r="R110" i="8"/>
  <c r="Q110" i="8"/>
  <c r="L110" i="8"/>
  <c r="K110" i="8"/>
  <c r="R109" i="8"/>
  <c r="Q109" i="8"/>
  <c r="L109" i="8"/>
  <c r="K109" i="8"/>
  <c r="R108" i="8"/>
  <c r="Q108" i="8"/>
  <c r="L108" i="8"/>
  <c r="K108" i="8"/>
  <c r="R107" i="8"/>
  <c r="Q107" i="8"/>
  <c r="L107" i="8"/>
  <c r="K107" i="8"/>
  <c r="R106" i="8"/>
  <c r="Q106" i="8"/>
  <c r="L106" i="8"/>
  <c r="K106" i="8"/>
  <c r="R105" i="8"/>
  <c r="Q105" i="8"/>
  <c r="L105" i="8"/>
  <c r="K105" i="8"/>
  <c r="R104" i="8"/>
  <c r="Q104" i="8"/>
  <c r="L104" i="8"/>
  <c r="K104" i="8"/>
  <c r="R103" i="8"/>
  <c r="Q103" i="8"/>
  <c r="L103" i="8"/>
  <c r="K103" i="8"/>
  <c r="R102" i="8"/>
  <c r="Q102" i="8"/>
  <c r="L102" i="8"/>
  <c r="K102" i="8"/>
  <c r="R101" i="8"/>
  <c r="Q101" i="8"/>
  <c r="L101" i="8"/>
  <c r="K101" i="8"/>
  <c r="R100" i="8"/>
  <c r="Q100" i="8"/>
  <c r="L100" i="8"/>
  <c r="K100" i="8"/>
  <c r="R99" i="8"/>
  <c r="Q99" i="8"/>
  <c r="L99" i="8"/>
  <c r="K99" i="8"/>
  <c r="R98" i="8"/>
  <c r="Q98" i="8"/>
  <c r="L98" i="8"/>
  <c r="K98" i="8"/>
  <c r="R97" i="8"/>
  <c r="Q97" i="8"/>
  <c r="L97" i="8"/>
  <c r="K97" i="8"/>
  <c r="R96" i="8"/>
  <c r="Q96" i="8"/>
  <c r="L96" i="8"/>
  <c r="K96" i="8"/>
  <c r="R95" i="8"/>
  <c r="Q95" i="8"/>
  <c r="L95" i="8"/>
  <c r="K95" i="8"/>
  <c r="R94" i="8"/>
  <c r="Q94" i="8"/>
  <c r="L94" i="8"/>
  <c r="K94" i="8"/>
  <c r="R93" i="8"/>
  <c r="Q93" i="8"/>
  <c r="L93" i="8"/>
  <c r="K93" i="8"/>
  <c r="R92" i="8"/>
  <c r="Q92" i="8"/>
  <c r="L92" i="8"/>
  <c r="K92" i="8"/>
  <c r="R91" i="8"/>
  <c r="Q91" i="8"/>
  <c r="L91" i="8"/>
  <c r="K91" i="8"/>
  <c r="R90" i="8"/>
  <c r="Q90" i="8"/>
  <c r="L90" i="8"/>
  <c r="K90" i="8"/>
  <c r="R89" i="8"/>
  <c r="Q89" i="8"/>
  <c r="L89" i="8"/>
  <c r="K89" i="8"/>
  <c r="R88" i="8"/>
  <c r="Q88" i="8"/>
  <c r="L88" i="8"/>
  <c r="K88" i="8"/>
  <c r="R87" i="8"/>
  <c r="Q87" i="8"/>
  <c r="L87" i="8"/>
  <c r="K87" i="8"/>
  <c r="R86" i="8"/>
  <c r="Q86" i="8"/>
  <c r="L86" i="8"/>
  <c r="K86" i="8"/>
  <c r="R85" i="8"/>
  <c r="Q85" i="8"/>
  <c r="L85" i="8"/>
  <c r="K85" i="8"/>
  <c r="R84" i="8"/>
  <c r="Q84" i="8"/>
  <c r="L84" i="8"/>
  <c r="K84" i="8"/>
  <c r="R83" i="8"/>
  <c r="Q83" i="8"/>
  <c r="L83" i="8"/>
  <c r="K83" i="8"/>
  <c r="R82" i="8"/>
  <c r="Q82" i="8"/>
  <c r="L82" i="8"/>
  <c r="K82" i="8"/>
  <c r="R81" i="8"/>
  <c r="Q81" i="8"/>
  <c r="L81" i="8"/>
  <c r="K81" i="8"/>
  <c r="R80" i="8"/>
  <c r="Q80" i="8"/>
  <c r="L80" i="8"/>
  <c r="K80" i="8"/>
  <c r="R79" i="8"/>
  <c r="Q79" i="8"/>
  <c r="L79" i="8"/>
  <c r="K79" i="8"/>
  <c r="R78" i="8"/>
  <c r="Q78" i="8"/>
  <c r="L78" i="8"/>
  <c r="K78" i="8"/>
  <c r="R77" i="8"/>
  <c r="Q77" i="8"/>
  <c r="L77" i="8"/>
  <c r="K77" i="8"/>
  <c r="R76" i="8"/>
  <c r="Q76" i="8"/>
  <c r="L76" i="8"/>
  <c r="K76" i="8"/>
  <c r="R75" i="8"/>
  <c r="Q75" i="8"/>
  <c r="L75" i="8"/>
  <c r="K75" i="8"/>
  <c r="R74" i="8"/>
  <c r="Q74" i="8"/>
  <c r="L74" i="8"/>
  <c r="K74" i="8"/>
  <c r="R73" i="8"/>
  <c r="Q73" i="8"/>
  <c r="L73" i="8"/>
  <c r="K73" i="8"/>
  <c r="R72" i="8"/>
  <c r="Q72" i="8"/>
  <c r="L72" i="8"/>
  <c r="K72" i="8"/>
  <c r="R71" i="8"/>
  <c r="Q71" i="8"/>
  <c r="L71" i="8"/>
  <c r="K71" i="8"/>
  <c r="R70" i="8"/>
  <c r="Q70" i="8"/>
  <c r="L70" i="8"/>
  <c r="K70" i="8"/>
  <c r="R69" i="8"/>
  <c r="Q69" i="8"/>
  <c r="L69" i="8"/>
  <c r="K69" i="8"/>
  <c r="R68" i="8"/>
  <c r="Q68" i="8"/>
  <c r="L68" i="8"/>
  <c r="K68" i="8"/>
  <c r="R67" i="8"/>
  <c r="Q67" i="8"/>
  <c r="L67" i="8"/>
  <c r="K67" i="8"/>
  <c r="R66" i="8"/>
  <c r="Q66" i="8"/>
  <c r="L66" i="8"/>
  <c r="K66" i="8"/>
  <c r="R65" i="8"/>
  <c r="Q65" i="8"/>
  <c r="L65" i="8"/>
  <c r="K65" i="8"/>
  <c r="R64" i="8"/>
  <c r="Q64" i="8"/>
  <c r="L64" i="8"/>
  <c r="K64" i="8"/>
  <c r="R63" i="8"/>
  <c r="Q63" i="8"/>
  <c r="L63" i="8"/>
  <c r="K63" i="8"/>
  <c r="R62" i="8"/>
  <c r="Q62" i="8"/>
  <c r="L62" i="8"/>
  <c r="K62" i="8"/>
  <c r="R61" i="8"/>
  <c r="Q61" i="8"/>
  <c r="L61" i="8"/>
  <c r="K61" i="8"/>
  <c r="R60" i="8"/>
  <c r="Q60" i="8"/>
  <c r="L60" i="8"/>
  <c r="K60" i="8"/>
  <c r="R59" i="8"/>
  <c r="Q59" i="8"/>
  <c r="L59" i="8"/>
  <c r="K59" i="8"/>
  <c r="R58" i="8"/>
  <c r="Q58" i="8"/>
  <c r="L58" i="8"/>
  <c r="K58" i="8"/>
  <c r="R57" i="8"/>
  <c r="Q57" i="8"/>
  <c r="L57" i="8"/>
  <c r="K57" i="8"/>
  <c r="R56" i="8"/>
  <c r="Q56" i="8"/>
  <c r="L56" i="8"/>
  <c r="K56" i="8"/>
  <c r="R55" i="8"/>
  <c r="Q55" i="8"/>
  <c r="L55" i="8"/>
  <c r="K55" i="8"/>
  <c r="R54" i="8"/>
  <c r="Q54" i="8"/>
  <c r="L54" i="8"/>
  <c r="K54" i="8"/>
  <c r="R53" i="8"/>
  <c r="Q53" i="8"/>
  <c r="L53" i="8"/>
  <c r="K53" i="8"/>
  <c r="R52" i="8"/>
  <c r="Q52" i="8"/>
  <c r="L52" i="8"/>
  <c r="K52" i="8"/>
  <c r="R51" i="8"/>
  <c r="Q51" i="8"/>
  <c r="L51" i="8"/>
  <c r="K51" i="8"/>
  <c r="R50" i="8"/>
  <c r="Q50" i="8"/>
  <c r="L50" i="8"/>
  <c r="K50" i="8"/>
  <c r="R49" i="8"/>
  <c r="Q49" i="8"/>
  <c r="L49" i="8"/>
  <c r="K49" i="8"/>
  <c r="R48" i="8"/>
  <c r="Q48" i="8"/>
  <c r="L48" i="8"/>
  <c r="K48" i="8"/>
  <c r="R47" i="8"/>
  <c r="Q47" i="8"/>
  <c r="L47" i="8"/>
  <c r="K47" i="8"/>
  <c r="R46" i="8"/>
  <c r="Q46" i="8"/>
  <c r="L46" i="8"/>
  <c r="K46" i="8"/>
  <c r="R45" i="8"/>
  <c r="Q45" i="8"/>
  <c r="L45" i="8"/>
  <c r="K45" i="8"/>
  <c r="R44" i="8"/>
  <c r="Q44" i="8"/>
  <c r="L44" i="8"/>
  <c r="K44" i="8"/>
  <c r="R43" i="8"/>
  <c r="Q43" i="8"/>
  <c r="L43" i="8"/>
  <c r="K43" i="8"/>
  <c r="R42" i="8"/>
  <c r="Q42" i="8"/>
  <c r="L42" i="8"/>
  <c r="K42" i="8"/>
  <c r="R41" i="8"/>
  <c r="Q41" i="8"/>
  <c r="L41" i="8"/>
  <c r="K41" i="8"/>
  <c r="R40" i="8"/>
  <c r="Q40" i="8"/>
  <c r="L40" i="8"/>
  <c r="K40" i="8"/>
  <c r="R39" i="8"/>
  <c r="Q39" i="8"/>
  <c r="L39" i="8"/>
  <c r="K39" i="8"/>
  <c r="R38" i="8"/>
  <c r="Q38" i="8"/>
  <c r="L38" i="8"/>
  <c r="K38" i="8"/>
  <c r="R37" i="8"/>
  <c r="Q37" i="8"/>
  <c r="L37" i="8"/>
  <c r="K37" i="8"/>
  <c r="R36" i="8"/>
  <c r="Q36" i="8"/>
  <c r="L36" i="8"/>
  <c r="K36" i="8"/>
  <c r="R35" i="8"/>
  <c r="Q35" i="8"/>
  <c r="L35" i="8"/>
  <c r="K35" i="8"/>
  <c r="R34" i="8"/>
  <c r="Q34" i="8"/>
  <c r="L34" i="8"/>
  <c r="K34" i="8"/>
  <c r="R33" i="8"/>
  <c r="Q33" i="8"/>
  <c r="L33" i="8"/>
  <c r="K33" i="8"/>
  <c r="R32" i="8"/>
  <c r="Q32" i="8"/>
  <c r="L32" i="8"/>
  <c r="K32" i="8"/>
  <c r="R31" i="8"/>
  <c r="Q31" i="8"/>
  <c r="L31" i="8"/>
  <c r="K31" i="8"/>
  <c r="R30" i="8"/>
  <c r="Q30" i="8"/>
  <c r="L30" i="8"/>
  <c r="K30" i="8"/>
  <c r="R29" i="8"/>
  <c r="Q29" i="8"/>
  <c r="L29" i="8"/>
  <c r="K29" i="8"/>
  <c r="R28" i="8"/>
  <c r="Q28" i="8"/>
  <c r="L28" i="8"/>
  <c r="K28" i="8"/>
  <c r="R27" i="8"/>
  <c r="Q27" i="8"/>
  <c r="L27" i="8"/>
  <c r="K27" i="8"/>
  <c r="R26" i="8"/>
  <c r="Q26" i="8"/>
  <c r="L26" i="8"/>
  <c r="K26" i="8"/>
  <c r="R25" i="8"/>
  <c r="Q25" i="8"/>
  <c r="L25" i="8"/>
  <c r="K25" i="8"/>
  <c r="R24" i="8"/>
  <c r="Q24" i="8"/>
  <c r="L24" i="8"/>
  <c r="K24" i="8"/>
  <c r="R23" i="8"/>
  <c r="Q23" i="8"/>
  <c r="L23" i="8"/>
  <c r="K23" i="8"/>
  <c r="R22" i="8"/>
  <c r="Q22" i="8"/>
  <c r="L22" i="8"/>
  <c r="K22" i="8"/>
  <c r="R21" i="8"/>
  <c r="Q21" i="8"/>
  <c r="L21" i="8"/>
  <c r="K21" i="8"/>
  <c r="R20" i="8"/>
  <c r="Q20" i="8"/>
  <c r="L20" i="8"/>
  <c r="K20" i="8"/>
  <c r="R19" i="8"/>
  <c r="Q19" i="8"/>
  <c r="L19" i="8"/>
  <c r="K19" i="8"/>
  <c r="R18" i="8"/>
  <c r="Q18" i="8"/>
  <c r="L18" i="8"/>
  <c r="K18" i="8"/>
  <c r="R17" i="8"/>
  <c r="Q17" i="8"/>
  <c r="L17" i="8"/>
  <c r="K17" i="8"/>
  <c r="R16" i="8"/>
  <c r="Q16" i="8"/>
  <c r="L16" i="8"/>
  <c r="K16" i="8"/>
  <c r="R15" i="8"/>
  <c r="Q15" i="8"/>
  <c r="L15" i="8"/>
  <c r="K15" i="8"/>
  <c r="R14" i="8"/>
  <c r="Q14" i="8"/>
  <c r="L14" i="8"/>
  <c r="K14" i="8"/>
  <c r="R13" i="8"/>
  <c r="Q13" i="8"/>
  <c r="L13" i="8"/>
  <c r="K13" i="8"/>
  <c r="R12" i="8"/>
  <c r="Q12" i="8"/>
  <c r="L12" i="8"/>
  <c r="K12" i="8"/>
  <c r="R11" i="8"/>
  <c r="Q11" i="8"/>
  <c r="L11" i="8"/>
  <c r="K11" i="8"/>
  <c r="R10" i="8"/>
  <c r="Q10" i="8"/>
  <c r="L10" i="8"/>
  <c r="K10" i="8"/>
  <c r="R9" i="8"/>
  <c r="Q9" i="8"/>
  <c r="L9" i="8"/>
  <c r="K9" i="8"/>
  <c r="R8" i="8"/>
  <c r="Q8" i="8"/>
  <c r="L8" i="8"/>
  <c r="K8" i="8"/>
  <c r="R7" i="8"/>
  <c r="Q7" i="8"/>
  <c r="L7" i="8"/>
  <c r="K7" i="8"/>
  <c r="R6" i="8"/>
  <c r="Q6" i="8"/>
  <c r="L6" i="8"/>
  <c r="K6" i="8"/>
  <c r="R5" i="8"/>
  <c r="Q5" i="8"/>
  <c r="L5" i="8"/>
  <c r="K5" i="8"/>
  <c r="R4" i="8"/>
  <c r="Q4" i="8"/>
  <c r="L4" i="8"/>
  <c r="K4" i="8"/>
  <c r="R3" i="8"/>
  <c r="Q3" i="8"/>
  <c r="K3" i="8"/>
  <c r="R2" i="8"/>
  <c r="Q2" i="8"/>
  <c r="K2" i="8"/>
  <c r="M28" i="8" l="1"/>
  <c r="M31" i="8"/>
  <c r="M34" i="8"/>
  <c r="M37" i="8"/>
  <c r="M73" i="8"/>
  <c r="M91" i="8"/>
  <c r="M94" i="8"/>
  <c r="M75" i="8"/>
  <c r="M77" i="8"/>
  <c r="M80" i="8"/>
  <c r="M83" i="8"/>
  <c r="M42" i="8"/>
  <c r="M44" i="8"/>
  <c r="M72" i="8"/>
  <c r="M12" i="8"/>
  <c r="M9" i="8"/>
  <c r="M21" i="8"/>
  <c r="M6" i="8"/>
  <c r="M15" i="8"/>
  <c r="M97" i="8"/>
  <c r="M100" i="8"/>
  <c r="M103" i="8"/>
  <c r="M106" i="8"/>
  <c r="M25" i="8"/>
  <c r="M47" i="8"/>
  <c r="M50" i="8"/>
  <c r="M53" i="8"/>
  <c r="M56" i="8"/>
  <c r="M62" i="8"/>
  <c r="M65" i="8"/>
  <c r="M68" i="8"/>
  <c r="M85" i="8"/>
  <c r="M104" i="8"/>
  <c r="M107" i="8"/>
  <c r="M110" i="8"/>
  <c r="M113" i="8"/>
  <c r="M114" i="8"/>
  <c r="M119" i="8"/>
  <c r="M122" i="8"/>
  <c r="M125" i="8"/>
  <c r="M11" i="8"/>
  <c r="M90" i="8"/>
  <c r="M5" i="8"/>
  <c r="M17" i="8"/>
  <c r="M18" i="8"/>
  <c r="M52" i="8"/>
  <c r="M55" i="8"/>
  <c r="M58" i="8"/>
  <c r="M61" i="8"/>
  <c r="M64" i="8"/>
  <c r="M67" i="8"/>
  <c r="M70" i="8"/>
  <c r="M96" i="8"/>
  <c r="M99" i="8"/>
  <c r="M102" i="8"/>
  <c r="M105" i="8"/>
  <c r="M8" i="8"/>
  <c r="M23" i="8"/>
  <c r="M26" i="8"/>
  <c r="M29" i="8"/>
  <c r="M32" i="8"/>
  <c r="M35" i="8"/>
  <c r="M38" i="8"/>
  <c r="M108" i="8"/>
  <c r="M111" i="8"/>
  <c r="M117" i="8"/>
  <c r="M120" i="8"/>
  <c r="M123" i="8"/>
  <c r="M126" i="8"/>
  <c r="M4" i="8"/>
  <c r="M14" i="8"/>
  <c r="M93" i="8"/>
  <c r="M41" i="8"/>
  <c r="M76" i="8"/>
  <c r="M79" i="8"/>
  <c r="M82" i="8"/>
  <c r="M13" i="8"/>
  <c r="M24" i="8"/>
  <c r="M27" i="8"/>
  <c r="M33" i="8"/>
  <c r="M36" i="8"/>
  <c r="M39" i="8"/>
  <c r="M71" i="8"/>
  <c r="M74" i="8"/>
  <c r="M92" i="8"/>
  <c r="M109" i="8"/>
  <c r="M112" i="8"/>
  <c r="M115" i="8"/>
  <c r="M118" i="8"/>
  <c r="M121" i="8"/>
  <c r="M124" i="8"/>
  <c r="M127" i="8"/>
  <c r="M45" i="8"/>
  <c r="M86" i="8"/>
  <c r="M59" i="8"/>
  <c r="M7" i="8"/>
  <c r="M10" i="8"/>
  <c r="M48" i="8"/>
  <c r="M51" i="8"/>
  <c r="M89" i="8"/>
  <c r="M16" i="8"/>
  <c r="M19" i="8"/>
  <c r="M22" i="8"/>
  <c r="M54" i="8"/>
  <c r="M57" i="8"/>
  <c r="M60" i="8"/>
  <c r="M63" i="8"/>
  <c r="M66" i="8"/>
  <c r="M69" i="8"/>
  <c r="M95" i="8"/>
  <c r="M98" i="8"/>
  <c r="M101" i="8"/>
  <c r="M88" i="8"/>
  <c r="M49" i="8"/>
  <c r="M20" i="8"/>
  <c r="M40" i="8"/>
  <c r="M43" i="8"/>
  <c r="M46" i="8"/>
  <c r="M81" i="8"/>
  <c r="M84" i="8"/>
  <c r="M87" i="8"/>
  <c r="M30" i="8"/>
  <c r="M78" i="8"/>
  <c r="M116" i="8"/>
  <c r="O4" i="7" l="1"/>
  <c r="O247" i="7"/>
  <c r="N247" i="7"/>
  <c r="O246" i="7"/>
  <c r="N246" i="7"/>
  <c r="O245" i="7"/>
  <c r="N245" i="7"/>
  <c r="O244" i="7"/>
  <c r="N244" i="7"/>
  <c r="O243" i="7"/>
  <c r="N243" i="7"/>
  <c r="O242" i="7"/>
  <c r="N242" i="7"/>
  <c r="O241" i="7"/>
  <c r="N241" i="7"/>
  <c r="O240" i="7"/>
  <c r="N240" i="7"/>
  <c r="O239" i="7"/>
  <c r="N239" i="7"/>
  <c r="O238" i="7"/>
  <c r="N238" i="7"/>
  <c r="O237" i="7"/>
  <c r="N237" i="7"/>
  <c r="O236" i="7"/>
  <c r="N236" i="7"/>
  <c r="O235" i="7"/>
  <c r="N235" i="7"/>
  <c r="O234" i="7"/>
  <c r="N234" i="7"/>
  <c r="O233" i="7"/>
  <c r="N233" i="7"/>
  <c r="O232" i="7"/>
  <c r="N232" i="7"/>
  <c r="O231" i="7"/>
  <c r="N231" i="7"/>
  <c r="O230" i="7"/>
  <c r="N230" i="7"/>
  <c r="O229" i="7"/>
  <c r="N229" i="7"/>
  <c r="O228" i="7"/>
  <c r="N228" i="7"/>
  <c r="O227" i="7"/>
  <c r="N227" i="7"/>
  <c r="O226" i="7"/>
  <c r="N226" i="7"/>
  <c r="O225" i="7"/>
  <c r="N225" i="7"/>
  <c r="O224" i="7"/>
  <c r="N224" i="7"/>
  <c r="O223" i="7"/>
  <c r="N223" i="7"/>
  <c r="O222" i="7"/>
  <c r="N222" i="7"/>
  <c r="O221" i="7"/>
  <c r="N221" i="7"/>
  <c r="O220" i="7"/>
  <c r="N220" i="7"/>
  <c r="O219" i="7"/>
  <c r="N219" i="7"/>
  <c r="O218" i="7"/>
  <c r="N218" i="7"/>
  <c r="O217" i="7"/>
  <c r="N217" i="7"/>
  <c r="O216" i="7"/>
  <c r="N216" i="7"/>
  <c r="O215" i="7"/>
  <c r="N215" i="7"/>
  <c r="O214" i="7"/>
  <c r="N214" i="7"/>
  <c r="O213" i="7"/>
  <c r="N213" i="7"/>
  <c r="O212" i="7"/>
  <c r="N212" i="7"/>
  <c r="O211" i="7"/>
  <c r="N211" i="7"/>
  <c r="O210" i="7"/>
  <c r="N210" i="7"/>
  <c r="O209" i="7"/>
  <c r="N209" i="7"/>
  <c r="O208" i="7"/>
  <c r="N208" i="7"/>
  <c r="O207" i="7"/>
  <c r="N207" i="7"/>
  <c r="O206" i="7"/>
  <c r="N206" i="7"/>
  <c r="O205" i="7"/>
  <c r="N205" i="7"/>
  <c r="O204" i="7"/>
  <c r="N204" i="7"/>
  <c r="O203" i="7"/>
  <c r="N203" i="7"/>
  <c r="O202" i="7"/>
  <c r="N202" i="7"/>
  <c r="O201" i="7"/>
  <c r="N201" i="7"/>
  <c r="O200" i="7"/>
  <c r="N200" i="7"/>
  <c r="O199" i="7"/>
  <c r="N199" i="7"/>
  <c r="O198" i="7"/>
  <c r="N198" i="7"/>
  <c r="O197" i="7"/>
  <c r="N197" i="7"/>
  <c r="O196" i="7"/>
  <c r="N196" i="7"/>
  <c r="O195" i="7"/>
  <c r="N195" i="7"/>
  <c r="O194" i="7"/>
  <c r="N194" i="7"/>
  <c r="O193" i="7"/>
  <c r="N193" i="7"/>
  <c r="O192" i="7"/>
  <c r="N192" i="7"/>
  <c r="O191" i="7"/>
  <c r="N191" i="7"/>
  <c r="O190" i="7"/>
  <c r="N190" i="7"/>
  <c r="O189" i="7"/>
  <c r="N189" i="7"/>
  <c r="O188" i="7"/>
  <c r="N188" i="7"/>
  <c r="O187" i="7"/>
  <c r="N187" i="7"/>
  <c r="O186" i="7"/>
  <c r="N186" i="7"/>
  <c r="O185" i="7"/>
  <c r="N185" i="7"/>
  <c r="O184" i="7"/>
  <c r="N184" i="7"/>
  <c r="O183" i="7"/>
  <c r="N183" i="7"/>
  <c r="O182" i="7"/>
  <c r="N182" i="7"/>
  <c r="O181" i="7"/>
  <c r="N181" i="7"/>
  <c r="O180" i="7"/>
  <c r="N180" i="7"/>
  <c r="O179" i="7"/>
  <c r="N179" i="7"/>
  <c r="O178" i="7"/>
  <c r="N178" i="7"/>
  <c r="O177" i="7"/>
  <c r="N177" i="7"/>
  <c r="O176" i="7"/>
  <c r="N176" i="7"/>
  <c r="O175" i="7"/>
  <c r="N175" i="7"/>
  <c r="O174" i="7"/>
  <c r="N174" i="7"/>
  <c r="O173" i="7"/>
  <c r="N173" i="7"/>
  <c r="O172" i="7"/>
  <c r="N172" i="7"/>
  <c r="O171" i="7"/>
  <c r="N171" i="7"/>
  <c r="O170" i="7"/>
  <c r="N170" i="7"/>
  <c r="O169" i="7"/>
  <c r="N169" i="7"/>
  <c r="O168" i="7"/>
  <c r="N168" i="7"/>
  <c r="O167" i="7"/>
  <c r="N167" i="7"/>
  <c r="O166" i="7"/>
  <c r="N166" i="7"/>
  <c r="O165" i="7"/>
  <c r="N165" i="7"/>
  <c r="O164" i="7"/>
  <c r="N164" i="7"/>
  <c r="O163" i="7"/>
  <c r="N163" i="7"/>
  <c r="O162" i="7"/>
  <c r="N162" i="7"/>
  <c r="O161" i="7"/>
  <c r="N161" i="7"/>
  <c r="O160" i="7"/>
  <c r="N160" i="7"/>
  <c r="O159" i="7"/>
  <c r="N159" i="7"/>
  <c r="O158" i="7"/>
  <c r="N158" i="7"/>
  <c r="O157" i="7"/>
  <c r="N157" i="7"/>
  <c r="O156" i="7"/>
  <c r="N156" i="7"/>
  <c r="O155" i="7"/>
  <c r="N155" i="7"/>
  <c r="O154" i="7"/>
  <c r="N154" i="7"/>
  <c r="O153" i="7"/>
  <c r="N153" i="7"/>
  <c r="O152" i="7"/>
  <c r="N152" i="7"/>
  <c r="O151" i="7"/>
  <c r="N151" i="7"/>
  <c r="O150" i="7"/>
  <c r="N150" i="7"/>
  <c r="O149" i="7"/>
  <c r="N149" i="7"/>
  <c r="O148" i="7"/>
  <c r="N148" i="7"/>
  <c r="O147" i="7"/>
  <c r="N147" i="7"/>
  <c r="O146" i="7"/>
  <c r="N146" i="7"/>
  <c r="O145" i="7"/>
  <c r="N145" i="7"/>
  <c r="O144" i="7"/>
  <c r="N144" i="7"/>
  <c r="O143" i="7"/>
  <c r="N143" i="7"/>
  <c r="O142" i="7"/>
  <c r="N142" i="7"/>
  <c r="O141" i="7"/>
  <c r="N141" i="7"/>
  <c r="O140" i="7"/>
  <c r="N140" i="7"/>
  <c r="O139" i="7"/>
  <c r="N139" i="7"/>
  <c r="O138" i="7"/>
  <c r="N138" i="7"/>
  <c r="O137" i="7"/>
  <c r="N137" i="7"/>
  <c r="O136" i="7"/>
  <c r="N136" i="7"/>
  <c r="O135" i="7"/>
  <c r="N135" i="7"/>
  <c r="O134" i="7"/>
  <c r="N134" i="7"/>
  <c r="O133" i="7"/>
  <c r="N133" i="7"/>
  <c r="O132" i="7"/>
  <c r="N132" i="7"/>
  <c r="O131" i="7"/>
  <c r="N131" i="7"/>
  <c r="O130" i="7"/>
  <c r="N130" i="7"/>
  <c r="O129" i="7"/>
  <c r="N129" i="7"/>
  <c r="O128" i="7"/>
  <c r="N128" i="7"/>
  <c r="O127" i="7"/>
  <c r="N127" i="7"/>
  <c r="O126" i="7"/>
  <c r="N126" i="7"/>
  <c r="O125" i="7"/>
  <c r="N125" i="7"/>
  <c r="O124" i="7"/>
  <c r="N124" i="7"/>
  <c r="O123" i="7"/>
  <c r="N123" i="7"/>
  <c r="O122" i="7"/>
  <c r="N122" i="7"/>
  <c r="O121" i="7"/>
  <c r="N121" i="7"/>
  <c r="O120" i="7"/>
  <c r="N120" i="7"/>
  <c r="O119" i="7"/>
  <c r="N119" i="7"/>
  <c r="O118" i="7"/>
  <c r="N118" i="7"/>
  <c r="O117" i="7"/>
  <c r="N117" i="7"/>
  <c r="O116" i="7"/>
  <c r="N116" i="7"/>
  <c r="O115" i="7"/>
  <c r="N115" i="7"/>
  <c r="O114" i="7"/>
  <c r="N114" i="7"/>
  <c r="O113" i="7"/>
  <c r="N113" i="7"/>
  <c r="O112" i="7"/>
  <c r="N112" i="7"/>
  <c r="O111" i="7"/>
  <c r="N111" i="7"/>
  <c r="O110" i="7"/>
  <c r="N110" i="7"/>
  <c r="O109" i="7"/>
  <c r="N109" i="7"/>
  <c r="O108" i="7"/>
  <c r="N108" i="7"/>
  <c r="O107" i="7"/>
  <c r="N107" i="7"/>
  <c r="O106" i="7"/>
  <c r="N106" i="7"/>
  <c r="O105" i="7"/>
  <c r="N105" i="7"/>
  <c r="O104" i="7"/>
  <c r="N104" i="7"/>
  <c r="O103" i="7"/>
  <c r="N103" i="7"/>
  <c r="O102" i="7"/>
  <c r="N102" i="7"/>
  <c r="O101" i="7"/>
  <c r="N101" i="7"/>
  <c r="O100" i="7"/>
  <c r="N100" i="7"/>
  <c r="O99" i="7"/>
  <c r="N99" i="7"/>
  <c r="O98" i="7"/>
  <c r="N98" i="7"/>
  <c r="O97" i="7"/>
  <c r="N97" i="7"/>
  <c r="O96" i="7"/>
  <c r="N96" i="7"/>
  <c r="O95" i="7"/>
  <c r="N95" i="7"/>
  <c r="O94" i="7"/>
  <c r="N94" i="7"/>
  <c r="O93" i="7"/>
  <c r="N93" i="7"/>
  <c r="O92" i="7"/>
  <c r="N92" i="7"/>
  <c r="O91" i="7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N4" i="7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K157" i="5" l="1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E105" i="4" l="1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G90" i="4" s="1"/>
  <c r="F87" i="4"/>
  <c r="E87" i="4"/>
  <c r="F86" i="4"/>
  <c r="E86" i="4"/>
  <c r="F85" i="4"/>
  <c r="E85" i="4"/>
  <c r="F84" i="4"/>
  <c r="E84" i="4"/>
  <c r="F83" i="4"/>
  <c r="E83" i="4"/>
  <c r="F82" i="4"/>
  <c r="E82" i="4"/>
  <c r="G84" i="4" s="1"/>
  <c r="F81" i="4"/>
  <c r="E81" i="4"/>
  <c r="F80" i="4"/>
  <c r="E80" i="4"/>
  <c r="F79" i="4"/>
  <c r="E79" i="4"/>
  <c r="F78" i="4"/>
  <c r="E78" i="4"/>
  <c r="F77" i="4"/>
  <c r="E77" i="4"/>
  <c r="F76" i="4"/>
  <c r="E76" i="4"/>
  <c r="G78" i="4" s="1"/>
  <c r="F75" i="4"/>
  <c r="E75" i="4"/>
  <c r="F74" i="4"/>
  <c r="E74" i="4"/>
  <c r="F73" i="4"/>
  <c r="E73" i="4"/>
  <c r="F72" i="4"/>
  <c r="E72" i="4"/>
  <c r="F71" i="4"/>
  <c r="E71" i="4"/>
  <c r="F70" i="4"/>
  <c r="E70" i="4"/>
  <c r="G72" i="4" s="1"/>
  <c r="F69" i="4"/>
  <c r="E69" i="4"/>
  <c r="F68" i="4"/>
  <c r="E68" i="4"/>
  <c r="F67" i="4"/>
  <c r="E67" i="4"/>
  <c r="F66" i="4"/>
  <c r="E66" i="4"/>
  <c r="F65" i="4"/>
  <c r="E65" i="4"/>
  <c r="F64" i="4"/>
  <c r="E64" i="4"/>
  <c r="G66" i="4" s="1"/>
  <c r="F63" i="4"/>
  <c r="E63" i="4"/>
  <c r="F62" i="4"/>
  <c r="E62" i="4"/>
  <c r="F61" i="4"/>
  <c r="E61" i="4"/>
  <c r="F60" i="4"/>
  <c r="E60" i="4"/>
  <c r="F59" i="4"/>
  <c r="E59" i="4"/>
  <c r="F58" i="4"/>
  <c r="E58" i="4"/>
  <c r="G60" i="4" s="1"/>
  <c r="F57" i="4"/>
  <c r="E57" i="4"/>
  <c r="F56" i="4"/>
  <c r="E56" i="4"/>
  <c r="F55" i="4"/>
  <c r="E55" i="4"/>
  <c r="F54" i="4"/>
  <c r="E54" i="4"/>
  <c r="F53" i="4"/>
  <c r="E53" i="4"/>
  <c r="F52" i="4"/>
  <c r="E52" i="4"/>
  <c r="G54" i="4" s="1"/>
  <c r="F51" i="4"/>
  <c r="E51" i="4"/>
  <c r="F50" i="4"/>
  <c r="E50" i="4"/>
  <c r="F49" i="4"/>
  <c r="E49" i="4"/>
  <c r="F48" i="4"/>
  <c r="E48" i="4"/>
  <c r="F47" i="4"/>
  <c r="E47" i="4"/>
  <c r="F46" i="4"/>
  <c r="E46" i="4"/>
  <c r="G48" i="4" s="1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F4" i="4"/>
  <c r="E4" i="4"/>
  <c r="G6" i="4" s="1"/>
  <c r="E3" i="4"/>
  <c r="E2" i="4"/>
  <c r="G12" i="4" l="1"/>
  <c r="G18" i="4"/>
  <c r="G30" i="4"/>
  <c r="G42" i="4"/>
  <c r="G13" i="4"/>
  <c r="G7" i="4"/>
  <c r="G102" i="4"/>
  <c r="G9" i="4"/>
  <c r="G93" i="4"/>
  <c r="G10" i="4"/>
  <c r="G34" i="4"/>
  <c r="G46" i="4"/>
  <c r="G52" i="4"/>
  <c r="G58" i="4"/>
  <c r="G64" i="4"/>
  <c r="G70" i="4"/>
  <c r="G76" i="4"/>
  <c r="G82" i="4"/>
  <c r="G88" i="4"/>
  <c r="G100" i="4"/>
  <c r="G87" i="4"/>
  <c r="G97" i="4"/>
  <c r="G15" i="4"/>
  <c r="G19" i="4"/>
  <c r="G27" i="4"/>
  <c r="G39" i="4"/>
  <c r="G94" i="4"/>
  <c r="G4" i="4"/>
  <c r="G43" i="4"/>
  <c r="G51" i="4"/>
  <c r="G55" i="4"/>
  <c r="G63" i="4"/>
  <c r="G67" i="4"/>
  <c r="G75" i="4"/>
  <c r="G79" i="4"/>
  <c r="G99" i="4"/>
  <c r="G91" i="4"/>
  <c r="G16" i="4"/>
  <c r="G24" i="4"/>
  <c r="G28" i="4"/>
  <c r="G36" i="4"/>
  <c r="G40" i="4"/>
  <c r="G96" i="4"/>
  <c r="G21" i="4"/>
  <c r="G33" i="4"/>
  <c r="G103" i="4"/>
  <c r="G45" i="4"/>
  <c r="G49" i="4"/>
  <c r="G57" i="4"/>
  <c r="G61" i="4"/>
  <c r="G69" i="4"/>
  <c r="G73" i="4"/>
  <c r="G81" i="4"/>
  <c r="G85" i="4"/>
  <c r="G8" i="4"/>
  <c r="G11" i="4"/>
  <c r="G14" i="4"/>
  <c r="G17" i="4"/>
  <c r="G20" i="4"/>
  <c r="G23" i="4"/>
  <c r="G26" i="4"/>
  <c r="G29" i="4"/>
  <c r="G32" i="4"/>
  <c r="G35" i="4"/>
  <c r="G38" i="4"/>
  <c r="G41" i="4"/>
  <c r="G44" i="4"/>
  <c r="G47" i="4"/>
  <c r="G50" i="4"/>
  <c r="G53" i="4"/>
  <c r="G56" i="4"/>
  <c r="G59" i="4"/>
  <c r="G62" i="4"/>
  <c r="G65" i="4"/>
  <c r="G68" i="4"/>
  <c r="G71" i="4"/>
  <c r="G74" i="4"/>
  <c r="G77" i="4"/>
  <c r="G80" i="4"/>
  <c r="G83" i="4"/>
  <c r="G5" i="4"/>
  <c r="G86" i="4"/>
  <c r="G89" i="4"/>
  <c r="G92" i="4"/>
  <c r="G95" i="4"/>
  <c r="G98" i="4"/>
  <c r="G101" i="4"/>
  <c r="G22" i="4"/>
  <c r="G25" i="4"/>
  <c r="G31" i="4"/>
  <c r="G37" i="4"/>
  <c r="N4" i="3" l="1"/>
  <c r="M640" i="3"/>
  <c r="M639" i="3"/>
  <c r="N638" i="3"/>
  <c r="M638" i="3"/>
  <c r="N637" i="3"/>
  <c r="M637" i="3"/>
  <c r="N636" i="3"/>
  <c r="M636" i="3"/>
  <c r="N635" i="3"/>
  <c r="M635" i="3"/>
  <c r="N634" i="3"/>
  <c r="M634" i="3"/>
  <c r="N633" i="3"/>
  <c r="M633" i="3"/>
  <c r="N632" i="3"/>
  <c r="M632" i="3"/>
  <c r="N631" i="3"/>
  <c r="M631" i="3"/>
  <c r="N630" i="3"/>
  <c r="M630" i="3"/>
  <c r="N629" i="3"/>
  <c r="M629" i="3"/>
  <c r="N628" i="3"/>
  <c r="M628" i="3"/>
  <c r="N627" i="3"/>
  <c r="M627" i="3"/>
  <c r="N626" i="3"/>
  <c r="M626" i="3"/>
  <c r="N625" i="3"/>
  <c r="M625" i="3"/>
  <c r="N624" i="3"/>
  <c r="M624" i="3"/>
  <c r="N623" i="3"/>
  <c r="M623" i="3"/>
  <c r="N622" i="3"/>
  <c r="M622" i="3"/>
  <c r="N621" i="3"/>
  <c r="M621" i="3"/>
  <c r="N620" i="3"/>
  <c r="M620" i="3"/>
  <c r="N619" i="3"/>
  <c r="M619" i="3"/>
  <c r="N618" i="3"/>
  <c r="M618" i="3"/>
  <c r="N617" i="3"/>
  <c r="M617" i="3"/>
  <c r="N616" i="3"/>
  <c r="M616" i="3"/>
  <c r="N615" i="3"/>
  <c r="M615" i="3"/>
  <c r="N614" i="3"/>
  <c r="M614" i="3"/>
  <c r="N613" i="3"/>
  <c r="M613" i="3"/>
  <c r="N612" i="3"/>
  <c r="M612" i="3"/>
  <c r="N611" i="3"/>
  <c r="M611" i="3"/>
  <c r="N610" i="3"/>
  <c r="M610" i="3"/>
  <c r="N609" i="3"/>
  <c r="M609" i="3"/>
  <c r="N608" i="3"/>
  <c r="M608" i="3"/>
  <c r="N607" i="3"/>
  <c r="M607" i="3"/>
  <c r="M606" i="3"/>
  <c r="M605" i="3"/>
  <c r="M604" i="3"/>
  <c r="M603" i="3"/>
  <c r="N602" i="3"/>
  <c r="M602" i="3"/>
  <c r="N601" i="3"/>
  <c r="M601" i="3"/>
  <c r="N600" i="3"/>
  <c r="M600" i="3"/>
  <c r="N599" i="3"/>
  <c r="M599" i="3"/>
  <c r="N598" i="3"/>
  <c r="M598" i="3"/>
  <c r="N597" i="3"/>
  <c r="M597" i="3"/>
  <c r="N596" i="3"/>
  <c r="M596" i="3"/>
  <c r="N595" i="3"/>
  <c r="M595" i="3"/>
  <c r="N594" i="3"/>
  <c r="M594" i="3"/>
  <c r="N593" i="3"/>
  <c r="M593" i="3"/>
  <c r="N592" i="3"/>
  <c r="M592" i="3"/>
  <c r="N591" i="3"/>
  <c r="M591" i="3"/>
  <c r="N590" i="3"/>
  <c r="M590" i="3"/>
  <c r="N589" i="3"/>
  <c r="M589" i="3"/>
  <c r="N588" i="3"/>
  <c r="M588" i="3"/>
  <c r="N587" i="3"/>
  <c r="M587" i="3"/>
  <c r="N586" i="3"/>
  <c r="M586" i="3"/>
  <c r="N585" i="3"/>
  <c r="M585" i="3"/>
  <c r="N584" i="3"/>
  <c r="M584" i="3"/>
  <c r="N583" i="3"/>
  <c r="M583" i="3"/>
  <c r="N582" i="3"/>
  <c r="M582" i="3"/>
  <c r="N581" i="3"/>
  <c r="M581" i="3"/>
  <c r="N580" i="3"/>
  <c r="M580" i="3"/>
  <c r="N579" i="3"/>
  <c r="M579" i="3"/>
  <c r="N578" i="3"/>
  <c r="M578" i="3"/>
  <c r="N577" i="3"/>
  <c r="M577" i="3"/>
  <c r="N576" i="3"/>
  <c r="M576" i="3"/>
  <c r="N575" i="3"/>
  <c r="M575" i="3"/>
  <c r="N574" i="3"/>
  <c r="M574" i="3"/>
  <c r="N573" i="3"/>
  <c r="M573" i="3"/>
  <c r="N572" i="3"/>
  <c r="M572" i="3"/>
  <c r="N571" i="3"/>
  <c r="M571" i="3"/>
  <c r="N570" i="3"/>
  <c r="M570" i="3"/>
  <c r="N569" i="3"/>
  <c r="M569" i="3"/>
  <c r="N568" i="3"/>
  <c r="M568" i="3"/>
  <c r="N567" i="3"/>
  <c r="M567" i="3"/>
  <c r="N566" i="3"/>
  <c r="M566" i="3"/>
  <c r="N565" i="3"/>
  <c r="M565" i="3"/>
  <c r="N564" i="3"/>
  <c r="M564" i="3"/>
  <c r="N563" i="3"/>
  <c r="M563" i="3"/>
  <c r="N562" i="3"/>
  <c r="M562" i="3"/>
  <c r="N561" i="3"/>
  <c r="M561" i="3"/>
  <c r="N560" i="3"/>
  <c r="M560" i="3"/>
  <c r="N559" i="3"/>
  <c r="M559" i="3"/>
  <c r="N558" i="3"/>
  <c r="M558" i="3"/>
  <c r="N557" i="3"/>
  <c r="M557" i="3"/>
  <c r="N556" i="3"/>
  <c r="M556" i="3"/>
  <c r="N555" i="3"/>
  <c r="M555" i="3"/>
  <c r="N554" i="3"/>
  <c r="M554" i="3"/>
  <c r="N553" i="3"/>
  <c r="M553" i="3"/>
  <c r="N552" i="3"/>
  <c r="M552" i="3"/>
  <c r="N551" i="3"/>
  <c r="M551" i="3"/>
  <c r="N550" i="3"/>
  <c r="M550" i="3"/>
  <c r="N549" i="3"/>
  <c r="M549" i="3"/>
  <c r="N548" i="3"/>
  <c r="M548" i="3"/>
  <c r="N547" i="3"/>
  <c r="M547" i="3"/>
  <c r="N546" i="3"/>
  <c r="M546" i="3"/>
  <c r="N545" i="3"/>
  <c r="M545" i="3"/>
  <c r="N544" i="3"/>
  <c r="M544" i="3"/>
  <c r="N543" i="3"/>
  <c r="M543" i="3"/>
  <c r="N542" i="3"/>
  <c r="M542" i="3"/>
  <c r="N541" i="3"/>
  <c r="M541" i="3"/>
  <c r="N540" i="3"/>
  <c r="M540" i="3"/>
  <c r="N539" i="3"/>
  <c r="M539" i="3"/>
  <c r="N538" i="3"/>
  <c r="M538" i="3"/>
  <c r="N537" i="3"/>
  <c r="M537" i="3"/>
  <c r="N536" i="3"/>
  <c r="M536" i="3"/>
  <c r="N535" i="3"/>
  <c r="M535" i="3"/>
  <c r="N534" i="3"/>
  <c r="M534" i="3"/>
  <c r="N533" i="3"/>
  <c r="M533" i="3"/>
  <c r="N532" i="3"/>
  <c r="M532" i="3"/>
  <c r="N531" i="3"/>
  <c r="M531" i="3"/>
  <c r="N530" i="3"/>
  <c r="M530" i="3"/>
  <c r="N529" i="3"/>
  <c r="M529" i="3"/>
  <c r="N528" i="3"/>
  <c r="M528" i="3"/>
  <c r="N527" i="3"/>
  <c r="M527" i="3"/>
  <c r="N526" i="3"/>
  <c r="M526" i="3"/>
  <c r="N525" i="3"/>
  <c r="M525" i="3"/>
  <c r="N524" i="3"/>
  <c r="M524" i="3"/>
  <c r="N523" i="3"/>
  <c r="M523" i="3"/>
  <c r="N522" i="3"/>
  <c r="M522" i="3"/>
  <c r="N521" i="3"/>
  <c r="M521" i="3"/>
  <c r="N520" i="3"/>
  <c r="M520" i="3"/>
  <c r="N519" i="3"/>
  <c r="M519" i="3"/>
  <c r="N518" i="3"/>
  <c r="M518" i="3"/>
  <c r="N517" i="3"/>
  <c r="M517" i="3"/>
  <c r="N516" i="3"/>
  <c r="M516" i="3"/>
  <c r="N515" i="3"/>
  <c r="M515" i="3"/>
  <c r="M514" i="3"/>
  <c r="M513" i="3"/>
  <c r="M512" i="3"/>
  <c r="M511" i="3"/>
  <c r="N510" i="3"/>
  <c r="M510" i="3"/>
  <c r="N509" i="3"/>
  <c r="M509" i="3"/>
  <c r="N508" i="3"/>
  <c r="M508" i="3"/>
  <c r="N507" i="3"/>
  <c r="M507" i="3"/>
  <c r="N506" i="3"/>
  <c r="M506" i="3"/>
  <c r="N505" i="3"/>
  <c r="M505" i="3"/>
  <c r="N504" i="3"/>
  <c r="M504" i="3"/>
  <c r="N503" i="3"/>
  <c r="M503" i="3"/>
  <c r="N502" i="3"/>
  <c r="M502" i="3"/>
  <c r="N501" i="3"/>
  <c r="M501" i="3"/>
  <c r="N500" i="3"/>
  <c r="M500" i="3"/>
  <c r="N499" i="3"/>
  <c r="M499" i="3"/>
  <c r="N498" i="3"/>
  <c r="M498" i="3"/>
  <c r="N497" i="3"/>
  <c r="M497" i="3"/>
  <c r="N496" i="3"/>
  <c r="M496" i="3"/>
  <c r="N495" i="3"/>
  <c r="M495" i="3"/>
  <c r="N494" i="3"/>
  <c r="M494" i="3"/>
  <c r="N493" i="3"/>
  <c r="M493" i="3"/>
  <c r="N492" i="3"/>
  <c r="M492" i="3"/>
  <c r="N491" i="3"/>
  <c r="M491" i="3"/>
  <c r="N490" i="3"/>
  <c r="M490" i="3"/>
  <c r="N489" i="3"/>
  <c r="M489" i="3"/>
  <c r="N488" i="3"/>
  <c r="M488" i="3"/>
  <c r="N487" i="3"/>
  <c r="M487" i="3"/>
  <c r="N486" i="3"/>
  <c r="M486" i="3"/>
  <c r="N485" i="3"/>
  <c r="M485" i="3"/>
  <c r="N484" i="3"/>
  <c r="M484" i="3"/>
  <c r="N483" i="3"/>
  <c r="M483" i="3"/>
  <c r="N482" i="3"/>
  <c r="M482" i="3"/>
  <c r="N481" i="3"/>
  <c r="M481" i="3"/>
  <c r="N480" i="3"/>
  <c r="M480" i="3"/>
  <c r="N479" i="3"/>
  <c r="M479" i="3"/>
  <c r="N478" i="3"/>
  <c r="M478" i="3"/>
  <c r="N477" i="3"/>
  <c r="M477" i="3"/>
  <c r="N476" i="3"/>
  <c r="M476" i="3"/>
  <c r="N475" i="3"/>
  <c r="M475" i="3"/>
  <c r="N474" i="3"/>
  <c r="M474" i="3"/>
  <c r="N473" i="3"/>
  <c r="M473" i="3"/>
  <c r="N472" i="3"/>
  <c r="M472" i="3"/>
  <c r="N471" i="3"/>
  <c r="M471" i="3"/>
  <c r="N470" i="3"/>
  <c r="M470" i="3"/>
  <c r="N469" i="3"/>
  <c r="M469" i="3"/>
  <c r="N468" i="3"/>
  <c r="M468" i="3"/>
  <c r="N467" i="3"/>
  <c r="M467" i="3"/>
  <c r="N466" i="3"/>
  <c r="M466" i="3"/>
  <c r="N465" i="3"/>
  <c r="M465" i="3"/>
  <c r="N464" i="3"/>
  <c r="M464" i="3"/>
  <c r="N463" i="3"/>
  <c r="M463" i="3"/>
  <c r="N462" i="3"/>
  <c r="M462" i="3"/>
  <c r="N461" i="3"/>
  <c r="M461" i="3"/>
  <c r="N460" i="3"/>
  <c r="M460" i="3"/>
  <c r="N459" i="3"/>
  <c r="M459" i="3"/>
  <c r="N458" i="3"/>
  <c r="M458" i="3"/>
  <c r="N457" i="3"/>
  <c r="M457" i="3"/>
  <c r="N456" i="3"/>
  <c r="M456" i="3"/>
  <c r="N455" i="3"/>
  <c r="M455" i="3"/>
  <c r="N454" i="3"/>
  <c r="M454" i="3"/>
  <c r="N453" i="3"/>
  <c r="M453" i="3"/>
  <c r="N452" i="3"/>
  <c r="M452" i="3"/>
  <c r="N451" i="3"/>
  <c r="M451" i="3"/>
  <c r="N450" i="3"/>
  <c r="M450" i="3"/>
  <c r="N449" i="3"/>
  <c r="M449" i="3"/>
  <c r="N448" i="3"/>
  <c r="M448" i="3"/>
  <c r="N447" i="3"/>
  <c r="M447" i="3"/>
  <c r="N446" i="3"/>
  <c r="M446" i="3"/>
  <c r="N445" i="3"/>
  <c r="M445" i="3"/>
  <c r="N444" i="3"/>
  <c r="M444" i="3"/>
  <c r="N443" i="3"/>
  <c r="M443" i="3"/>
  <c r="N442" i="3"/>
  <c r="M442" i="3"/>
  <c r="N441" i="3"/>
  <c r="M441" i="3"/>
  <c r="N440" i="3"/>
  <c r="M440" i="3"/>
  <c r="N439" i="3"/>
  <c r="M439" i="3"/>
  <c r="N438" i="3"/>
  <c r="M438" i="3"/>
  <c r="N437" i="3"/>
  <c r="M437" i="3"/>
  <c r="N436" i="3"/>
  <c r="M436" i="3"/>
  <c r="N435" i="3"/>
  <c r="M435" i="3"/>
  <c r="N434" i="3"/>
  <c r="M434" i="3"/>
  <c r="N433" i="3"/>
  <c r="M433" i="3"/>
  <c r="N432" i="3"/>
  <c r="M432" i="3"/>
  <c r="N431" i="3"/>
  <c r="M431" i="3"/>
  <c r="N430" i="3"/>
  <c r="M430" i="3"/>
  <c r="N429" i="3"/>
  <c r="M429" i="3"/>
  <c r="N428" i="3"/>
  <c r="M428" i="3"/>
  <c r="N427" i="3"/>
  <c r="M427" i="3"/>
  <c r="N426" i="3"/>
  <c r="M426" i="3"/>
  <c r="N425" i="3"/>
  <c r="M425" i="3"/>
  <c r="N424" i="3"/>
  <c r="M424" i="3"/>
  <c r="N423" i="3"/>
  <c r="M423" i="3"/>
  <c r="N422" i="3"/>
  <c r="M422" i="3"/>
  <c r="N421" i="3"/>
  <c r="M421" i="3"/>
  <c r="N420" i="3"/>
  <c r="M420" i="3"/>
  <c r="N419" i="3"/>
  <c r="M419" i="3"/>
  <c r="N418" i="3"/>
  <c r="M418" i="3"/>
  <c r="N417" i="3"/>
  <c r="M417" i="3"/>
  <c r="N416" i="3"/>
  <c r="M416" i="3"/>
  <c r="N415" i="3"/>
  <c r="M415" i="3"/>
  <c r="N414" i="3"/>
  <c r="M414" i="3"/>
  <c r="N413" i="3"/>
  <c r="M413" i="3"/>
  <c r="N412" i="3"/>
  <c r="M412" i="3"/>
  <c r="N411" i="3"/>
  <c r="M411" i="3"/>
  <c r="N410" i="3"/>
  <c r="M410" i="3"/>
  <c r="N409" i="3"/>
  <c r="M409" i="3"/>
  <c r="N408" i="3"/>
  <c r="M408" i="3"/>
  <c r="N407" i="3"/>
  <c r="M407" i="3"/>
  <c r="N406" i="3"/>
  <c r="M406" i="3"/>
  <c r="N405" i="3"/>
  <c r="M405" i="3"/>
  <c r="N404" i="3"/>
  <c r="M404" i="3"/>
  <c r="N403" i="3"/>
  <c r="M403" i="3"/>
  <c r="N402" i="3"/>
  <c r="M402" i="3"/>
  <c r="N401" i="3"/>
  <c r="M401" i="3"/>
  <c r="N400" i="3"/>
  <c r="M400" i="3"/>
  <c r="N399" i="3"/>
  <c r="M399" i="3"/>
  <c r="N398" i="3"/>
  <c r="M398" i="3"/>
  <c r="N397" i="3"/>
  <c r="M397" i="3"/>
  <c r="N396" i="3"/>
  <c r="M396" i="3"/>
  <c r="N395" i="3"/>
  <c r="M395" i="3"/>
  <c r="N394" i="3"/>
  <c r="M394" i="3"/>
  <c r="N393" i="3"/>
  <c r="M393" i="3"/>
  <c r="N392" i="3"/>
  <c r="M392" i="3"/>
  <c r="N391" i="3"/>
  <c r="M391" i="3"/>
  <c r="N390" i="3"/>
  <c r="M390" i="3"/>
  <c r="N389" i="3"/>
  <c r="M389" i="3"/>
  <c r="N388" i="3"/>
  <c r="M388" i="3"/>
  <c r="N387" i="3"/>
  <c r="M387" i="3"/>
  <c r="N386" i="3"/>
  <c r="M386" i="3"/>
  <c r="N385" i="3"/>
  <c r="M385" i="3"/>
  <c r="N384" i="3"/>
  <c r="M384" i="3"/>
  <c r="N383" i="3"/>
  <c r="M383" i="3"/>
  <c r="N382" i="3"/>
  <c r="M382" i="3"/>
  <c r="N381" i="3"/>
  <c r="M381" i="3"/>
  <c r="N380" i="3"/>
  <c r="M380" i="3"/>
  <c r="N379" i="3"/>
  <c r="M379" i="3"/>
  <c r="N378" i="3"/>
  <c r="M378" i="3"/>
  <c r="N377" i="3"/>
  <c r="M377" i="3"/>
  <c r="N376" i="3"/>
  <c r="M376" i="3"/>
  <c r="N375" i="3"/>
  <c r="M375" i="3"/>
  <c r="N374" i="3"/>
  <c r="M374" i="3"/>
  <c r="N373" i="3"/>
  <c r="M373" i="3"/>
  <c r="N372" i="3"/>
  <c r="M372" i="3"/>
  <c r="N371" i="3"/>
  <c r="M371" i="3"/>
  <c r="N370" i="3"/>
  <c r="M370" i="3"/>
  <c r="N369" i="3"/>
  <c r="M369" i="3"/>
  <c r="N368" i="3"/>
  <c r="M368" i="3"/>
  <c r="N367" i="3"/>
  <c r="M367" i="3"/>
  <c r="N366" i="3"/>
  <c r="M366" i="3"/>
  <c r="N365" i="3"/>
  <c r="M365" i="3"/>
  <c r="N364" i="3"/>
  <c r="M364" i="3"/>
  <c r="N363" i="3"/>
  <c r="M363" i="3"/>
  <c r="N362" i="3"/>
  <c r="M362" i="3"/>
  <c r="N361" i="3"/>
  <c r="M361" i="3"/>
  <c r="N360" i="3"/>
  <c r="M360" i="3"/>
  <c r="N359" i="3"/>
  <c r="M359" i="3"/>
  <c r="N358" i="3"/>
  <c r="M358" i="3"/>
  <c r="N357" i="3"/>
  <c r="M357" i="3"/>
  <c r="N356" i="3"/>
  <c r="M356" i="3"/>
  <c r="N355" i="3"/>
  <c r="M355" i="3"/>
  <c r="N354" i="3"/>
  <c r="M354" i="3"/>
  <c r="N353" i="3"/>
  <c r="M353" i="3"/>
  <c r="N352" i="3"/>
  <c r="M352" i="3"/>
  <c r="N351" i="3"/>
  <c r="M351" i="3"/>
  <c r="N350" i="3"/>
  <c r="M350" i="3"/>
  <c r="N349" i="3"/>
  <c r="M349" i="3"/>
  <c r="N348" i="3"/>
  <c r="M348" i="3"/>
  <c r="N347" i="3"/>
  <c r="M347" i="3"/>
  <c r="N346" i="3"/>
  <c r="M346" i="3"/>
  <c r="N345" i="3"/>
  <c r="M345" i="3"/>
  <c r="N344" i="3"/>
  <c r="M344" i="3"/>
  <c r="N343" i="3"/>
  <c r="M343" i="3"/>
  <c r="N342" i="3"/>
  <c r="M342" i="3"/>
  <c r="N341" i="3"/>
  <c r="M341" i="3"/>
  <c r="N340" i="3"/>
  <c r="M340" i="3"/>
  <c r="N339" i="3"/>
  <c r="M339" i="3"/>
  <c r="N338" i="3"/>
  <c r="M338" i="3"/>
  <c r="N337" i="3"/>
  <c r="M337" i="3"/>
  <c r="N336" i="3"/>
  <c r="M336" i="3"/>
  <c r="N335" i="3"/>
  <c r="M335" i="3"/>
  <c r="N334" i="3"/>
  <c r="M334" i="3"/>
  <c r="N333" i="3"/>
  <c r="M333" i="3"/>
  <c r="N332" i="3"/>
  <c r="M332" i="3"/>
  <c r="N331" i="3"/>
  <c r="M331" i="3"/>
  <c r="N330" i="3"/>
  <c r="M330" i="3"/>
  <c r="N329" i="3"/>
  <c r="M329" i="3"/>
  <c r="N328" i="3"/>
  <c r="M328" i="3"/>
  <c r="N327" i="3"/>
  <c r="M327" i="3"/>
  <c r="N326" i="3"/>
  <c r="M326" i="3"/>
  <c r="N325" i="3"/>
  <c r="M325" i="3"/>
  <c r="N324" i="3"/>
  <c r="M324" i="3"/>
  <c r="N323" i="3"/>
  <c r="M323" i="3"/>
  <c r="N322" i="3"/>
  <c r="M322" i="3"/>
  <c r="N321" i="3"/>
  <c r="M321" i="3"/>
  <c r="N320" i="3"/>
  <c r="M320" i="3"/>
  <c r="N319" i="3"/>
  <c r="M319" i="3"/>
  <c r="N318" i="3"/>
  <c r="M318" i="3"/>
  <c r="N317" i="3"/>
  <c r="M317" i="3"/>
  <c r="N316" i="3"/>
  <c r="M316" i="3"/>
  <c r="N315" i="3"/>
  <c r="M315" i="3"/>
  <c r="N314" i="3"/>
  <c r="M314" i="3"/>
  <c r="N313" i="3"/>
  <c r="M313" i="3"/>
  <c r="N312" i="3"/>
  <c r="M312" i="3"/>
  <c r="N311" i="3"/>
  <c r="M311" i="3"/>
  <c r="N310" i="3"/>
  <c r="M310" i="3"/>
  <c r="N309" i="3"/>
  <c r="M309" i="3"/>
  <c r="N308" i="3"/>
  <c r="M308" i="3"/>
  <c r="N307" i="3"/>
  <c r="M307" i="3"/>
  <c r="N306" i="3"/>
  <c r="M306" i="3"/>
  <c r="N305" i="3"/>
  <c r="M305" i="3"/>
  <c r="N304" i="3"/>
  <c r="M304" i="3"/>
  <c r="N303" i="3"/>
  <c r="M303" i="3"/>
  <c r="N302" i="3"/>
  <c r="M302" i="3"/>
  <c r="N301" i="3"/>
  <c r="M301" i="3"/>
  <c r="N300" i="3"/>
  <c r="M300" i="3"/>
  <c r="N299" i="3"/>
  <c r="M299" i="3"/>
  <c r="N298" i="3"/>
  <c r="M298" i="3"/>
  <c r="N297" i="3"/>
  <c r="M297" i="3"/>
  <c r="N296" i="3"/>
  <c r="M296" i="3"/>
  <c r="N295" i="3"/>
  <c r="M295" i="3"/>
  <c r="N294" i="3"/>
  <c r="M294" i="3"/>
  <c r="N293" i="3"/>
  <c r="M293" i="3"/>
  <c r="N292" i="3"/>
  <c r="M292" i="3"/>
  <c r="N291" i="3"/>
  <c r="M291" i="3"/>
  <c r="N290" i="3"/>
  <c r="M290" i="3"/>
  <c r="N289" i="3"/>
  <c r="M289" i="3"/>
  <c r="N288" i="3"/>
  <c r="M288" i="3"/>
  <c r="N287" i="3"/>
  <c r="M287" i="3"/>
  <c r="N286" i="3"/>
  <c r="M286" i="3"/>
  <c r="N285" i="3"/>
  <c r="M285" i="3"/>
  <c r="N284" i="3"/>
  <c r="M284" i="3"/>
  <c r="N283" i="3"/>
  <c r="M283" i="3"/>
  <c r="N282" i="3"/>
  <c r="M282" i="3"/>
  <c r="N281" i="3"/>
  <c r="M281" i="3"/>
  <c r="N280" i="3"/>
  <c r="M280" i="3"/>
  <c r="N279" i="3"/>
  <c r="M279" i="3"/>
  <c r="N278" i="3"/>
  <c r="M278" i="3"/>
  <c r="N277" i="3"/>
  <c r="M277" i="3"/>
  <c r="N276" i="3"/>
  <c r="M276" i="3"/>
  <c r="N275" i="3"/>
  <c r="M275" i="3"/>
  <c r="N274" i="3"/>
  <c r="M274" i="3"/>
  <c r="N273" i="3"/>
  <c r="M273" i="3"/>
  <c r="N272" i="3"/>
  <c r="M272" i="3"/>
  <c r="N271" i="3"/>
  <c r="M271" i="3"/>
  <c r="N270" i="3"/>
  <c r="M270" i="3"/>
  <c r="N269" i="3"/>
  <c r="M269" i="3"/>
  <c r="N268" i="3"/>
  <c r="M268" i="3"/>
  <c r="N267" i="3"/>
  <c r="M267" i="3"/>
  <c r="N266" i="3"/>
  <c r="M266" i="3"/>
  <c r="N265" i="3"/>
  <c r="M265" i="3"/>
  <c r="N264" i="3"/>
  <c r="M264" i="3"/>
  <c r="N263" i="3"/>
  <c r="M263" i="3"/>
  <c r="N262" i="3"/>
  <c r="M262" i="3"/>
  <c r="N261" i="3"/>
  <c r="M261" i="3"/>
  <c r="N260" i="3"/>
  <c r="M260" i="3"/>
  <c r="N259" i="3"/>
  <c r="M259" i="3"/>
  <c r="N258" i="3"/>
  <c r="M258" i="3"/>
  <c r="N257" i="3"/>
  <c r="M257" i="3"/>
  <c r="N256" i="3"/>
  <c r="M256" i="3"/>
  <c r="N255" i="3"/>
  <c r="M255" i="3"/>
  <c r="N254" i="3"/>
  <c r="M254" i="3"/>
  <c r="N253" i="3"/>
  <c r="M253" i="3"/>
  <c r="N252" i="3"/>
  <c r="M252" i="3"/>
  <c r="N251" i="3"/>
  <c r="M251" i="3"/>
  <c r="N250" i="3"/>
  <c r="M250" i="3"/>
  <c r="N249" i="3"/>
  <c r="M249" i="3"/>
  <c r="N248" i="3"/>
  <c r="M248" i="3"/>
  <c r="N247" i="3"/>
  <c r="M247" i="3"/>
  <c r="N246" i="3"/>
  <c r="M246" i="3"/>
  <c r="N245" i="3"/>
  <c r="M245" i="3"/>
  <c r="N244" i="3"/>
  <c r="M244" i="3"/>
  <c r="N243" i="3"/>
  <c r="M243" i="3"/>
  <c r="N242" i="3"/>
  <c r="M242" i="3"/>
  <c r="N241" i="3"/>
  <c r="M241" i="3"/>
  <c r="N240" i="3"/>
  <c r="M240" i="3"/>
  <c r="N239" i="3"/>
  <c r="M239" i="3"/>
  <c r="N238" i="3"/>
  <c r="M238" i="3"/>
  <c r="N237" i="3"/>
  <c r="M237" i="3"/>
  <c r="N236" i="3"/>
  <c r="M236" i="3"/>
  <c r="N235" i="3"/>
  <c r="M235" i="3"/>
  <c r="N234" i="3"/>
  <c r="M234" i="3"/>
  <c r="N233" i="3"/>
  <c r="M233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2" i="3"/>
  <c r="M222" i="3"/>
  <c r="N221" i="3"/>
  <c r="M221" i="3"/>
  <c r="N220" i="3"/>
  <c r="M220" i="3"/>
  <c r="N219" i="3"/>
  <c r="M219" i="3"/>
  <c r="N218" i="3"/>
  <c r="M218" i="3"/>
  <c r="N217" i="3"/>
  <c r="M217" i="3"/>
  <c r="N216" i="3"/>
  <c r="M216" i="3"/>
  <c r="N215" i="3"/>
  <c r="M215" i="3"/>
  <c r="N214" i="3"/>
  <c r="M214" i="3"/>
  <c r="N213" i="3"/>
  <c r="M213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M109" i="3"/>
  <c r="M108" i="3"/>
  <c r="M107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M4" i="3"/>
  <c r="M3" i="3"/>
  <c r="O177" i="3" l="1"/>
  <c r="O267" i="3"/>
  <c r="O170" i="3"/>
  <c r="O230" i="3"/>
  <c r="O172" i="3"/>
  <c r="O178" i="3"/>
  <c r="O262" i="3"/>
  <c r="O263" i="3"/>
  <c r="O126" i="3"/>
  <c r="O144" i="3"/>
  <c r="O156" i="3"/>
  <c r="O162" i="3"/>
  <c r="O264" i="3"/>
  <c r="O121" i="3"/>
  <c r="O127" i="3"/>
  <c r="O133" i="3"/>
  <c r="O145" i="3"/>
  <c r="O151" i="3"/>
  <c r="O157" i="3"/>
  <c r="O163" i="3"/>
  <c r="O169" i="3"/>
  <c r="O32" i="3"/>
  <c r="O118" i="3"/>
  <c r="O124" i="3"/>
  <c r="O130" i="3"/>
  <c r="O136" i="3"/>
  <c r="O141" i="3"/>
  <c r="O154" i="3"/>
  <c r="O166" i="3"/>
  <c r="O289" i="3"/>
  <c r="O119" i="3"/>
  <c r="O131" i="3"/>
  <c r="O149" i="3"/>
  <c r="O256" i="3"/>
  <c r="O197" i="3"/>
  <c r="O203" i="3"/>
  <c r="O228" i="3"/>
  <c r="O175" i="3"/>
  <c r="O205" i="3"/>
  <c r="O122" i="3"/>
  <c r="O128" i="3"/>
  <c r="O140" i="3"/>
  <c r="O146" i="3"/>
  <c r="O164" i="3"/>
  <c r="O253" i="3"/>
  <c r="O176" i="3"/>
  <c r="O182" i="3"/>
  <c r="O187" i="3"/>
  <c r="O194" i="3"/>
  <c r="O55" i="3"/>
  <c r="O236" i="3"/>
  <c r="O343" i="3"/>
  <c r="O356" i="3"/>
  <c r="O168" i="3"/>
  <c r="O158" i="3"/>
  <c r="O180" i="3"/>
  <c r="O242" i="3"/>
  <c r="O251" i="3"/>
  <c r="O215" i="3"/>
  <c r="O41" i="3"/>
  <c r="O117" i="3"/>
  <c r="O134" i="3"/>
  <c r="O159" i="3"/>
  <c r="O181" i="3"/>
  <c r="O252" i="3"/>
  <c r="O211" i="3"/>
  <c r="O216" i="3"/>
  <c r="O229" i="3"/>
  <c r="O165" i="3"/>
  <c r="O241" i="3"/>
  <c r="O160" i="3"/>
  <c r="O171" i="3"/>
  <c r="O265" i="3"/>
  <c r="O342" i="3"/>
  <c r="O137" i="3"/>
  <c r="O254" i="3"/>
  <c r="O161" i="3"/>
  <c r="O231" i="3"/>
  <c r="O307" i="3"/>
  <c r="O167" i="3"/>
  <c r="O255" i="3"/>
  <c r="O29" i="3"/>
  <c r="O44" i="3"/>
  <c r="O95" i="3"/>
  <c r="O120" i="3"/>
  <c r="O129" i="3"/>
  <c r="O173" i="3"/>
  <c r="O200" i="3"/>
  <c r="O206" i="3"/>
  <c r="O234" i="3"/>
  <c r="O240" i="3"/>
  <c r="O268" i="3"/>
  <c r="O339" i="3"/>
  <c r="O212" i="3"/>
  <c r="O223" i="3"/>
  <c r="O257" i="3"/>
  <c r="O286" i="3"/>
  <c r="O304" i="3"/>
  <c r="O521" i="3"/>
  <c r="O533" i="3"/>
  <c r="O545" i="3"/>
  <c r="O557" i="3"/>
  <c r="O569" i="3"/>
  <c r="O581" i="3"/>
  <c r="O593" i="3"/>
  <c r="O619" i="3"/>
  <c r="O30" i="3"/>
  <c r="O54" i="3"/>
  <c r="O152" i="3"/>
  <c r="O218" i="3"/>
  <c r="O235" i="3"/>
  <c r="O269" i="3"/>
  <c r="O322" i="3"/>
  <c r="O340" i="3"/>
  <c r="O138" i="3"/>
  <c r="O147" i="3"/>
  <c r="O174" i="3"/>
  <c r="O189" i="3"/>
  <c r="O196" i="3"/>
  <c r="O224" i="3"/>
  <c r="O247" i="3"/>
  <c r="O153" i="3"/>
  <c r="O311" i="3"/>
  <c r="O329" i="3"/>
  <c r="O185" i="3"/>
  <c r="O191" i="3"/>
  <c r="O207" i="3"/>
  <c r="O214" i="3"/>
  <c r="O248" i="3"/>
  <c r="O259" i="3"/>
  <c r="O306" i="3"/>
  <c r="O115" i="3"/>
  <c r="O142" i="3"/>
  <c r="O217" i="3"/>
  <c r="O135" i="3"/>
  <c r="O209" i="3"/>
  <c r="O226" i="3"/>
  <c r="O232" i="3"/>
  <c r="O249" i="3"/>
  <c r="O260" i="3"/>
  <c r="O271" i="3"/>
  <c r="O360" i="3"/>
  <c r="O372" i="3"/>
  <c r="O384" i="3"/>
  <c r="O396" i="3"/>
  <c r="O408" i="3"/>
  <c r="O420" i="3"/>
  <c r="O432" i="3"/>
  <c r="O444" i="3"/>
  <c r="O468" i="3"/>
  <c r="O480" i="3"/>
  <c r="O492" i="3"/>
  <c r="O504" i="3"/>
  <c r="O628" i="3"/>
  <c r="O21" i="3"/>
  <c r="O51" i="3"/>
  <c r="O123" i="3"/>
  <c r="O132" i="3"/>
  <c r="O150" i="3"/>
  <c r="O325" i="3"/>
  <c r="O116" i="3"/>
  <c r="O125" i="3"/>
  <c r="O143" i="3"/>
  <c r="O155" i="3"/>
  <c r="O193" i="3"/>
  <c r="O221" i="3"/>
  <c r="O227" i="3"/>
  <c r="O244" i="3"/>
  <c r="O250" i="3"/>
  <c r="O283" i="3"/>
  <c r="O301" i="3"/>
  <c r="O525" i="3"/>
  <c r="O537" i="3"/>
  <c r="O549" i="3"/>
  <c r="O561" i="3"/>
  <c r="O573" i="3"/>
  <c r="O585" i="3"/>
  <c r="O622" i="3"/>
  <c r="O33" i="3"/>
  <c r="O40" i="3"/>
  <c r="O64" i="3"/>
  <c r="O76" i="3"/>
  <c r="O139" i="3"/>
  <c r="O148" i="3"/>
  <c r="O199" i="3"/>
  <c r="O233" i="3"/>
  <c r="O239" i="3"/>
  <c r="O266" i="3"/>
  <c r="O320" i="3"/>
  <c r="O338" i="3"/>
  <c r="O114" i="3"/>
  <c r="O186" i="3"/>
  <c r="O246" i="3"/>
  <c r="O341" i="3"/>
  <c r="O35" i="3"/>
  <c r="O98" i="3"/>
  <c r="O183" i="3"/>
  <c r="O188" i="3"/>
  <c r="O219" i="3"/>
  <c r="O243" i="3"/>
  <c r="O6" i="3"/>
  <c r="O208" i="3"/>
  <c r="O303" i="3"/>
  <c r="O353" i="3"/>
  <c r="O357" i="3"/>
  <c r="O369" i="3"/>
  <c r="O381" i="3"/>
  <c r="O393" i="3"/>
  <c r="O405" i="3"/>
  <c r="O417" i="3"/>
  <c r="O429" i="3"/>
  <c r="O441" i="3"/>
  <c r="O453" i="3"/>
  <c r="O465" i="3"/>
  <c r="O477" i="3"/>
  <c r="O489" i="3"/>
  <c r="O501" i="3"/>
  <c r="O607" i="3"/>
  <c r="O456" i="3"/>
  <c r="O179" i="3"/>
  <c r="O213" i="3"/>
  <c r="O237" i="3"/>
  <c r="O202" i="3"/>
  <c r="O210" i="3"/>
  <c r="O238" i="3"/>
  <c r="O323" i="3"/>
  <c r="O112" i="3"/>
  <c r="O204" i="3"/>
  <c r="O245" i="3"/>
  <c r="O335" i="3"/>
  <c r="O621" i="3"/>
  <c r="O201" i="3"/>
  <c r="O225" i="3"/>
  <c r="O261" i="3"/>
  <c r="O324" i="3"/>
  <c r="O190" i="3"/>
  <c r="O198" i="3"/>
  <c r="O222" i="3"/>
  <c r="O258" i="3"/>
  <c r="O305" i="3"/>
  <c r="O347" i="3"/>
  <c r="O195" i="3"/>
  <c r="O610" i="3"/>
  <c r="O184" i="3"/>
  <c r="O192" i="3"/>
  <c r="O220" i="3"/>
  <c r="O317" i="3"/>
  <c r="O321" i="3"/>
  <c r="O597" i="3"/>
  <c r="O105" i="3"/>
  <c r="O281" i="3"/>
  <c r="O279" i="3"/>
  <c r="O476" i="3"/>
  <c r="O475" i="3"/>
  <c r="O635" i="3"/>
  <c r="O634" i="3"/>
  <c r="O278" i="3"/>
  <c r="O276" i="3"/>
  <c r="O296" i="3"/>
  <c r="O294" i="3"/>
  <c r="O314" i="3"/>
  <c r="O332" i="3"/>
  <c r="O350" i="3"/>
  <c r="O348" i="3"/>
  <c r="O365" i="3"/>
  <c r="O364" i="3"/>
  <c r="O377" i="3"/>
  <c r="O376" i="3"/>
  <c r="O389" i="3"/>
  <c r="O388" i="3"/>
  <c r="O387" i="3"/>
  <c r="O401" i="3"/>
  <c r="O400" i="3"/>
  <c r="O413" i="3"/>
  <c r="O412" i="3"/>
  <c r="O425" i="3"/>
  <c r="O424" i="3"/>
  <c r="O437" i="3"/>
  <c r="O436" i="3"/>
  <c r="O449" i="3"/>
  <c r="O448" i="3"/>
  <c r="O461" i="3"/>
  <c r="O460" i="3"/>
  <c r="O473" i="3"/>
  <c r="O472" i="3"/>
  <c r="O485" i="3"/>
  <c r="O484" i="3"/>
  <c r="O497" i="3"/>
  <c r="O496" i="3"/>
  <c r="O509" i="3"/>
  <c r="O508" i="3"/>
  <c r="O404" i="3"/>
  <c r="O403" i="3"/>
  <c r="O500" i="3"/>
  <c r="O499" i="3"/>
  <c r="O18" i="3"/>
  <c r="O52" i="3"/>
  <c r="O318" i="3"/>
  <c r="O319" i="3"/>
  <c r="O336" i="3"/>
  <c r="O337" i="3"/>
  <c r="O354" i="3"/>
  <c r="O355" i="3"/>
  <c r="O380" i="3"/>
  <c r="O379" i="3"/>
  <c r="O275" i="3"/>
  <c r="O273" i="3"/>
  <c r="O293" i="3"/>
  <c r="O291" i="3"/>
  <c r="O299" i="3"/>
  <c r="O297" i="3"/>
  <c r="O280" i="3"/>
  <c r="O298" i="3"/>
  <c r="O315" i="3"/>
  <c r="O316" i="3"/>
  <c r="O333" i="3"/>
  <c r="O334" i="3"/>
  <c r="O351" i="3"/>
  <c r="O352" i="3"/>
  <c r="O362" i="3"/>
  <c r="O361" i="3"/>
  <c r="O366" i="3"/>
  <c r="O374" i="3"/>
  <c r="O373" i="3"/>
  <c r="O378" i="3"/>
  <c r="O386" i="3"/>
  <c r="O385" i="3"/>
  <c r="O390" i="3"/>
  <c r="O398" i="3"/>
  <c r="O397" i="3"/>
  <c r="O402" i="3"/>
  <c r="O410" i="3"/>
  <c r="O409" i="3"/>
  <c r="O414" i="3"/>
  <c r="O422" i="3"/>
  <c r="O421" i="3"/>
  <c r="O426" i="3"/>
  <c r="O434" i="3"/>
  <c r="O433" i="3"/>
  <c r="O438" i="3"/>
  <c r="O446" i="3"/>
  <c r="O445" i="3"/>
  <c r="O450" i="3"/>
  <c r="O458" i="3"/>
  <c r="O457" i="3"/>
  <c r="O462" i="3"/>
  <c r="O470" i="3"/>
  <c r="O469" i="3"/>
  <c r="O474" i="3"/>
  <c r="O482" i="3"/>
  <c r="O481" i="3"/>
  <c r="O486" i="3"/>
  <c r="O494" i="3"/>
  <c r="O493" i="3"/>
  <c r="O498" i="3"/>
  <c r="O506" i="3"/>
  <c r="O505" i="3"/>
  <c r="O510" i="3"/>
  <c r="O392" i="3"/>
  <c r="O391" i="3"/>
  <c r="O452" i="3"/>
  <c r="O451" i="3"/>
  <c r="O15" i="3"/>
  <c r="O272" i="3"/>
  <c r="O270" i="3"/>
  <c r="O290" i="3"/>
  <c r="O288" i="3"/>
  <c r="O308" i="3"/>
  <c r="O326" i="3"/>
  <c r="O344" i="3"/>
  <c r="O617" i="3"/>
  <c r="O616" i="3"/>
  <c r="O368" i="3"/>
  <c r="O367" i="3"/>
  <c r="O9" i="3"/>
  <c r="O38" i="3"/>
  <c r="O43" i="3"/>
  <c r="O65" i="3"/>
  <c r="O277" i="3"/>
  <c r="O295" i="3"/>
  <c r="O312" i="3"/>
  <c r="O313" i="3"/>
  <c r="O330" i="3"/>
  <c r="O331" i="3"/>
  <c r="O349" i="3"/>
  <c r="O625" i="3"/>
  <c r="O637" i="3"/>
  <c r="O428" i="3"/>
  <c r="O427" i="3"/>
  <c r="O464" i="3"/>
  <c r="O463" i="3"/>
  <c r="O92" i="3"/>
  <c r="O113" i="3"/>
  <c r="O287" i="3"/>
  <c r="O285" i="3"/>
  <c r="O359" i="3"/>
  <c r="O358" i="3"/>
  <c r="O363" i="3"/>
  <c r="O371" i="3"/>
  <c r="O370" i="3"/>
  <c r="O375" i="3"/>
  <c r="O383" i="3"/>
  <c r="O382" i="3"/>
  <c r="O395" i="3"/>
  <c r="O394" i="3"/>
  <c r="O399" i="3"/>
  <c r="O407" i="3"/>
  <c r="O406" i="3"/>
  <c r="O411" i="3"/>
  <c r="O419" i="3"/>
  <c r="O418" i="3"/>
  <c r="O423" i="3"/>
  <c r="O431" i="3"/>
  <c r="O430" i="3"/>
  <c r="O435" i="3"/>
  <c r="O443" i="3"/>
  <c r="O442" i="3"/>
  <c r="O447" i="3"/>
  <c r="O455" i="3"/>
  <c r="O454" i="3"/>
  <c r="O459" i="3"/>
  <c r="O467" i="3"/>
  <c r="O466" i="3"/>
  <c r="O471" i="3"/>
  <c r="O479" i="3"/>
  <c r="O478" i="3"/>
  <c r="O483" i="3"/>
  <c r="O491" i="3"/>
  <c r="O490" i="3"/>
  <c r="O495" i="3"/>
  <c r="O503" i="3"/>
  <c r="O502" i="3"/>
  <c r="O507" i="3"/>
  <c r="O440" i="3"/>
  <c r="O439" i="3"/>
  <c r="O12" i="3"/>
  <c r="O46" i="3"/>
  <c r="O61" i="3"/>
  <c r="O104" i="3"/>
  <c r="O274" i="3"/>
  <c r="O292" i="3"/>
  <c r="O309" i="3"/>
  <c r="O310" i="3"/>
  <c r="O327" i="3"/>
  <c r="O328" i="3"/>
  <c r="O345" i="3"/>
  <c r="O346" i="3"/>
  <c r="O416" i="3"/>
  <c r="O415" i="3"/>
  <c r="O488" i="3"/>
  <c r="O487" i="3"/>
  <c r="O284" i="3"/>
  <c r="O282" i="3"/>
  <c r="O302" i="3"/>
  <c r="O300" i="3"/>
  <c r="O614" i="3"/>
  <c r="O632" i="3"/>
  <c r="O618" i="3"/>
  <c r="O636" i="3"/>
  <c r="O602" i="3"/>
  <c r="O611" i="3"/>
  <c r="O629" i="3"/>
  <c r="O615" i="3"/>
  <c r="O633" i="3"/>
  <c r="O626" i="3"/>
  <c r="O519" i="3"/>
  <c r="O527" i="3"/>
  <c r="O531" i="3"/>
  <c r="O539" i="3"/>
  <c r="O543" i="3"/>
  <c r="O551" i="3"/>
  <c r="O555" i="3"/>
  <c r="O563" i="3"/>
  <c r="O567" i="3"/>
  <c r="O575" i="3"/>
  <c r="O579" i="3"/>
  <c r="O587" i="3"/>
  <c r="O591" i="3"/>
  <c r="O599" i="3"/>
  <c r="O608" i="3"/>
  <c r="O612" i="3"/>
  <c r="O613" i="3"/>
  <c r="O630" i="3"/>
  <c r="O631" i="3"/>
  <c r="O623" i="3"/>
  <c r="O609" i="3"/>
  <c r="O627" i="3"/>
  <c r="O620" i="3"/>
  <c r="O638" i="3"/>
  <c r="O624" i="3"/>
  <c r="O102" i="3"/>
  <c r="O103" i="3"/>
  <c r="O8" i="3"/>
  <c r="O14" i="3"/>
  <c r="O20" i="3"/>
  <c r="O26" i="3"/>
  <c r="O48" i="3"/>
  <c r="O59" i="3"/>
  <c r="O518" i="3"/>
  <c r="O524" i="3"/>
  <c r="O530" i="3"/>
  <c r="O536" i="3"/>
  <c r="O542" i="3"/>
  <c r="O548" i="3"/>
  <c r="O554" i="3"/>
  <c r="O560" i="3"/>
  <c r="O566" i="3"/>
  <c r="O572" i="3"/>
  <c r="O578" i="3"/>
  <c r="O584" i="3"/>
  <c r="O590" i="3"/>
  <c r="O596" i="3"/>
  <c r="O11" i="3"/>
  <c r="O17" i="3"/>
  <c r="O37" i="3"/>
  <c r="O71" i="3"/>
  <c r="O34" i="3"/>
  <c r="O45" i="3"/>
  <c r="O69" i="3"/>
  <c r="O81" i="3"/>
  <c r="O93" i="3"/>
  <c r="O94" i="3"/>
  <c r="O101" i="3"/>
  <c r="O111" i="3"/>
  <c r="O515" i="3"/>
  <c r="O88" i="3"/>
  <c r="O83" i="3"/>
  <c r="O4" i="3"/>
  <c r="O31" i="3"/>
  <c r="O42" i="3"/>
  <c r="O56" i="3"/>
  <c r="O73" i="3"/>
  <c r="O85" i="3"/>
  <c r="O60" i="3"/>
  <c r="O23" i="3"/>
  <c r="O28" i="3"/>
  <c r="O39" i="3"/>
  <c r="O53" i="3"/>
  <c r="O68" i="3"/>
  <c r="O80" i="3"/>
  <c r="O16" i="3"/>
  <c r="O19" i="3"/>
  <c r="O22" i="3"/>
  <c r="O36" i="3"/>
  <c r="O50" i="3"/>
  <c r="O66" i="3"/>
  <c r="O78" i="3"/>
  <c r="O90" i="3"/>
  <c r="O99" i="3"/>
  <c r="O100" i="3"/>
  <c r="O110" i="3"/>
  <c r="O522" i="3"/>
  <c r="O528" i="3"/>
  <c r="O534" i="3"/>
  <c r="O540" i="3"/>
  <c r="O546" i="3"/>
  <c r="O552" i="3"/>
  <c r="O558" i="3"/>
  <c r="O564" i="3"/>
  <c r="O570" i="3"/>
  <c r="O576" i="3"/>
  <c r="O582" i="3"/>
  <c r="O588" i="3"/>
  <c r="O594" i="3"/>
  <c r="O600" i="3"/>
  <c r="O25" i="3"/>
  <c r="O47" i="3"/>
  <c r="O58" i="3"/>
  <c r="O70" i="3"/>
  <c r="O82" i="3"/>
  <c r="O516" i="3"/>
  <c r="O84" i="3"/>
  <c r="O10" i="3"/>
  <c r="O77" i="3"/>
  <c r="O27" i="3"/>
  <c r="O63" i="3"/>
  <c r="O75" i="3"/>
  <c r="O87" i="3"/>
  <c r="O72" i="3"/>
  <c r="O7" i="3"/>
  <c r="O13" i="3"/>
  <c r="O5" i="3"/>
  <c r="O89" i="3"/>
  <c r="O24" i="3"/>
  <c r="O49" i="3"/>
  <c r="O67" i="3"/>
  <c r="O79" i="3"/>
  <c r="O91" i="3"/>
  <c r="O517" i="3"/>
  <c r="O520" i="3"/>
  <c r="O523" i="3"/>
  <c r="O526" i="3"/>
  <c r="O529" i="3"/>
  <c r="O532" i="3"/>
  <c r="O535" i="3"/>
  <c r="O538" i="3"/>
  <c r="O541" i="3"/>
  <c r="O544" i="3"/>
  <c r="O547" i="3"/>
  <c r="O550" i="3"/>
  <c r="O553" i="3"/>
  <c r="O556" i="3"/>
  <c r="O559" i="3"/>
  <c r="O562" i="3"/>
  <c r="O565" i="3"/>
  <c r="O568" i="3"/>
  <c r="O571" i="3"/>
  <c r="O574" i="3"/>
  <c r="O577" i="3"/>
  <c r="O580" i="3"/>
  <c r="O583" i="3"/>
  <c r="O586" i="3"/>
  <c r="O589" i="3"/>
  <c r="O592" i="3"/>
  <c r="O595" i="3"/>
  <c r="O598" i="3"/>
  <c r="O601" i="3"/>
  <c r="O57" i="3"/>
  <c r="O62" i="3"/>
  <c r="O74" i="3"/>
  <c r="O86" i="3"/>
  <c r="O96" i="3"/>
  <c r="O97" i="3"/>
  <c r="G161" i="2" l="1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I136" i="2"/>
  <c r="G136" i="2"/>
  <c r="I135" i="2"/>
  <c r="G135" i="2"/>
  <c r="I134" i="2"/>
  <c r="G134" i="2"/>
  <c r="I133" i="2"/>
  <c r="G133" i="2"/>
  <c r="J135" i="2" s="1"/>
  <c r="I132" i="2"/>
  <c r="G132" i="2"/>
  <c r="I131" i="2"/>
  <c r="G131" i="2"/>
  <c r="I130" i="2"/>
  <c r="G130" i="2"/>
  <c r="I129" i="2"/>
  <c r="G129" i="2"/>
  <c r="I128" i="2"/>
  <c r="G128" i="2"/>
  <c r="I127" i="2"/>
  <c r="G127" i="2"/>
  <c r="I126" i="2"/>
  <c r="G126" i="2"/>
  <c r="I125" i="2"/>
  <c r="G125" i="2"/>
  <c r="I124" i="2"/>
  <c r="G124" i="2"/>
  <c r="I123" i="2"/>
  <c r="G123" i="2"/>
  <c r="I122" i="2"/>
  <c r="G122" i="2"/>
  <c r="I121" i="2"/>
  <c r="G121" i="2"/>
  <c r="I120" i="2"/>
  <c r="G120" i="2"/>
  <c r="I119" i="2"/>
  <c r="G119" i="2"/>
  <c r="I118" i="2"/>
  <c r="G118" i="2"/>
  <c r="I117" i="2"/>
  <c r="G117" i="2"/>
  <c r="I116" i="2"/>
  <c r="G116" i="2"/>
  <c r="I115" i="2"/>
  <c r="G115" i="2"/>
  <c r="I114" i="2"/>
  <c r="G114" i="2"/>
  <c r="I113" i="2"/>
  <c r="G113" i="2"/>
  <c r="I112" i="2"/>
  <c r="G112" i="2"/>
  <c r="I111" i="2"/>
  <c r="G111" i="2"/>
  <c r="I110" i="2"/>
  <c r="G110" i="2"/>
  <c r="I109" i="2"/>
  <c r="G109" i="2"/>
  <c r="I108" i="2"/>
  <c r="G108" i="2"/>
  <c r="I107" i="2"/>
  <c r="G107" i="2"/>
  <c r="I106" i="2"/>
  <c r="G106" i="2"/>
  <c r="I105" i="2"/>
  <c r="G105" i="2"/>
  <c r="I104" i="2"/>
  <c r="G104" i="2"/>
  <c r="I103" i="2"/>
  <c r="G103" i="2"/>
  <c r="I102" i="2"/>
  <c r="G102" i="2"/>
  <c r="I101" i="2"/>
  <c r="G101" i="2"/>
  <c r="I100" i="2"/>
  <c r="G100" i="2"/>
  <c r="I99" i="2"/>
  <c r="G99" i="2"/>
  <c r="I98" i="2"/>
  <c r="G98" i="2"/>
  <c r="I97" i="2"/>
  <c r="G97" i="2"/>
  <c r="I96" i="2"/>
  <c r="G96" i="2"/>
  <c r="I95" i="2"/>
  <c r="G95" i="2"/>
  <c r="I94" i="2"/>
  <c r="G94" i="2"/>
  <c r="I93" i="2"/>
  <c r="G93" i="2"/>
  <c r="I92" i="2"/>
  <c r="G92" i="2"/>
  <c r="I91" i="2"/>
  <c r="G91" i="2"/>
  <c r="I90" i="2"/>
  <c r="G90" i="2"/>
  <c r="I89" i="2"/>
  <c r="G89" i="2"/>
  <c r="I88" i="2"/>
  <c r="G88" i="2"/>
  <c r="I87" i="2"/>
  <c r="G87" i="2"/>
  <c r="I86" i="2"/>
  <c r="G86" i="2"/>
  <c r="I85" i="2"/>
  <c r="G85" i="2"/>
  <c r="I84" i="2"/>
  <c r="G84" i="2"/>
  <c r="I83" i="2"/>
  <c r="G83" i="2"/>
  <c r="I82" i="2"/>
  <c r="G82" i="2"/>
  <c r="I81" i="2"/>
  <c r="G81" i="2"/>
  <c r="I80" i="2"/>
  <c r="G80" i="2"/>
  <c r="I79" i="2"/>
  <c r="G79" i="2"/>
  <c r="I78" i="2"/>
  <c r="G78" i="2"/>
  <c r="I77" i="2"/>
  <c r="G77" i="2"/>
  <c r="I76" i="2"/>
  <c r="G76" i="2"/>
  <c r="I75" i="2"/>
  <c r="G75" i="2"/>
  <c r="I74" i="2"/>
  <c r="G74" i="2"/>
  <c r="I73" i="2"/>
  <c r="G73" i="2"/>
  <c r="I72" i="2"/>
  <c r="G72" i="2"/>
  <c r="I71" i="2"/>
  <c r="G71" i="2"/>
  <c r="I70" i="2"/>
  <c r="G70" i="2"/>
  <c r="I69" i="2"/>
  <c r="G69" i="2"/>
  <c r="I68" i="2"/>
  <c r="G68" i="2"/>
  <c r="I67" i="2"/>
  <c r="G67" i="2"/>
  <c r="I66" i="2"/>
  <c r="G66" i="2"/>
  <c r="J68" i="2" s="1"/>
  <c r="I65" i="2"/>
  <c r="G65" i="2"/>
  <c r="G64" i="2"/>
  <c r="G63" i="2"/>
  <c r="G62" i="2"/>
  <c r="G61" i="2"/>
  <c r="I60" i="2"/>
  <c r="G60" i="2"/>
  <c r="I59" i="2"/>
  <c r="G59" i="2"/>
  <c r="I58" i="2"/>
  <c r="G58" i="2"/>
  <c r="I57" i="2"/>
  <c r="G57" i="2"/>
  <c r="I56" i="2"/>
  <c r="G56" i="2"/>
  <c r="I55" i="2"/>
  <c r="G55" i="2"/>
  <c r="I54" i="2"/>
  <c r="G54" i="2"/>
  <c r="I53" i="2"/>
  <c r="G53" i="2"/>
  <c r="I52" i="2"/>
  <c r="G52" i="2"/>
  <c r="I51" i="2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I44" i="2"/>
  <c r="G44" i="2"/>
  <c r="I43" i="2"/>
  <c r="G43" i="2"/>
  <c r="I42" i="2"/>
  <c r="G42" i="2"/>
  <c r="I41" i="2"/>
  <c r="G41" i="2"/>
  <c r="I40" i="2"/>
  <c r="G40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I32" i="2"/>
  <c r="G32" i="2"/>
  <c r="I31" i="2"/>
  <c r="G31" i="2"/>
  <c r="I30" i="2"/>
  <c r="G30" i="2"/>
  <c r="I29" i="2"/>
  <c r="G29" i="2"/>
  <c r="I28" i="2"/>
  <c r="G28" i="2"/>
  <c r="I27" i="2"/>
  <c r="G27" i="2"/>
  <c r="I26" i="2"/>
  <c r="G26" i="2"/>
  <c r="I25" i="2"/>
  <c r="G25" i="2"/>
  <c r="I24" i="2"/>
  <c r="G24" i="2"/>
  <c r="I23" i="2"/>
  <c r="G23" i="2"/>
  <c r="I22" i="2"/>
  <c r="G22" i="2"/>
  <c r="I21" i="2"/>
  <c r="G21" i="2"/>
  <c r="I20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134" i="2" l="1"/>
  <c r="J32" i="2"/>
  <c r="J81" i="2"/>
  <c r="J44" i="2"/>
  <c r="J118" i="2"/>
  <c r="J39" i="2"/>
  <c r="J57" i="2"/>
  <c r="J71" i="2"/>
  <c r="J77" i="2"/>
  <c r="J95" i="2"/>
  <c r="J46" i="2"/>
  <c r="J72" i="2"/>
  <c r="J84" i="2"/>
  <c r="J108" i="2"/>
  <c r="J132" i="2"/>
  <c r="J53" i="2"/>
  <c r="J67" i="2"/>
  <c r="J24" i="2"/>
  <c r="J58" i="2"/>
  <c r="J98" i="2"/>
  <c r="J106" i="2"/>
  <c r="J116" i="2"/>
  <c r="J120" i="2"/>
  <c r="J74" i="2"/>
  <c r="J82" i="2"/>
  <c r="J91" i="2"/>
  <c r="J96" i="2"/>
  <c r="J113" i="2"/>
  <c r="J117" i="2"/>
  <c r="J131" i="2"/>
  <c r="J43" i="2"/>
  <c r="J51" i="2"/>
  <c r="J99" i="2"/>
  <c r="J22" i="2"/>
  <c r="J55" i="2"/>
  <c r="J89" i="2"/>
  <c r="J93" i="2"/>
  <c r="J107" i="2"/>
  <c r="J110" i="2"/>
  <c r="J25" i="2"/>
  <c r="J37" i="2"/>
  <c r="J41" i="2"/>
  <c r="J48" i="2"/>
  <c r="J69" i="2"/>
  <c r="J83" i="2"/>
  <c r="J86" i="2"/>
  <c r="J94" i="2"/>
  <c r="J103" i="2"/>
  <c r="J20" i="2"/>
  <c r="J34" i="2"/>
  <c r="J45" i="2"/>
  <c r="J56" i="2"/>
  <c r="J125" i="2"/>
  <c r="J129" i="2"/>
  <c r="J60" i="2"/>
  <c r="J70" i="2"/>
  <c r="J79" i="2"/>
  <c r="J111" i="2"/>
  <c r="J50" i="2"/>
  <c r="J36" i="2"/>
  <c r="J29" i="2"/>
  <c r="J27" i="2"/>
  <c r="J31" i="2"/>
  <c r="J65" i="2"/>
  <c r="J101" i="2"/>
  <c r="J105" i="2"/>
  <c r="J119" i="2"/>
  <c r="J122" i="2"/>
  <c r="J130" i="2"/>
  <c r="J136" i="2"/>
  <c r="J75" i="2"/>
  <c r="J87" i="2"/>
  <c r="J123" i="2"/>
  <c r="J30" i="2"/>
  <c r="J80" i="2"/>
  <c r="J23" i="2"/>
  <c r="J35" i="2"/>
  <c r="J49" i="2"/>
  <c r="J73" i="2"/>
  <c r="J85" i="2"/>
  <c r="J97" i="2"/>
  <c r="J109" i="2"/>
  <c r="J121" i="2"/>
  <c r="J28" i="2"/>
  <c r="J40" i="2"/>
  <c r="J54" i="2"/>
  <c r="J66" i="2"/>
  <c r="J78" i="2"/>
  <c r="J90" i="2"/>
  <c r="J102" i="2"/>
  <c r="J114" i="2"/>
  <c r="J126" i="2"/>
  <c r="J21" i="2"/>
  <c r="J33" i="2"/>
  <c r="J47" i="2"/>
  <c r="J59" i="2"/>
  <c r="J133" i="2"/>
  <c r="J26" i="2"/>
  <c r="J38" i="2"/>
  <c r="J52" i="2"/>
  <c r="J76" i="2"/>
  <c r="J88" i="2"/>
  <c r="J100" i="2"/>
  <c r="J112" i="2"/>
  <c r="J124" i="2"/>
  <c r="J92" i="2"/>
  <c r="J42" i="2"/>
  <c r="J104" i="2"/>
  <c r="J128" i="2"/>
  <c r="J115" i="2"/>
  <c r="J127" i="2"/>
</calcChain>
</file>

<file path=xl/sharedStrings.xml><?xml version="1.0" encoding="utf-8"?>
<sst xmlns="http://schemas.openxmlformats.org/spreadsheetml/2006/main" count="20352" uniqueCount="3199">
  <si>
    <t>Sample</t>
    <phoneticPr fontId="3" type="noConversion"/>
  </si>
  <si>
    <t>Section</t>
    <phoneticPr fontId="3" type="noConversion"/>
  </si>
  <si>
    <t>Location</t>
    <phoneticPr fontId="3" type="noConversion"/>
  </si>
  <si>
    <t>Depth(m)</t>
    <phoneticPr fontId="3" type="noConversion"/>
  </si>
  <si>
    <t>References</t>
    <phoneticPr fontId="3" type="noConversion"/>
  </si>
  <si>
    <t>Taxa</t>
    <phoneticPr fontId="3" type="noConversion"/>
  </si>
  <si>
    <t xml:space="preserve">COG_47.8 </t>
  </si>
  <si>
    <t>Broken River</t>
  </si>
  <si>
    <t>Australia</t>
    <phoneticPr fontId="3" type="noConversion"/>
  </si>
  <si>
    <t>Trotter et al., 2016</t>
    <phoneticPr fontId="3" type="noConversion"/>
  </si>
  <si>
    <t xml:space="preserve">Oz. exc. excavata, ?Oz. excavata </t>
  </si>
  <si>
    <t xml:space="preserve">COG_45.8 </t>
  </si>
  <si>
    <t>Trotter et al., 2016</t>
    <phoneticPr fontId="3" type="noConversion"/>
  </si>
  <si>
    <t xml:space="preserve">?Oulodus sp., Ozarkodina sp. </t>
  </si>
  <si>
    <t xml:space="preserve">COG_45.4 </t>
  </si>
  <si>
    <t>Australia</t>
    <phoneticPr fontId="3" type="noConversion"/>
  </si>
  <si>
    <t xml:space="preserve">Oz. exc., Oz. sp., ?Oul. sp. </t>
  </si>
  <si>
    <t xml:space="preserve">COG_44.9 </t>
  </si>
  <si>
    <t>Australia</t>
    <phoneticPr fontId="3" type="noConversion"/>
  </si>
  <si>
    <t xml:space="preserve">Oz. excavata excavata </t>
  </si>
  <si>
    <t xml:space="preserve">COG_44.8 </t>
  </si>
  <si>
    <t xml:space="preserve">Oz. excavata excavata, Oz. sp. </t>
  </si>
  <si>
    <t xml:space="preserve">COG_44.3 </t>
  </si>
  <si>
    <t xml:space="preserve">COG_43.9 </t>
  </si>
  <si>
    <t>Australia</t>
    <phoneticPr fontId="3" type="noConversion"/>
  </si>
  <si>
    <t xml:space="preserve">COG_43.7 </t>
  </si>
  <si>
    <t xml:space="preserve">COG_41.9 </t>
  </si>
  <si>
    <t xml:space="preserve">BM_48.60 </t>
  </si>
  <si>
    <t xml:space="preserve">Ozarkodina excavata </t>
  </si>
  <si>
    <t xml:space="preserve">BM_16.17 </t>
  </si>
  <si>
    <t>Trotter et al., 2016</t>
    <phoneticPr fontId="3" type="noConversion"/>
  </si>
  <si>
    <t xml:space="preserve">Distomodus staurognathoides </t>
  </si>
  <si>
    <t xml:space="preserve">BM_13.80 </t>
  </si>
  <si>
    <t xml:space="preserve">Oulodus angustatus </t>
  </si>
  <si>
    <t xml:space="preserve">BM_12.50 </t>
  </si>
  <si>
    <t xml:space="preserve">Oulodus sinuosis </t>
  </si>
  <si>
    <t xml:space="preserve">BM_11.70 </t>
  </si>
  <si>
    <t xml:space="preserve">Dapsilodus sp. </t>
  </si>
  <si>
    <t xml:space="preserve">BM_11.09 </t>
  </si>
  <si>
    <t xml:space="preserve">BM_10.90 </t>
  </si>
  <si>
    <t xml:space="preserve">Dist. staurogn., Dist. sp.? </t>
  </si>
  <si>
    <t>3ARW-13</t>
  </si>
  <si>
    <t>Cornwallis Island</t>
    <phoneticPr fontId="3" type="noConversion"/>
  </si>
  <si>
    <t>Canadian Arctic</t>
  </si>
  <si>
    <t xml:space="preserve">Ozarkodina excavata excavata </t>
  </si>
  <si>
    <t>3ARW-37</t>
  </si>
  <si>
    <t>3ARW-34</t>
  </si>
  <si>
    <t>Cornwallis Island</t>
    <phoneticPr fontId="3" type="noConversion"/>
  </si>
  <si>
    <t>3ARW-12</t>
  </si>
  <si>
    <t>3ARW-9</t>
  </si>
  <si>
    <t>3ARW-5</t>
  </si>
  <si>
    <t>3ARW-4</t>
  </si>
  <si>
    <t xml:space="preserve">Kockelella sp. </t>
  </si>
  <si>
    <t>3ARW-2</t>
  </si>
  <si>
    <t>Cornwallis Island</t>
    <phoneticPr fontId="3" type="noConversion"/>
  </si>
  <si>
    <t xml:space="preserve">Dapsilodus obliquicostatus </t>
  </si>
  <si>
    <t>2ARW-3</t>
  </si>
  <si>
    <t>Trotter et al., 2016</t>
    <phoneticPr fontId="3" type="noConversion"/>
  </si>
  <si>
    <t xml:space="preserve">Ozarkodina confluens </t>
  </si>
  <si>
    <t>2ARW-1</t>
  </si>
  <si>
    <t>ARW-13</t>
  </si>
  <si>
    <t>ARW-10</t>
  </si>
  <si>
    <t xml:space="preserve">CP55 </t>
  </si>
  <si>
    <t xml:space="preserve">ARW-6 </t>
  </si>
  <si>
    <t xml:space="preserve">CP53 </t>
  </si>
  <si>
    <t xml:space="preserve">CP49A </t>
  </si>
  <si>
    <t xml:space="preserve">CP47 </t>
  </si>
  <si>
    <t xml:space="preserve">ARE-6 </t>
  </si>
  <si>
    <t xml:space="preserve">ARE-5 </t>
  </si>
  <si>
    <t xml:space="preserve">Pterospathodus  pennatus procerus </t>
  </si>
  <si>
    <t xml:space="preserve">ARE-1 </t>
  </si>
  <si>
    <t xml:space="preserve">Asp. fluegeli,  indet. sp. (coniform) </t>
  </si>
  <si>
    <t xml:space="preserve">CP31 </t>
  </si>
  <si>
    <t xml:space="preserve">Aspelundia fluegeli </t>
  </si>
  <si>
    <t xml:space="preserve">CP28 </t>
  </si>
  <si>
    <t xml:space="preserve">CP27 </t>
  </si>
  <si>
    <t xml:space="preserve">Asp. fluegeli, Pa. unicostatus </t>
  </si>
  <si>
    <t xml:space="preserve">CP25 </t>
  </si>
  <si>
    <t>Cornwallis Island</t>
    <phoneticPr fontId="3" type="noConversion"/>
  </si>
  <si>
    <t xml:space="preserve">CP20 </t>
  </si>
  <si>
    <t xml:space="preserve">CP17 </t>
  </si>
  <si>
    <t xml:space="preserve">CP13 </t>
  </si>
  <si>
    <t xml:space="preserve">Asp. fluegeli, Pt. celloni </t>
  </si>
  <si>
    <t xml:space="preserve">CP4 </t>
  </si>
  <si>
    <t xml:space="preserve">CM2C-28 </t>
  </si>
  <si>
    <t xml:space="preserve">Aspelundia petila </t>
  </si>
  <si>
    <t xml:space="preserve">CM2C-26 </t>
  </si>
  <si>
    <t xml:space="preserve">CM2C-19 </t>
  </si>
  <si>
    <t xml:space="preserve">CM2C-18 </t>
  </si>
  <si>
    <t xml:space="preserve">CM2C-16 </t>
  </si>
  <si>
    <t xml:space="preserve">CM2C-14 </t>
  </si>
  <si>
    <t xml:space="preserve">CM2C-11 </t>
  </si>
  <si>
    <t xml:space="preserve">CM2C-10 </t>
  </si>
  <si>
    <t xml:space="preserve">CM2C-9 </t>
  </si>
  <si>
    <t xml:space="preserve">CM2C-7 </t>
  </si>
  <si>
    <t xml:space="preserve">CM2C-5 </t>
  </si>
  <si>
    <t>Cornwallis Island</t>
    <phoneticPr fontId="3" type="noConversion"/>
  </si>
  <si>
    <t xml:space="preserve">CM2C-3 </t>
  </si>
  <si>
    <t xml:space="preserve">Daps. obliquicostatus, Dist. kent. </t>
  </si>
  <si>
    <t xml:space="preserve">CM2B-1 </t>
  </si>
  <si>
    <t>Asp. petila, Dist. kentuckyensis, Oz.</t>
  </si>
  <si>
    <t xml:space="preserve">CPS16 </t>
  </si>
  <si>
    <t xml:space="preserve">Ozarkodina hassi </t>
  </si>
  <si>
    <t xml:space="preserve">CPS14 </t>
  </si>
  <si>
    <t xml:space="preserve">Rexroadus kentuckyensis </t>
  </si>
  <si>
    <t xml:space="preserve">CPS10 </t>
  </si>
  <si>
    <t xml:space="preserve">CPS7 </t>
  </si>
  <si>
    <t xml:space="preserve">Rexroadus nathani </t>
  </si>
  <si>
    <t xml:space="preserve">Kolka-54_164.0-164.3 </t>
  </si>
  <si>
    <t>Latvia</t>
  </si>
  <si>
    <t>Baltica</t>
    <phoneticPr fontId="3" type="noConversion"/>
  </si>
  <si>
    <t xml:space="preserve">Kolka-54_172.7-173.0 </t>
  </si>
  <si>
    <t xml:space="preserve">Kolka-54_180.2-181.0 </t>
  </si>
  <si>
    <t>Baltica</t>
    <phoneticPr fontId="3" type="noConversion"/>
  </si>
  <si>
    <t xml:space="preserve">Kolka-54_191.0-191.3 </t>
  </si>
  <si>
    <t xml:space="preserve">Kolka-54_197.7-198.0 </t>
  </si>
  <si>
    <t xml:space="preserve">Ohesaare_3.15-9.0 </t>
  </si>
  <si>
    <t>Saaremaa</t>
  </si>
  <si>
    <t xml:space="preserve">Ohesaare_20.10-20.35 </t>
  </si>
  <si>
    <t>Baltica</t>
    <phoneticPr fontId="3" type="noConversion"/>
  </si>
  <si>
    <t xml:space="preserve">Oz. ex gr. remscheidensis </t>
  </si>
  <si>
    <t xml:space="preserve">Kolka-54_227.5 </t>
  </si>
  <si>
    <t xml:space="preserve">Oulodus elegans </t>
  </si>
  <si>
    <t xml:space="preserve">Ohesaare_52.0-52.25 </t>
  </si>
  <si>
    <t xml:space="preserve">Kolka-54_253.6-253.8 </t>
  </si>
  <si>
    <t xml:space="preserve">Oul. elegans, Oz. ex.gr. rem. </t>
  </si>
  <si>
    <t xml:space="preserve">Ohesaare_76.7-76.9 </t>
  </si>
  <si>
    <t xml:space="preserve">Ohesaare_90.75-91.0 </t>
  </si>
  <si>
    <t>Baltica</t>
    <phoneticPr fontId="3" type="noConversion"/>
  </si>
  <si>
    <t xml:space="preserve">Ohesaare_95.95-96.20 </t>
  </si>
  <si>
    <t xml:space="preserve">Ohesaare_100.8-101.05 </t>
  </si>
  <si>
    <t>Pavilosta_763.00-.30</t>
  </si>
  <si>
    <t>Pavilosta_779.00-.30</t>
  </si>
  <si>
    <t xml:space="preserve">Riksu_30.30-.45 </t>
  </si>
  <si>
    <t xml:space="preserve">Riksu_33.50-.65 </t>
  </si>
  <si>
    <t xml:space="preserve">Pavilosta_792.1 </t>
  </si>
  <si>
    <t xml:space="preserve">Riksu_39.10-.25 </t>
  </si>
  <si>
    <t xml:space="preserve">Kolka-54_362.30-362.61 </t>
  </si>
  <si>
    <t xml:space="preserve">Riksu_50.25-.35 </t>
  </si>
  <si>
    <t xml:space="preserve">Ctenognathodus sp. </t>
  </si>
  <si>
    <t xml:space="preserve">Riksu_54.20-.30 </t>
  </si>
  <si>
    <t xml:space="preserve">Ctenognathodus cf. murchisoni </t>
  </si>
  <si>
    <t xml:space="preserve">Kolka-54_407 </t>
  </si>
  <si>
    <t xml:space="preserve">Riksu_62.3 </t>
  </si>
  <si>
    <t xml:space="preserve">Kolka-54_412.0-412.4 </t>
  </si>
  <si>
    <t xml:space="preserve">Riksu_64.60-.80 </t>
  </si>
  <si>
    <t xml:space="preserve">Kolka-54_427.4-427.7 </t>
  </si>
  <si>
    <t xml:space="preserve">Kolka-54_436.7-437.0 </t>
  </si>
  <si>
    <t xml:space="preserve">Kolka-54_448.0-448.3 </t>
  </si>
  <si>
    <t xml:space="preserve">Riksu_75.80-.90 </t>
  </si>
  <si>
    <t>Trotter et al., 2016</t>
    <phoneticPr fontId="3" type="noConversion"/>
  </si>
  <si>
    <t xml:space="preserve">Riksu_84.70-.80 </t>
  </si>
  <si>
    <t xml:space="preserve">Riksu_89.25-.40 </t>
  </si>
  <si>
    <t xml:space="preserve">Riksu_103.60-.75 </t>
  </si>
  <si>
    <t xml:space="preserve">Riksu_107.10-.30 </t>
  </si>
  <si>
    <t xml:space="preserve">Riksu_115.35-.45 </t>
  </si>
  <si>
    <t xml:space="preserve">Riksu_120.00-.20 </t>
  </si>
  <si>
    <t xml:space="preserve">Riksu_126.80-.90 </t>
  </si>
  <si>
    <t xml:space="preserve">Riksu_132.35-.50 </t>
  </si>
  <si>
    <t xml:space="preserve">Riksu_136.60-.80 </t>
  </si>
  <si>
    <t xml:space="preserve">Riksu_141.50-.70 </t>
  </si>
  <si>
    <t xml:space="preserve">Riksu_146.40-.50 </t>
  </si>
  <si>
    <t xml:space="preserve">Riksu_153.40-.50 </t>
  </si>
  <si>
    <t xml:space="preserve">863_C95-321 </t>
  </si>
  <si>
    <t xml:space="preserve">863_C95-317 </t>
  </si>
  <si>
    <t xml:space="preserve">863_C95-315 </t>
  </si>
  <si>
    <t xml:space="preserve">Oulodus? cf. excavata </t>
  </si>
  <si>
    <t xml:space="preserve">863_C95-313 </t>
  </si>
  <si>
    <t xml:space="preserve">863_C95-311 </t>
  </si>
  <si>
    <t xml:space="preserve">863_C95-306 </t>
  </si>
  <si>
    <t>Baltica</t>
    <phoneticPr fontId="3" type="noConversion"/>
  </si>
  <si>
    <t xml:space="preserve">Pt. am. amorphognathoides </t>
  </si>
  <si>
    <t xml:space="preserve">863_C95-302 </t>
  </si>
  <si>
    <t xml:space="preserve">863_C95-300 </t>
  </si>
  <si>
    <t xml:space="preserve">863_C95-298 </t>
  </si>
  <si>
    <t xml:space="preserve">863_C95-296 </t>
  </si>
  <si>
    <t xml:space="preserve">863_C95-294 </t>
  </si>
  <si>
    <t xml:space="preserve">863_C95-290 </t>
  </si>
  <si>
    <t xml:space="preserve">863_C95-286 </t>
  </si>
  <si>
    <t xml:space="preserve">863_C95-282 </t>
  </si>
  <si>
    <t xml:space="preserve">863_C95-278 </t>
  </si>
  <si>
    <t xml:space="preserve">863_C95-270 </t>
  </si>
  <si>
    <t xml:space="preserve">Aizpute_C97-76 </t>
  </si>
  <si>
    <t xml:space="preserve">Daps. sp., Pt. am. am. </t>
  </si>
  <si>
    <t xml:space="preserve">863_C95-268 </t>
  </si>
  <si>
    <t xml:space="preserve">Pt. am. lithuanicus </t>
  </si>
  <si>
    <t xml:space="preserve">863_C95-264 </t>
  </si>
  <si>
    <t xml:space="preserve">Pt. am. lithuanicus? </t>
  </si>
  <si>
    <t xml:space="preserve">863_C95-262 </t>
  </si>
  <si>
    <t xml:space="preserve">Pt. am. lennarti? </t>
  </si>
  <si>
    <t xml:space="preserve">863_C95-256 </t>
  </si>
  <si>
    <t xml:space="preserve">Pt. am. angulatus, Pt. eop. ssp. n. 1 </t>
  </si>
  <si>
    <t xml:space="preserve">Aizpute_C97-94 </t>
  </si>
  <si>
    <t xml:space="preserve">Daps. sp., Pt. am. angulatus </t>
  </si>
  <si>
    <t xml:space="preserve">863_C95-250 </t>
  </si>
  <si>
    <t xml:space="preserve">Pt. am. angulatus, Pt. eop. ssp. n. 2 </t>
  </si>
  <si>
    <t xml:space="preserve">863_C95-248 </t>
  </si>
  <si>
    <t xml:space="preserve">Aizpute_C97-96 </t>
  </si>
  <si>
    <t xml:space="preserve">Daps. sp., Pt. eop. ssp. n. 2 </t>
  </si>
  <si>
    <t xml:space="preserve">863_C95-244 </t>
  </si>
  <si>
    <t xml:space="preserve">863_C95-240 </t>
  </si>
  <si>
    <t xml:space="preserve">Pt. eopennatus ssp. n. 2 </t>
  </si>
  <si>
    <t xml:space="preserve">863_C95-238 </t>
  </si>
  <si>
    <t xml:space="preserve">Pt. eopennatus ssp. n. 1 </t>
  </si>
  <si>
    <t xml:space="preserve">863_C95-234 </t>
  </si>
  <si>
    <t xml:space="preserve">Aizpute_C97-107 </t>
  </si>
  <si>
    <t xml:space="preserve">Aspelundia? cf. fluegeli </t>
  </si>
  <si>
    <t xml:space="preserve">Aizpute_C97-112 </t>
  </si>
  <si>
    <t xml:space="preserve">Aizpute_C00-6 </t>
  </si>
  <si>
    <t xml:space="preserve">Aspelundia? expansa </t>
  </si>
  <si>
    <t xml:space="preserve">Aizpute_C00-2 </t>
  </si>
  <si>
    <t>Anticosti Island</t>
  </si>
  <si>
    <t>Quebec</t>
  </si>
  <si>
    <t xml:space="preserve">Aulacognathus bullatus </t>
  </si>
  <si>
    <t xml:space="preserve">A79-C88 </t>
  </si>
  <si>
    <t xml:space="preserve">Ozarkodina pirata </t>
  </si>
  <si>
    <t xml:space="preserve">A79-C85 </t>
  </si>
  <si>
    <t xml:space="preserve">A79-C57 </t>
  </si>
  <si>
    <t xml:space="preserve">A79-C70 </t>
  </si>
  <si>
    <t xml:space="preserve">Oz. pirata, Rex. nathani, Rex. kent. </t>
  </si>
  <si>
    <t xml:space="preserve">Oz. hassi, Oz. strena </t>
  </si>
  <si>
    <t xml:space="preserve">A79-C173 </t>
  </si>
  <si>
    <t xml:space="preserve">Ozarkodina strena </t>
  </si>
  <si>
    <t xml:space="preserve">A-011T </t>
  </si>
  <si>
    <t xml:space="preserve">A79-C166 </t>
  </si>
  <si>
    <t xml:space="preserve">A79-C32 </t>
  </si>
  <si>
    <t xml:space="preserve">A79-C150 </t>
  </si>
  <si>
    <t xml:space="preserve">Ozarkodina oldhamensis </t>
  </si>
  <si>
    <t xml:space="preserve">GBR-3.15A </t>
  </si>
  <si>
    <t>Welsh Borderlands</t>
  </si>
  <si>
    <t xml:space="preserve">UK </t>
  </si>
  <si>
    <t xml:space="preserve">Ozarkodina sp. </t>
  </si>
  <si>
    <t xml:space="preserve">GBR-3.15.2 </t>
  </si>
  <si>
    <t xml:space="preserve">GBR-3.13 </t>
  </si>
  <si>
    <t xml:space="preserve">GBR-3.12.2 </t>
  </si>
  <si>
    <t xml:space="preserve">GBR-3.12.1 </t>
  </si>
  <si>
    <t xml:space="preserve">GBR-3.7 </t>
  </si>
  <si>
    <t xml:space="preserve">Kockelella variabilis </t>
  </si>
  <si>
    <t xml:space="preserve">GBR-3.4A </t>
  </si>
  <si>
    <t xml:space="preserve">Kockelella sp., ?Kockelella sp. </t>
  </si>
  <si>
    <t xml:space="preserve">GBR-3.1 </t>
  </si>
  <si>
    <t xml:space="preserve">GBR-2.3 </t>
  </si>
  <si>
    <t xml:space="preserve">Ozarkodina sagitta </t>
  </si>
  <si>
    <t xml:space="preserve">GBR-2.1 </t>
  </si>
  <si>
    <t xml:space="preserve">Carniodus carnulus </t>
  </si>
  <si>
    <t>Age (Ma) 5-moving</t>
    <phoneticPr fontId="3" type="noConversion"/>
  </si>
  <si>
    <t>T (℃)</t>
    <phoneticPr fontId="3" type="noConversion"/>
  </si>
  <si>
    <t>T (℃) 5-moving</t>
    <phoneticPr fontId="3" type="noConversion"/>
  </si>
  <si>
    <t>Latitude</t>
    <phoneticPr fontId="3" type="noConversion"/>
  </si>
  <si>
    <t>BRJ 133/33.2+34</t>
  </si>
  <si>
    <t xml:space="preserve">Broken River Jell, JESSEY Section </t>
  </si>
  <si>
    <t>Australia</t>
  </si>
  <si>
    <t>Devonian</t>
    <phoneticPr fontId="3" type="noConversion"/>
  </si>
  <si>
    <t>Eifelian</t>
  </si>
  <si>
    <t>costatus</t>
  </si>
  <si>
    <t>Conodont</t>
    <phoneticPr fontId="3" type="noConversion"/>
  </si>
  <si>
    <t>Joachimski et al., 2009</t>
    <phoneticPr fontId="4" type="noConversion"/>
  </si>
  <si>
    <t>BRJ 133/32+32.2</t>
  </si>
  <si>
    <t>Conodont</t>
    <phoneticPr fontId="3" type="noConversion"/>
  </si>
  <si>
    <t>Joachimski et al., 2009</t>
    <phoneticPr fontId="4" type="noConversion"/>
  </si>
  <si>
    <t>BRJ 133/30</t>
  </si>
  <si>
    <t>Devonian</t>
    <phoneticPr fontId="3" type="noConversion"/>
  </si>
  <si>
    <t>partitus</t>
  </si>
  <si>
    <t>Conodont</t>
    <phoneticPr fontId="3" type="noConversion"/>
  </si>
  <si>
    <t>BRJ 33/28.1+29.3.1</t>
  </si>
  <si>
    <t>BRJ 133/26</t>
  </si>
  <si>
    <t>Emsian</t>
  </si>
  <si>
    <t>patulus</t>
  </si>
  <si>
    <t>BRJ 133/21.3-21.6+23</t>
  </si>
  <si>
    <t>BRJ 133/18</t>
  </si>
  <si>
    <t>BRJ 133/6+9-10</t>
  </si>
  <si>
    <t>serotinus</t>
  </si>
  <si>
    <t>BRJ 133/0-1+3-4</t>
  </si>
  <si>
    <t>B 28</t>
  </si>
  <si>
    <t xml:space="preserve">Buchan, Gelantipy Road </t>
  </si>
  <si>
    <t>inversus</t>
  </si>
  <si>
    <t>B 8.10</t>
  </si>
  <si>
    <t>B 8.9.3</t>
  </si>
  <si>
    <t>B 8.9.2</t>
  </si>
  <si>
    <t>B 8.9</t>
  </si>
  <si>
    <t>B 8.8.10 H</t>
  </si>
  <si>
    <t>perbonus</t>
  </si>
  <si>
    <t>B 8.8.4.15+8.8.6</t>
  </si>
  <si>
    <t>T</t>
  </si>
  <si>
    <t xml:space="preserve">Buchan, Caves </t>
  </si>
  <si>
    <t>BCE-3+4</t>
  </si>
  <si>
    <t>B 7.18.9H+7.20.2H</t>
  </si>
  <si>
    <t>SR 257</t>
  </si>
  <si>
    <t>Sawpit Ridge</t>
  </si>
  <si>
    <t>dehiscens</t>
  </si>
  <si>
    <t>SR 247</t>
  </si>
  <si>
    <t>SR 245</t>
  </si>
  <si>
    <t>SR 190</t>
  </si>
  <si>
    <t>SR 185</t>
  </si>
  <si>
    <t>SR 179</t>
  </si>
  <si>
    <t>SR 145</t>
  </si>
  <si>
    <t>SR 120</t>
  </si>
  <si>
    <t>BOO 75-76</t>
  </si>
  <si>
    <t xml:space="preserve">Boola Quarry </t>
  </si>
  <si>
    <t>Pragian</t>
  </si>
  <si>
    <t>kindlei</t>
  </si>
  <si>
    <t>BOO 72</t>
  </si>
  <si>
    <t>kindley</t>
  </si>
  <si>
    <t>BOO 48</t>
  </si>
  <si>
    <t>BOO 20.5+40</t>
  </si>
  <si>
    <t>BOO 17.1</t>
  </si>
  <si>
    <t>BOO 16.5</t>
  </si>
  <si>
    <t>TQ 16</t>
  </si>
  <si>
    <t xml:space="preserve">Tyres Quarry </t>
  </si>
  <si>
    <t>BOO 16</t>
  </si>
  <si>
    <t>BOO 14.5</t>
  </si>
  <si>
    <t>BOO 13.8</t>
  </si>
  <si>
    <t>BOO 13.1</t>
  </si>
  <si>
    <t>TQ 12.3</t>
  </si>
  <si>
    <t>TQ 11.8-11.9</t>
  </si>
  <si>
    <t>TQ 11</t>
  </si>
  <si>
    <t>BOO 11.1</t>
  </si>
  <si>
    <t>BOO 10.2</t>
  </si>
  <si>
    <t>TQ 9.15</t>
  </si>
  <si>
    <t>BOO 7.9</t>
  </si>
  <si>
    <t>BOO 7.8</t>
  </si>
  <si>
    <t>TQ 7.2-7.9</t>
  </si>
  <si>
    <t>TQ 7.3</t>
  </si>
  <si>
    <t>TQ 6.6-6.7</t>
  </si>
  <si>
    <t>sulcata</t>
  </si>
  <si>
    <t>BOO 6.2</t>
  </si>
  <si>
    <t>sulcatus</t>
  </si>
  <si>
    <t>BOO 5.3</t>
  </si>
  <si>
    <t>TQ 4.7-4.8</t>
  </si>
  <si>
    <t>BOO 3.8</t>
  </si>
  <si>
    <t>TQ 3.3</t>
  </si>
  <si>
    <t>BOO 2.8</t>
  </si>
  <si>
    <t>TQ 2-2.1</t>
  </si>
  <si>
    <t>TQ 1.3</t>
  </si>
  <si>
    <t>TQ 0</t>
  </si>
  <si>
    <t>GCR 473.4+479+532.8</t>
  </si>
  <si>
    <t xml:space="preserve">Wellington </t>
  </si>
  <si>
    <t>GCR 449.5</t>
  </si>
  <si>
    <t>GCR 438.5</t>
  </si>
  <si>
    <t>GCR 322.6</t>
  </si>
  <si>
    <t>GCR 274.5</t>
  </si>
  <si>
    <t>GCR 153.8+259</t>
  </si>
  <si>
    <t>GCR 76+80.5</t>
  </si>
  <si>
    <t>GCR 67.2</t>
  </si>
  <si>
    <t>BRJ 180/25.8+26.4+28</t>
  </si>
  <si>
    <t xml:space="preserve">Broken River Jell, Arch Creek Limestone </t>
  </si>
  <si>
    <t>Lochkovian/Pragian</t>
  </si>
  <si>
    <t>pesavis/sulcatus</t>
  </si>
  <si>
    <t>GCR 21.5</t>
  </si>
  <si>
    <t>Lochkovian</t>
  </si>
  <si>
    <t>pesavis</t>
  </si>
  <si>
    <t>MUNG 84.3</t>
  </si>
  <si>
    <t xml:space="preserve">Mungallala </t>
  </si>
  <si>
    <t>MUNG 73.7</t>
  </si>
  <si>
    <t>QU 325</t>
  </si>
  <si>
    <t>Windellama</t>
  </si>
  <si>
    <t>MUNG 65.9</t>
  </si>
  <si>
    <t>MUNG 64.1</t>
  </si>
  <si>
    <t>MUNG 53.2</t>
  </si>
  <si>
    <t>QU 288+323</t>
  </si>
  <si>
    <t>MUNG 12.3</t>
  </si>
  <si>
    <t>MUNG 11.7</t>
  </si>
  <si>
    <t>MUNG 10.9</t>
  </si>
  <si>
    <t>MUNG 9.5</t>
  </si>
  <si>
    <t>MUNG 9.6</t>
  </si>
  <si>
    <t>MUNG 8.5</t>
  </si>
  <si>
    <t>MUNG 7.2</t>
  </si>
  <si>
    <t>MUNG 6.8-6.9</t>
  </si>
  <si>
    <t>MUNG 6.6</t>
  </si>
  <si>
    <t>MUNG 6.7</t>
  </si>
  <si>
    <t>MUNG 4.3</t>
  </si>
  <si>
    <t>MUNG 1.55+2.75</t>
  </si>
  <si>
    <t>MUNG 1.4</t>
  </si>
  <si>
    <t>MUNG 0.9</t>
  </si>
  <si>
    <t>MUNG 0.5</t>
  </si>
  <si>
    <t>QU 262</t>
  </si>
  <si>
    <t>MUNG 0</t>
  </si>
  <si>
    <t>QU 248</t>
  </si>
  <si>
    <t>delta</t>
  </si>
  <si>
    <t>QU 234</t>
  </si>
  <si>
    <t>QU 233</t>
  </si>
  <si>
    <t>QU 229</t>
  </si>
  <si>
    <t xml:space="preserve">Lochkovian </t>
  </si>
  <si>
    <t>QU 227</t>
  </si>
  <si>
    <t>QU 226</t>
  </si>
  <si>
    <t>QU 219+222</t>
  </si>
  <si>
    <t>QU 217</t>
  </si>
  <si>
    <t>eurekaensis</t>
  </si>
  <si>
    <t>QU 218</t>
  </si>
  <si>
    <t>QU 215</t>
  </si>
  <si>
    <t>QU 212</t>
  </si>
  <si>
    <t>QU 209</t>
  </si>
  <si>
    <t>QU 171+176</t>
  </si>
  <si>
    <t>QU 167</t>
  </si>
  <si>
    <t>MN 62</t>
  </si>
  <si>
    <t>La Serre</t>
  </si>
  <si>
    <t>France</t>
  </si>
  <si>
    <t>Europe</t>
    <phoneticPr fontId="3" type="noConversion"/>
  </si>
  <si>
    <t>Carboniferous</t>
    <phoneticPr fontId="3" type="noConversion"/>
  </si>
  <si>
    <t>Tournaisian</t>
    <phoneticPr fontId="3" type="noConversion"/>
  </si>
  <si>
    <t>Tournaisian</t>
  </si>
  <si>
    <t>R 63</t>
  </si>
  <si>
    <t>Kahlleite</t>
  </si>
  <si>
    <t>Germany</t>
  </si>
  <si>
    <t>Famennian</t>
  </si>
  <si>
    <t>praesulcata</t>
  </si>
  <si>
    <t>MN 61</t>
  </si>
  <si>
    <t>MN 60</t>
  </si>
  <si>
    <t>Europe</t>
    <phoneticPr fontId="3" type="noConversion"/>
  </si>
  <si>
    <t>MN 59</t>
  </si>
  <si>
    <t>MN 58</t>
  </si>
  <si>
    <t>R 62</t>
  </si>
  <si>
    <t>MN 57</t>
  </si>
  <si>
    <t>MN 53</t>
  </si>
  <si>
    <t>MN 52</t>
  </si>
  <si>
    <t>MN 51</t>
  </si>
  <si>
    <t>MN 50</t>
  </si>
  <si>
    <t>MN 49</t>
  </si>
  <si>
    <t>MN 48</t>
  </si>
  <si>
    <t>R 57</t>
  </si>
  <si>
    <t>MN 47</t>
  </si>
  <si>
    <t>R 56</t>
  </si>
  <si>
    <t>R 54</t>
  </si>
  <si>
    <t>R 53</t>
  </si>
  <si>
    <t>R 50</t>
  </si>
  <si>
    <t>R 49</t>
  </si>
  <si>
    <t>R 47</t>
  </si>
  <si>
    <t>BT 124+125</t>
  </si>
  <si>
    <t>Beringhauser Tunnel</t>
  </si>
  <si>
    <t>MN 46</t>
  </si>
  <si>
    <t>R 46</t>
  </si>
  <si>
    <t>R 45</t>
  </si>
  <si>
    <t>R 44</t>
  </si>
  <si>
    <t>MN 45</t>
  </si>
  <si>
    <t>R 43</t>
  </si>
  <si>
    <t>R 42</t>
  </si>
  <si>
    <t>R 41</t>
  </si>
  <si>
    <t>R 40</t>
  </si>
  <si>
    <t>R 39</t>
  </si>
  <si>
    <t>MN 44</t>
  </si>
  <si>
    <t>R 37</t>
  </si>
  <si>
    <t>BT 118+119</t>
  </si>
  <si>
    <t>R 36</t>
  </si>
  <si>
    <t>R 35</t>
  </si>
  <si>
    <t>R 34</t>
  </si>
  <si>
    <t>MN 43</t>
  </si>
  <si>
    <t>BT 113+114</t>
  </si>
  <si>
    <t>R 32</t>
  </si>
  <si>
    <t>BT 108+109a</t>
  </si>
  <si>
    <t>R 31</t>
  </si>
  <si>
    <t>MN 42</t>
  </si>
  <si>
    <t>BT 104+105</t>
  </si>
  <si>
    <t>BT 102</t>
  </si>
  <si>
    <t>BT 119 (a)</t>
  </si>
  <si>
    <t>R 30</t>
  </si>
  <si>
    <t>MN 41</t>
  </si>
  <si>
    <t>BT 100</t>
  </si>
  <si>
    <t>BT 118 (a)</t>
  </si>
  <si>
    <t>BT 114 (a)</t>
  </si>
  <si>
    <t>BT 113 (a)</t>
  </si>
  <si>
    <t>BT 112a (a)</t>
  </si>
  <si>
    <t>MN 40</t>
  </si>
  <si>
    <t>BT 109 (a)</t>
  </si>
  <si>
    <t>BT 107 (a)</t>
  </si>
  <si>
    <t>BT 97</t>
  </si>
  <si>
    <t>BT 95</t>
  </si>
  <si>
    <t>R 21</t>
  </si>
  <si>
    <t>BT 104 (a)</t>
  </si>
  <si>
    <t>BT 93</t>
  </si>
  <si>
    <t>R 20</t>
  </si>
  <si>
    <t>MN 39</t>
  </si>
  <si>
    <t>R 19</t>
  </si>
  <si>
    <t>R 18</t>
  </si>
  <si>
    <t>MN 38</t>
  </si>
  <si>
    <t>BT 99 (a)</t>
  </si>
  <si>
    <t>R 17</t>
  </si>
  <si>
    <t>MN 37</t>
  </si>
  <si>
    <t>BT 90</t>
  </si>
  <si>
    <t>R 16</t>
  </si>
  <si>
    <t>BT 96 (a)</t>
  </si>
  <si>
    <t>marginifera</t>
  </si>
  <si>
    <t>R 14</t>
  </si>
  <si>
    <t>MN 36</t>
  </si>
  <si>
    <t>R 13</t>
  </si>
  <si>
    <t>L 27</t>
  </si>
  <si>
    <t>R 11</t>
  </si>
  <si>
    <t>R 10</t>
  </si>
  <si>
    <t>BT 88</t>
  </si>
  <si>
    <t>R 9</t>
  </si>
  <si>
    <t>MN 35</t>
  </si>
  <si>
    <t>BT 93 (a)</t>
  </si>
  <si>
    <t>MN 34</t>
  </si>
  <si>
    <t>R 8</t>
  </si>
  <si>
    <t>MN 33</t>
  </si>
  <si>
    <t>MN 32</t>
  </si>
  <si>
    <t>R 7</t>
  </si>
  <si>
    <t>R 6</t>
  </si>
  <si>
    <t>MN 31</t>
  </si>
  <si>
    <t>BT 88 (a)</t>
  </si>
  <si>
    <t>rhomboidea</t>
  </si>
  <si>
    <t>MN 30</t>
  </si>
  <si>
    <t>R 5</t>
  </si>
  <si>
    <t>BT 85 (a)</t>
  </si>
  <si>
    <t>R 4</t>
  </si>
  <si>
    <t>BT 82 (a)</t>
  </si>
  <si>
    <t>R 3</t>
  </si>
  <si>
    <t>L 25</t>
  </si>
  <si>
    <t>R 2</t>
  </si>
  <si>
    <t>MN 29</t>
  </si>
  <si>
    <t>R 1</t>
  </si>
  <si>
    <t>BT 79 (a)</t>
  </si>
  <si>
    <t>L 24</t>
  </si>
  <si>
    <t>MN 28</t>
  </si>
  <si>
    <t>L 23</t>
  </si>
  <si>
    <t>BT 76 (a)</t>
  </si>
  <si>
    <t>L 22</t>
  </si>
  <si>
    <t>MN 24</t>
  </si>
  <si>
    <t>MN 23</t>
  </si>
  <si>
    <t>BT 73 (a)</t>
  </si>
  <si>
    <t>MN 22</t>
  </si>
  <si>
    <t>BT 34</t>
  </si>
  <si>
    <t>BT 70 (a)</t>
  </si>
  <si>
    <t>BT 32</t>
  </si>
  <si>
    <t>L 21</t>
  </si>
  <si>
    <t xml:space="preserve">BT 67 (a) </t>
  </si>
  <si>
    <t>BT 30</t>
  </si>
  <si>
    <t>MN 21</t>
  </si>
  <si>
    <t>BT 27</t>
  </si>
  <si>
    <t>L 18</t>
  </si>
  <si>
    <t>L 17</t>
  </si>
  <si>
    <t>BT 24</t>
  </si>
  <si>
    <t>L 20</t>
  </si>
  <si>
    <t>BT 64b (a)</t>
  </si>
  <si>
    <t>L 16</t>
  </si>
  <si>
    <t>BT 21</t>
  </si>
  <si>
    <t>BT 20</t>
  </si>
  <si>
    <t>MN 20</t>
  </si>
  <si>
    <t>BT 17</t>
  </si>
  <si>
    <t>L 15u</t>
  </si>
  <si>
    <t>BT 15</t>
  </si>
  <si>
    <t>Vo 74a</t>
  </si>
  <si>
    <t>Vogelsberg</t>
  </si>
  <si>
    <t>triangularis</t>
  </si>
  <si>
    <t>BT 13</t>
  </si>
  <si>
    <t>L 14</t>
  </si>
  <si>
    <t>BT 60 (a)</t>
  </si>
  <si>
    <t>BT 11</t>
  </si>
  <si>
    <t>Vo 73</t>
  </si>
  <si>
    <t>BT 9</t>
  </si>
  <si>
    <t>Vo 72b</t>
  </si>
  <si>
    <t>Vo 72a</t>
  </si>
  <si>
    <t>BT 57 (a)</t>
  </si>
  <si>
    <t>BT 7b</t>
  </si>
  <si>
    <t>Vo 70a</t>
  </si>
  <si>
    <t>L 13</t>
  </si>
  <si>
    <t>MN 19</t>
  </si>
  <si>
    <t>Vo 69</t>
  </si>
  <si>
    <t>Vo 68</t>
  </si>
  <si>
    <t>BT 54 (a)</t>
  </si>
  <si>
    <t>Vo 67</t>
  </si>
  <si>
    <t>BT 52 (a)</t>
  </si>
  <si>
    <t>Vo 66</t>
  </si>
  <si>
    <t>L 12</t>
  </si>
  <si>
    <t>BT 50c (a)</t>
  </si>
  <si>
    <t>BT 49 (a)</t>
  </si>
  <si>
    <t>BT 48 (a)</t>
  </si>
  <si>
    <t>Vo 65</t>
  </si>
  <si>
    <t>BT 6b</t>
  </si>
  <si>
    <t>BT 47 (a)</t>
  </si>
  <si>
    <t>Vo 64</t>
  </si>
  <si>
    <t>MN 18</t>
  </si>
  <si>
    <t>Vo 62</t>
  </si>
  <si>
    <t xml:space="preserve">BT 45 (a) </t>
  </si>
  <si>
    <t>Vo 60</t>
  </si>
  <si>
    <t>Vo 59</t>
  </si>
  <si>
    <t xml:space="preserve">BT 43 (a) </t>
  </si>
  <si>
    <t>L 11o</t>
  </si>
  <si>
    <t>Vo 58b</t>
  </si>
  <si>
    <t>L 11u</t>
  </si>
  <si>
    <t>BT 5</t>
  </si>
  <si>
    <t>Vo 57</t>
  </si>
  <si>
    <t>L 10e</t>
  </si>
  <si>
    <t>L 10d</t>
  </si>
  <si>
    <t>MN 17</t>
  </si>
  <si>
    <t>Vo 56</t>
  </si>
  <si>
    <t>L 10c</t>
  </si>
  <si>
    <t>L 10b</t>
  </si>
  <si>
    <t>Vo 54</t>
  </si>
  <si>
    <t>L 10a</t>
  </si>
  <si>
    <t>BT 41 (a)</t>
  </si>
  <si>
    <t>BT 39 (a)</t>
  </si>
  <si>
    <t>BT 38 (a)</t>
  </si>
  <si>
    <t>Vo 53</t>
  </si>
  <si>
    <t>L 9o</t>
  </si>
  <si>
    <t>Frasnian</t>
  </si>
  <si>
    <t>linguiformis</t>
  </si>
  <si>
    <t>MN 16</t>
  </si>
  <si>
    <t>Zone 13</t>
  </si>
  <si>
    <t>L 9u</t>
  </si>
  <si>
    <t>BT 4b</t>
  </si>
  <si>
    <t>L 8</t>
  </si>
  <si>
    <t>L 6</t>
  </si>
  <si>
    <t>MN 15</t>
  </si>
  <si>
    <t>Vo 50</t>
  </si>
  <si>
    <t>BT 3</t>
  </si>
  <si>
    <t>L 4</t>
  </si>
  <si>
    <t>Vo 49</t>
  </si>
  <si>
    <t>Vo 48b</t>
  </si>
  <si>
    <t>BT 37 (a)</t>
  </si>
  <si>
    <t>BT 36 (a)</t>
  </si>
  <si>
    <t>BT 35b (a)</t>
  </si>
  <si>
    <t>Vo 48a</t>
  </si>
  <si>
    <t>Vo 47</t>
  </si>
  <si>
    <t>MN 14</t>
  </si>
  <si>
    <t>BT 1</t>
  </si>
  <si>
    <t>L 3</t>
  </si>
  <si>
    <t>Vo 45</t>
  </si>
  <si>
    <t>BT 34 (a)</t>
  </si>
  <si>
    <t>BT 33 (a)</t>
  </si>
  <si>
    <t xml:space="preserve">Frasnian </t>
  </si>
  <si>
    <t>Vo 44</t>
  </si>
  <si>
    <t>BT 32 (a)</t>
  </si>
  <si>
    <t>BT 30 (a)</t>
  </si>
  <si>
    <t>L 1u</t>
  </si>
  <si>
    <t>BT 29 (a)</t>
  </si>
  <si>
    <t>Vo 41</t>
  </si>
  <si>
    <t>MN 13</t>
  </si>
  <si>
    <t>BT 27 (a)</t>
  </si>
  <si>
    <t>BT 26b (a)</t>
  </si>
  <si>
    <t>Vo 40</t>
  </si>
  <si>
    <t>Vo 37</t>
  </si>
  <si>
    <t>Vo 36</t>
  </si>
  <si>
    <t>BT 25 (a)</t>
  </si>
  <si>
    <t>BT 24 (a)</t>
  </si>
  <si>
    <t>Vo 35</t>
  </si>
  <si>
    <t>Vo 34b</t>
  </si>
  <si>
    <t>L III/9</t>
  </si>
  <si>
    <t>BT 22 (a)</t>
  </si>
  <si>
    <t>Vo 33</t>
  </si>
  <si>
    <t>MN 12</t>
  </si>
  <si>
    <t>L III/8</t>
  </si>
  <si>
    <t>Vo 32</t>
  </si>
  <si>
    <t>L III/7</t>
  </si>
  <si>
    <t>Vo 31</t>
  </si>
  <si>
    <t>BT 19a (a)</t>
  </si>
  <si>
    <t>L II/2</t>
  </si>
  <si>
    <t>Vo 30b</t>
  </si>
  <si>
    <t>BT 16 (a)</t>
  </si>
  <si>
    <t>MN 11</t>
  </si>
  <si>
    <t>Zone 12</t>
  </si>
  <si>
    <t>Vo 30a</t>
  </si>
  <si>
    <t>L II/1</t>
  </si>
  <si>
    <t>Vo 29a</t>
  </si>
  <si>
    <t>BT 13a (a)</t>
  </si>
  <si>
    <t>Vo 28c</t>
  </si>
  <si>
    <t>L III/2o</t>
  </si>
  <si>
    <t>Vo 28b</t>
  </si>
  <si>
    <t>MN 10</t>
  </si>
  <si>
    <t>L III/2u</t>
  </si>
  <si>
    <t>Vo 27</t>
  </si>
  <si>
    <t>Vo 28a</t>
  </si>
  <si>
    <t>L III/1</t>
  </si>
  <si>
    <t>Vo 26</t>
  </si>
  <si>
    <t>Vo 25</t>
  </si>
  <si>
    <t>Vo 24</t>
  </si>
  <si>
    <t>MN 9</t>
  </si>
  <si>
    <t>Vo 23a</t>
  </si>
  <si>
    <t>Vo 20a</t>
  </si>
  <si>
    <t>BT 10b (a)</t>
  </si>
  <si>
    <t>MN 8</t>
  </si>
  <si>
    <t>Vo 17</t>
  </si>
  <si>
    <t>Vo 16</t>
  </si>
  <si>
    <t>MN 7</t>
  </si>
  <si>
    <t>Vo 15</t>
  </si>
  <si>
    <t>MN 6</t>
  </si>
  <si>
    <t>Vo 10</t>
  </si>
  <si>
    <t>MN 4</t>
  </si>
  <si>
    <t>Zone 11</t>
  </si>
  <si>
    <t>BT 5 (a)</t>
  </si>
  <si>
    <t>MN 3</t>
  </si>
  <si>
    <t>BT 3 (a)</t>
  </si>
  <si>
    <t>MN 2</t>
  </si>
  <si>
    <t>BT 1Ac (a)</t>
  </si>
  <si>
    <t>BT 1Ab (a)</t>
  </si>
  <si>
    <t>MN 141</t>
  </si>
  <si>
    <t>Pic de Bissous</t>
  </si>
  <si>
    <t>Zone 3</t>
  </si>
  <si>
    <t>MN 140</t>
  </si>
  <si>
    <t>MN 139</t>
  </si>
  <si>
    <t>MN 138</t>
  </si>
  <si>
    <t xml:space="preserve">MN 137 </t>
  </si>
  <si>
    <t>MN 136</t>
  </si>
  <si>
    <t>Zone 2</t>
  </si>
  <si>
    <t>MN 63</t>
  </si>
  <si>
    <t>Puech de la Suque</t>
  </si>
  <si>
    <t>MN 135</t>
  </si>
  <si>
    <t>BB 48</t>
  </si>
  <si>
    <t>Blauer Bruch</t>
  </si>
  <si>
    <t>Frasnian</t>
    <phoneticPr fontId="3" type="noConversion"/>
  </si>
  <si>
    <t>falsiovalis</t>
  </si>
  <si>
    <t>MN 134</t>
  </si>
  <si>
    <t>Frasnian</t>
    <phoneticPr fontId="3" type="noConversion"/>
  </si>
  <si>
    <t>MN 133</t>
  </si>
  <si>
    <t>MN 64</t>
  </si>
  <si>
    <t>MN 132</t>
  </si>
  <si>
    <t>MN 65</t>
  </si>
  <si>
    <t>BB 46</t>
  </si>
  <si>
    <t>MN 131</t>
  </si>
  <si>
    <t>MN 66</t>
  </si>
  <si>
    <t>MN 67</t>
  </si>
  <si>
    <t>Zone 1</t>
  </si>
  <si>
    <t>MN 68</t>
  </si>
  <si>
    <t>MN 69</t>
  </si>
  <si>
    <t>MN 70</t>
  </si>
  <si>
    <t>MN 74</t>
  </si>
  <si>
    <t>Givetian</t>
  </si>
  <si>
    <t>norrisi</t>
  </si>
  <si>
    <t>MN 75</t>
  </si>
  <si>
    <t>MN 76</t>
  </si>
  <si>
    <t>MN 77</t>
  </si>
  <si>
    <t>MN 78</t>
  </si>
  <si>
    <t>MN 79</t>
  </si>
  <si>
    <t>MN 90</t>
  </si>
  <si>
    <t>MN 89</t>
  </si>
  <si>
    <t>MN 80</t>
  </si>
  <si>
    <t>MN 88</t>
  </si>
  <si>
    <t>MN 87</t>
  </si>
  <si>
    <t>MN 86</t>
  </si>
  <si>
    <t>MN 85</t>
  </si>
  <si>
    <t>MN 84</t>
  </si>
  <si>
    <t>MN 83</t>
  </si>
  <si>
    <t>MN 130</t>
  </si>
  <si>
    <t>hermanni-christatus</t>
  </si>
  <si>
    <t>MN 82</t>
  </si>
  <si>
    <t>MN 81</t>
  </si>
  <si>
    <t>MN 129</t>
  </si>
  <si>
    <t>MN 128</t>
  </si>
  <si>
    <t>MN 127</t>
  </si>
  <si>
    <t>MN 126</t>
  </si>
  <si>
    <t>MN 125</t>
  </si>
  <si>
    <t>MN 124</t>
  </si>
  <si>
    <t>MN 123</t>
  </si>
  <si>
    <t>MN 122</t>
  </si>
  <si>
    <t>MN 119</t>
  </si>
  <si>
    <t>BB 64</t>
  </si>
  <si>
    <t>MN 117</t>
  </si>
  <si>
    <t>MN 116</t>
  </si>
  <si>
    <t>MN 115</t>
  </si>
  <si>
    <t>MN 114</t>
  </si>
  <si>
    <t>MN 113</t>
  </si>
  <si>
    <t>MN 111</t>
  </si>
  <si>
    <t>MN 109</t>
  </si>
  <si>
    <t>MN 108</t>
  </si>
  <si>
    <t>BB 24</t>
  </si>
  <si>
    <t>hemiansatus</t>
  </si>
  <si>
    <t>BB 22</t>
  </si>
  <si>
    <t>MN 107</t>
  </si>
  <si>
    <t>BB 21</t>
  </si>
  <si>
    <t>BB 15</t>
  </si>
  <si>
    <t>MN 106</t>
  </si>
  <si>
    <t>P70/D</t>
  </si>
  <si>
    <t>Eifel, Schönecken-Dingdorf</t>
  </si>
  <si>
    <t>P74/D</t>
  </si>
  <si>
    <t>P90/D</t>
  </si>
  <si>
    <t>P130/D</t>
  </si>
  <si>
    <t>P132/D</t>
  </si>
  <si>
    <t>BB 11</t>
  </si>
  <si>
    <t>P162/D</t>
  </si>
  <si>
    <t>P164/D</t>
  </si>
  <si>
    <t xml:space="preserve">P172/D </t>
  </si>
  <si>
    <t>P184/D</t>
  </si>
  <si>
    <t>BB 08</t>
  </si>
  <si>
    <t>MN 105</t>
  </si>
  <si>
    <t>MN 104</t>
  </si>
  <si>
    <t>kockelianus</t>
  </si>
  <si>
    <t>MN 103</t>
  </si>
  <si>
    <t>P344/D</t>
  </si>
  <si>
    <t>MN 102</t>
  </si>
  <si>
    <t>MN 101</t>
  </si>
  <si>
    <t>MN 100</t>
  </si>
  <si>
    <t>1/3b</t>
  </si>
  <si>
    <t xml:space="preserve">Eifel, Hillesheimer Mulde </t>
  </si>
  <si>
    <t>7b/2</t>
  </si>
  <si>
    <t>MN 99</t>
  </si>
  <si>
    <t>P639/D</t>
  </si>
  <si>
    <t>australis</t>
  </si>
  <si>
    <t>MN 98</t>
  </si>
  <si>
    <t>P696/D</t>
  </si>
  <si>
    <t>5a/15</t>
  </si>
  <si>
    <t>723-28/D</t>
  </si>
  <si>
    <t>CZ 153</t>
  </si>
  <si>
    <t xml:space="preserve">Červený lom </t>
  </si>
  <si>
    <t>Czech Republic</t>
  </si>
  <si>
    <t>costatus costatus</t>
  </si>
  <si>
    <t>P753/D</t>
  </si>
  <si>
    <t>CZ 690</t>
  </si>
  <si>
    <t xml:space="preserve">Prastav </t>
  </si>
  <si>
    <t>costatus?</t>
  </si>
  <si>
    <t>CZ 671</t>
  </si>
  <si>
    <t xml:space="preserve">Vysoká  </t>
  </si>
  <si>
    <t>CZ 151</t>
  </si>
  <si>
    <t>CZ 667</t>
  </si>
  <si>
    <t>CZ 150</t>
  </si>
  <si>
    <t>CZ 149</t>
  </si>
  <si>
    <t>CZ 689</t>
  </si>
  <si>
    <t>CZ 147</t>
  </si>
  <si>
    <t>CZ 688</t>
  </si>
  <si>
    <t>CZ 145</t>
  </si>
  <si>
    <t>CZ 144</t>
  </si>
  <si>
    <t>CZ 143</t>
  </si>
  <si>
    <t>CZ 687</t>
  </si>
  <si>
    <t>CZ 141</t>
  </si>
  <si>
    <t>CZ 658</t>
  </si>
  <si>
    <t>CZ 139</t>
  </si>
  <si>
    <t>CZ 138</t>
  </si>
  <si>
    <t>CZ 655</t>
  </si>
  <si>
    <t>CZ 137</t>
  </si>
  <si>
    <t>CZ 135</t>
  </si>
  <si>
    <t>CZ 134</t>
  </si>
  <si>
    <t>CZ 685</t>
  </si>
  <si>
    <t>CZ 131</t>
  </si>
  <si>
    <t>CZ 647</t>
  </si>
  <si>
    <t>CZ 130</t>
  </si>
  <si>
    <t>CZ 684</t>
  </si>
  <si>
    <t>CZ 129</t>
  </si>
  <si>
    <t>CZ 682</t>
  </si>
  <si>
    <t>CZ 127</t>
  </si>
  <si>
    <t>MN 96</t>
  </si>
  <si>
    <t>CZ 126</t>
  </si>
  <si>
    <t>CZ 124</t>
  </si>
  <si>
    <t>CZ 123</t>
  </si>
  <si>
    <t>CZ 117</t>
  </si>
  <si>
    <t>CZ 116</t>
  </si>
  <si>
    <t>CZ 115</t>
  </si>
  <si>
    <t>CZ 113</t>
  </si>
  <si>
    <t>CZ 112</t>
  </si>
  <si>
    <t>CZ 111</t>
  </si>
  <si>
    <t>CZ 110</t>
  </si>
  <si>
    <t>CZ 108</t>
  </si>
  <si>
    <t>MN 92</t>
  </si>
  <si>
    <t>MN 94</t>
  </si>
  <si>
    <t>CZ 105</t>
  </si>
  <si>
    <t>laticostatus</t>
  </si>
  <si>
    <t>CZ 102</t>
  </si>
  <si>
    <t>CZ 100</t>
  </si>
  <si>
    <t>CZ 534</t>
  </si>
  <si>
    <t>Požáry</t>
  </si>
  <si>
    <t>CZ 777</t>
  </si>
  <si>
    <t xml:space="preserve">Velká Chuchle </t>
  </si>
  <si>
    <t>CZ 526</t>
  </si>
  <si>
    <t>CZ 773</t>
  </si>
  <si>
    <t>CZ 324</t>
  </si>
  <si>
    <t xml:space="preserve">Černá rokle </t>
  </si>
  <si>
    <t>CZ 327</t>
  </si>
  <si>
    <t>CZ 523</t>
  </si>
  <si>
    <t>CZ 335</t>
  </si>
  <si>
    <t>CZ 522</t>
  </si>
  <si>
    <t>CZ 240</t>
  </si>
  <si>
    <t xml:space="preserve">Radotín - U topolů </t>
  </si>
  <si>
    <t>CZ 516</t>
  </si>
  <si>
    <t>CZ 515</t>
  </si>
  <si>
    <t>CZ 514</t>
  </si>
  <si>
    <t>CZ 513</t>
  </si>
  <si>
    <t>CZ 512</t>
  </si>
  <si>
    <t>CZ 235</t>
  </si>
  <si>
    <t>CZ 507</t>
  </si>
  <si>
    <t>CZ 504</t>
  </si>
  <si>
    <t>CZ 225</t>
  </si>
  <si>
    <t>CZ 223</t>
  </si>
  <si>
    <t>CZ 221</t>
  </si>
  <si>
    <t>CZ 220</t>
  </si>
  <si>
    <t>CZ 493</t>
  </si>
  <si>
    <t>CZ 492</t>
  </si>
  <si>
    <t>CZ 217</t>
  </si>
  <si>
    <t>CZ 31</t>
  </si>
  <si>
    <t xml:space="preserve">Budňany Rock  </t>
  </si>
  <si>
    <t>CZ 486</t>
  </si>
  <si>
    <t>CZ 485</t>
  </si>
  <si>
    <t>CZ 484</t>
  </si>
  <si>
    <t>CZ 483</t>
  </si>
  <si>
    <t>CZ 482</t>
  </si>
  <si>
    <t>CZ 481</t>
  </si>
  <si>
    <t>CZ 480</t>
  </si>
  <si>
    <t>CZ 211</t>
  </si>
  <si>
    <t>CZ 25</t>
  </si>
  <si>
    <t>CZ 210</t>
  </si>
  <si>
    <t>CZ 475</t>
  </si>
  <si>
    <t>CZ 209</t>
  </si>
  <si>
    <t>CZ 471</t>
  </si>
  <si>
    <t>Silurian</t>
    <phoneticPr fontId="3" type="noConversion"/>
  </si>
  <si>
    <t>Přidoli</t>
  </si>
  <si>
    <t>CZ 469</t>
  </si>
  <si>
    <t>CZ 23</t>
  </si>
  <si>
    <t>CZ 468</t>
  </si>
  <si>
    <t>CZ 467</t>
  </si>
  <si>
    <t>CZ 466</t>
  </si>
  <si>
    <t>CZ 21</t>
  </si>
  <si>
    <t>CZ 20</t>
  </si>
  <si>
    <t>CZ 464</t>
  </si>
  <si>
    <t>CZ 463</t>
  </si>
  <si>
    <t>CZ 462</t>
  </si>
  <si>
    <t>CZ 461</t>
  </si>
  <si>
    <t>CZ 459</t>
  </si>
  <si>
    <t>CZ 457</t>
  </si>
  <si>
    <t>CZ 456</t>
  </si>
  <si>
    <t>CZ 455</t>
  </si>
  <si>
    <t>CZ 453</t>
  </si>
  <si>
    <t>CZ 451</t>
  </si>
  <si>
    <t>CZ 450</t>
  </si>
  <si>
    <t>CZ 449</t>
  </si>
  <si>
    <t>CZ 448</t>
  </si>
  <si>
    <t>CZ 447</t>
  </si>
  <si>
    <t>CZ 446</t>
  </si>
  <si>
    <t>CZ 445</t>
  </si>
  <si>
    <t>CZ 444</t>
  </si>
  <si>
    <t>CZ 443</t>
  </si>
  <si>
    <t>CZ 441</t>
  </si>
  <si>
    <t>CZ 440</t>
  </si>
  <si>
    <t xml:space="preserve">CZ 437 </t>
  </si>
  <si>
    <t>CZ 435</t>
  </si>
  <si>
    <t>Silurian</t>
    <phoneticPr fontId="3" type="noConversion"/>
  </si>
  <si>
    <t>CZ 434</t>
  </si>
  <si>
    <t>CZ 432</t>
  </si>
  <si>
    <t>Conodont</t>
    <phoneticPr fontId="3" type="noConversion"/>
  </si>
  <si>
    <t>CZ 431</t>
  </si>
  <si>
    <t>CZ 430</t>
  </si>
  <si>
    <t>Ludlow</t>
  </si>
  <si>
    <t>Joachimski et al., 2009</t>
    <phoneticPr fontId="4" type="noConversion"/>
  </si>
  <si>
    <t>CZ 429</t>
  </si>
  <si>
    <t xml:space="preserve">CZ 426 </t>
  </si>
  <si>
    <t>CZ 425</t>
  </si>
  <si>
    <t>CZ 424</t>
  </si>
  <si>
    <t>CZ 422</t>
  </si>
  <si>
    <t>Silurian</t>
    <phoneticPr fontId="3" type="noConversion"/>
  </si>
  <si>
    <t>CZ 420</t>
  </si>
  <si>
    <t>CZ 418</t>
  </si>
  <si>
    <t>CZ 416</t>
  </si>
  <si>
    <t>CZ 415</t>
  </si>
  <si>
    <t>CZ 414</t>
  </si>
  <si>
    <t>CZ 413</t>
  </si>
  <si>
    <t>CZ 412</t>
  </si>
  <si>
    <t>CZ 411</t>
  </si>
  <si>
    <t>CZ 410</t>
  </si>
  <si>
    <t>CZ 409</t>
  </si>
  <si>
    <t>CZ 408</t>
  </si>
  <si>
    <t>CZ 407</t>
  </si>
  <si>
    <t>CZ 406</t>
  </si>
  <si>
    <t>CZ 405</t>
  </si>
  <si>
    <t>CZ 401</t>
  </si>
  <si>
    <t>BHE 95-5C</t>
  </si>
  <si>
    <t xml:space="preserve">Iowa, Bird Hill East </t>
  </si>
  <si>
    <t>USA</t>
  </si>
  <si>
    <t>BHE 95-3C</t>
  </si>
  <si>
    <t>BHE 95-2C</t>
  </si>
  <si>
    <t>HG-26</t>
  </si>
  <si>
    <t xml:space="preserve">Iowa, Hackberry Grove </t>
  </si>
  <si>
    <t>HG-21</t>
  </si>
  <si>
    <t>HG-18</t>
  </si>
  <si>
    <t>jamieae</t>
  </si>
  <si>
    <t>HG-12</t>
  </si>
  <si>
    <t>WQ 90-7+8</t>
  </si>
  <si>
    <t xml:space="preserve">Iowa, Williams Quarry </t>
  </si>
  <si>
    <t>punctata</t>
  </si>
  <si>
    <t>WQ 90-5+6</t>
  </si>
  <si>
    <t>WQ 90-4</t>
  </si>
  <si>
    <t>WQ 90-2</t>
  </si>
  <si>
    <t>BQ-18C</t>
  </si>
  <si>
    <t xml:space="preserve">Iowa, Buffaly Quarry </t>
    <phoneticPr fontId="3" type="noConversion"/>
  </si>
  <si>
    <t>BQ-14C</t>
  </si>
  <si>
    <t xml:space="preserve">Iowa, Buffaly Quarry </t>
  </si>
  <si>
    <t>BQ-11C</t>
  </si>
  <si>
    <t>BQ-10C</t>
  </si>
  <si>
    <t>BQ-9C</t>
  </si>
  <si>
    <t>BQ-8C</t>
  </si>
  <si>
    <t>BQ-5C</t>
  </si>
  <si>
    <t>BQ-4C</t>
  </si>
  <si>
    <t>DQ 83-20C</t>
  </si>
  <si>
    <t>DQ 83-16C</t>
  </si>
  <si>
    <t>PWW-8C</t>
  </si>
  <si>
    <t xml:space="preserve">Iowa, IPSCO Well </t>
  </si>
  <si>
    <t>Devonian</t>
    <phoneticPr fontId="3" type="noConversion"/>
  </si>
  <si>
    <t>DQ 83-14C</t>
  </si>
  <si>
    <t>PWW-7C</t>
  </si>
  <si>
    <t>DQ 83-11C</t>
  </si>
  <si>
    <t>DQ 83-10C</t>
  </si>
  <si>
    <t>PWW-6C</t>
  </si>
  <si>
    <t>DQ 83-9C</t>
  </si>
  <si>
    <t>PWW-5C</t>
  </si>
  <si>
    <t>PWW-4C</t>
  </si>
  <si>
    <t>DQ 83-7C</t>
  </si>
  <si>
    <t>DQ 83-6C</t>
  </si>
  <si>
    <t>DQ 83-4C</t>
  </si>
  <si>
    <t>PWW-3C</t>
  </si>
  <si>
    <t>PWW-2C</t>
  </si>
  <si>
    <t>PWW-1C</t>
  </si>
  <si>
    <t>Age (Ma)</t>
    <phoneticPr fontId="3" type="noConversion"/>
  </si>
  <si>
    <t>Sample</t>
    <phoneticPr fontId="3" type="noConversion"/>
  </si>
  <si>
    <t>Section</t>
    <phoneticPr fontId="3" type="noConversion"/>
  </si>
  <si>
    <t>Location</t>
    <phoneticPr fontId="3" type="noConversion"/>
  </si>
  <si>
    <t>Location2</t>
    <phoneticPr fontId="3" type="noConversion"/>
  </si>
  <si>
    <t>Longitude</t>
    <phoneticPr fontId="3" type="noConversion"/>
  </si>
  <si>
    <t>Period</t>
    <phoneticPr fontId="3" type="noConversion"/>
  </si>
  <si>
    <t>Stage</t>
    <phoneticPr fontId="3" type="noConversion"/>
  </si>
  <si>
    <t>Substage</t>
    <phoneticPr fontId="3" type="noConversion"/>
  </si>
  <si>
    <t>Conodont zone</t>
    <phoneticPr fontId="3" type="noConversion"/>
  </si>
  <si>
    <t>Age (Ma)</t>
    <phoneticPr fontId="3" type="noConversion"/>
  </si>
  <si>
    <t>T (℃)</t>
    <phoneticPr fontId="3" type="noConversion"/>
  </si>
  <si>
    <t>T (℃) 5-moving</t>
    <phoneticPr fontId="3" type="noConversion"/>
  </si>
  <si>
    <t>References</t>
    <phoneticPr fontId="3" type="noConversion"/>
  </si>
  <si>
    <t>FA-63</t>
  </si>
  <si>
    <t>FA-60</t>
  </si>
  <si>
    <t>FA-59</t>
  </si>
  <si>
    <t>FA-58</t>
  </si>
  <si>
    <t>FA-57</t>
  </si>
  <si>
    <t>FA-56</t>
  </si>
  <si>
    <t>FA-55</t>
  </si>
  <si>
    <t>FA-54</t>
  </si>
  <si>
    <t>FA-53</t>
  </si>
  <si>
    <t>--</t>
  </si>
  <si>
    <t>FA-52</t>
  </si>
  <si>
    <t>FA-51</t>
  </si>
  <si>
    <t>FA-50</t>
  </si>
  <si>
    <t>FA-49</t>
  </si>
  <si>
    <t>FA-48</t>
  </si>
  <si>
    <t>FA-47</t>
  </si>
  <si>
    <t>FA-46</t>
  </si>
  <si>
    <t>FA-45</t>
  </si>
  <si>
    <t>FA-44</t>
  </si>
  <si>
    <t>FA-43</t>
  </si>
  <si>
    <t>FA-42</t>
  </si>
  <si>
    <t>FA-41</t>
  </si>
  <si>
    <t>FA-40T</t>
  </si>
  <si>
    <t>FA-40S</t>
  </si>
  <si>
    <t>FA-40R</t>
  </si>
  <si>
    <t>FA-40Q</t>
  </si>
  <si>
    <t>FA-40P</t>
  </si>
  <si>
    <t>FA-40O</t>
  </si>
  <si>
    <t>FA-40N</t>
  </si>
  <si>
    <t>FA-40M</t>
  </si>
  <si>
    <t>FA-40K</t>
  </si>
  <si>
    <t>Pa. linguiformis</t>
  </si>
  <si>
    <t>FA-40J</t>
  </si>
  <si>
    <t>FA-40I</t>
  </si>
  <si>
    <t>FA-40H</t>
  </si>
  <si>
    <t>FA-40G</t>
  </si>
  <si>
    <t>FA-40F</t>
  </si>
  <si>
    <t>FA-40E</t>
  </si>
  <si>
    <t>FA-40D</t>
  </si>
  <si>
    <t>FA-40C</t>
  </si>
  <si>
    <t>FA-40B</t>
  </si>
  <si>
    <t>FA-40A</t>
  </si>
  <si>
    <t>FA-39B</t>
  </si>
  <si>
    <t>FA-39A</t>
  </si>
  <si>
    <t>Y38F</t>
  </si>
  <si>
    <t>Ramiform</t>
  </si>
  <si>
    <t>FA-38</t>
  </si>
  <si>
    <t>FA-37</t>
  </si>
  <si>
    <t>FA-36</t>
  </si>
  <si>
    <t>FA-35</t>
  </si>
  <si>
    <t>FA-33</t>
  </si>
  <si>
    <t>FA-32</t>
  </si>
  <si>
    <t>FA-31</t>
  </si>
  <si>
    <t>FA-30</t>
  </si>
  <si>
    <t>FA-29</t>
  </si>
  <si>
    <t>FA-28</t>
  </si>
  <si>
    <t>FA-27B</t>
  </si>
  <si>
    <t>FA-27A</t>
  </si>
  <si>
    <t>Y26A</t>
  </si>
  <si>
    <t>FA-25</t>
  </si>
  <si>
    <t>FA-24</t>
  </si>
  <si>
    <t>FA-23</t>
  </si>
  <si>
    <t>FA-22</t>
  </si>
  <si>
    <t>FA-21</t>
  </si>
  <si>
    <t>FA-20</t>
  </si>
  <si>
    <t>FA-19</t>
  </si>
  <si>
    <t>FA-18</t>
  </si>
  <si>
    <t>FA-17</t>
  </si>
  <si>
    <t>FA-16</t>
  </si>
  <si>
    <t>FA-15</t>
  </si>
  <si>
    <t>FA-14</t>
  </si>
  <si>
    <t>FA-13</t>
  </si>
  <si>
    <t>FA-12</t>
  </si>
  <si>
    <t>Y12C</t>
  </si>
  <si>
    <t>FA-11B</t>
  </si>
  <si>
    <t>FA-10</t>
  </si>
  <si>
    <t>FH-10</t>
  </si>
  <si>
    <t>FA-9</t>
  </si>
  <si>
    <t>FA-8</t>
  </si>
  <si>
    <t>Y8A</t>
  </si>
  <si>
    <t>FA-7</t>
  </si>
  <si>
    <t>FH-6</t>
  </si>
  <si>
    <t>FA-6</t>
  </si>
  <si>
    <t>FA-5</t>
  </si>
  <si>
    <t>FA-4</t>
  </si>
  <si>
    <t>FH-3</t>
  </si>
  <si>
    <t>FA-3</t>
  </si>
  <si>
    <t>FA-2</t>
  </si>
  <si>
    <t>FH-2</t>
  </si>
  <si>
    <t>FH-1B</t>
  </si>
  <si>
    <t>FH-1A</t>
  </si>
  <si>
    <t>FA-1</t>
  </si>
  <si>
    <t>FA-0</t>
  </si>
  <si>
    <t>Sample</t>
    <phoneticPr fontId="3" type="noConversion"/>
  </si>
  <si>
    <t>Conodont taxa</t>
    <phoneticPr fontId="3" type="noConversion"/>
  </si>
  <si>
    <t>n</t>
    <phoneticPr fontId="3" type="noConversion"/>
  </si>
  <si>
    <t>Position</t>
    <phoneticPr fontId="3" type="noConversion"/>
  </si>
  <si>
    <t xml:space="preserve">Conodont zones </t>
    <phoneticPr fontId="3" type="noConversion"/>
  </si>
  <si>
    <t>Huang et al., 2018</t>
    <phoneticPr fontId="3" type="noConversion"/>
  </si>
  <si>
    <t>Taxa</t>
    <phoneticPr fontId="3" type="noConversion"/>
  </si>
  <si>
    <t>Carboniferous</t>
    <phoneticPr fontId="3" type="noConversion"/>
  </si>
  <si>
    <t>Tournaisian</t>
    <phoneticPr fontId="3" type="noConversion"/>
  </si>
  <si>
    <t>Canada</t>
  </si>
  <si>
    <t>Apatite</t>
    <phoneticPr fontId="3" type="noConversion"/>
  </si>
  <si>
    <t>Conodont</t>
    <phoneticPr fontId="3" type="noConversion"/>
  </si>
  <si>
    <t>Buggisch and Joachimski, 2008</t>
    <phoneticPr fontId="4" type="noConversion"/>
  </si>
  <si>
    <t>Apatite</t>
    <phoneticPr fontId="3" type="noConversion"/>
  </si>
  <si>
    <t>Conodont</t>
    <phoneticPr fontId="3" type="noConversion"/>
  </si>
  <si>
    <t>Buggisch and Joachimski, 2008</t>
    <phoneticPr fontId="4" type="noConversion"/>
  </si>
  <si>
    <t>Carboniferous</t>
    <phoneticPr fontId="3" type="noConversion"/>
  </si>
  <si>
    <t>Tournaisian</t>
    <phoneticPr fontId="3" type="noConversion"/>
  </si>
  <si>
    <t>Apatite</t>
    <phoneticPr fontId="3" type="noConversion"/>
  </si>
  <si>
    <t>Conodont</t>
    <phoneticPr fontId="3" type="noConversion"/>
  </si>
  <si>
    <t>Tournaisian</t>
    <phoneticPr fontId="3" type="noConversion"/>
  </si>
  <si>
    <t>Buggisch and Joachimski, 2008</t>
    <phoneticPr fontId="4" type="noConversion"/>
  </si>
  <si>
    <t>Carboniferous</t>
    <phoneticPr fontId="3" type="noConversion"/>
  </si>
  <si>
    <t>Buggisch and Joachimski, 2008</t>
    <phoneticPr fontId="4" type="noConversion"/>
  </si>
  <si>
    <t>Tournaisian</t>
    <phoneticPr fontId="3" type="noConversion"/>
  </si>
  <si>
    <t>Lafarge Section</t>
    <phoneticPr fontId="3" type="noConversion"/>
  </si>
  <si>
    <t>Lafarge Section</t>
  </si>
  <si>
    <t>Tournaisian</t>
    <phoneticPr fontId="3" type="noConversion"/>
  </si>
  <si>
    <t>Apatite</t>
    <phoneticPr fontId="3" type="noConversion"/>
  </si>
  <si>
    <t>Conodont</t>
    <phoneticPr fontId="3" type="noConversion"/>
  </si>
  <si>
    <t>Conodont</t>
    <phoneticPr fontId="3" type="noConversion"/>
  </si>
  <si>
    <t>Serpukhovian</t>
  </si>
  <si>
    <t>Spain</t>
  </si>
  <si>
    <t>Europe</t>
    <phoneticPr fontId="3" type="noConversion"/>
  </si>
  <si>
    <t>Europe</t>
    <phoneticPr fontId="3" type="noConversion"/>
  </si>
  <si>
    <t>Apatite</t>
    <phoneticPr fontId="3" type="noConversion"/>
  </si>
  <si>
    <t>Buggisch and Joachimski, 2008</t>
    <phoneticPr fontId="4" type="noConversion"/>
  </si>
  <si>
    <t>Buggisch and Joachimski, 2008</t>
    <phoneticPr fontId="4" type="noConversion"/>
  </si>
  <si>
    <t>Europe</t>
    <phoneticPr fontId="3" type="noConversion"/>
  </si>
  <si>
    <t>Apatite</t>
    <phoneticPr fontId="3" type="noConversion"/>
  </si>
  <si>
    <t>Carboniferous</t>
    <phoneticPr fontId="3" type="noConversion"/>
  </si>
  <si>
    <t>Europe</t>
    <phoneticPr fontId="3" type="noConversion"/>
  </si>
  <si>
    <t>Carboniferous</t>
    <phoneticPr fontId="3" type="noConversion"/>
  </si>
  <si>
    <t>Buggisch and Joachimski, 2008</t>
    <phoneticPr fontId="4" type="noConversion"/>
  </si>
  <si>
    <t>Conodont</t>
    <phoneticPr fontId="3" type="noConversion"/>
  </si>
  <si>
    <t>Carboniferous</t>
    <phoneticPr fontId="3" type="noConversion"/>
  </si>
  <si>
    <t>Visean</t>
    <phoneticPr fontId="4" type="noConversion"/>
  </si>
  <si>
    <t>Visean</t>
    <phoneticPr fontId="4" type="noConversion"/>
  </si>
  <si>
    <t>Conodont</t>
    <phoneticPr fontId="3" type="noConversion"/>
  </si>
  <si>
    <t>Visean</t>
    <phoneticPr fontId="4" type="noConversion"/>
  </si>
  <si>
    <t>Visean</t>
    <phoneticPr fontId="4" type="noConversion"/>
  </si>
  <si>
    <t>Visean</t>
    <phoneticPr fontId="4" type="noConversion"/>
  </si>
  <si>
    <t>Europe</t>
    <phoneticPr fontId="3" type="noConversion"/>
  </si>
  <si>
    <t>Poland</t>
  </si>
  <si>
    <t>Europe</t>
    <phoneticPr fontId="3" type="noConversion"/>
  </si>
  <si>
    <t>Apatite</t>
    <phoneticPr fontId="3" type="noConversion"/>
  </si>
  <si>
    <t>Tournaisian</t>
    <phoneticPr fontId="3" type="noConversion"/>
  </si>
  <si>
    <t>Tournaisian</t>
    <phoneticPr fontId="3" type="noConversion"/>
  </si>
  <si>
    <t>Apatite</t>
    <phoneticPr fontId="3" type="noConversion"/>
  </si>
  <si>
    <t>Silesia</t>
  </si>
  <si>
    <t>Mt Peyroux</t>
  </si>
  <si>
    <t>Olleros</t>
  </si>
  <si>
    <t>Entrajo</t>
  </si>
  <si>
    <t>Europe</t>
    <phoneticPr fontId="3" type="noConversion"/>
  </si>
  <si>
    <t>Miles</t>
  </si>
  <si>
    <t>Buggisch and Joachimski, 2008</t>
    <phoneticPr fontId="4" type="noConversion"/>
  </si>
  <si>
    <t>Tellego</t>
  </si>
  <si>
    <t>Carboniferous</t>
    <phoneticPr fontId="3" type="noConversion"/>
  </si>
  <si>
    <t>Tournaisian</t>
    <phoneticPr fontId="3" type="noConversion"/>
  </si>
  <si>
    <t>Europe</t>
    <phoneticPr fontId="3" type="noConversion"/>
  </si>
  <si>
    <t>Carboniferous</t>
    <phoneticPr fontId="3" type="noConversion"/>
  </si>
  <si>
    <t>Devonian</t>
    <phoneticPr fontId="3" type="noConversion"/>
  </si>
  <si>
    <t>Conodont</t>
    <phoneticPr fontId="3" type="noConversion"/>
  </si>
  <si>
    <t>Devonian</t>
    <phoneticPr fontId="3" type="noConversion"/>
  </si>
  <si>
    <t>Apatite</t>
    <phoneticPr fontId="3" type="noConversion"/>
  </si>
  <si>
    <t>Visean</t>
    <phoneticPr fontId="4" type="noConversion"/>
  </si>
  <si>
    <t>Ireland</t>
  </si>
  <si>
    <t>Europe2</t>
    <phoneticPr fontId="3" type="noConversion"/>
  </si>
  <si>
    <t>Europe2</t>
    <phoneticPr fontId="3" type="noConversion"/>
  </si>
  <si>
    <t>Europe2</t>
    <phoneticPr fontId="3" type="noConversion"/>
  </si>
  <si>
    <t>Tournaisian</t>
    <phoneticPr fontId="3" type="noConversion"/>
  </si>
  <si>
    <t>Buggisch and Joachimski, 2008</t>
    <phoneticPr fontId="4" type="noConversion"/>
  </si>
  <si>
    <t>Whiting Bay</t>
  </si>
  <si>
    <t>Hook Head</t>
  </si>
  <si>
    <t>U.S.A.</t>
  </si>
  <si>
    <t>Utah</t>
  </si>
  <si>
    <t>Stage</t>
    <phoneticPr fontId="3" type="noConversion"/>
  </si>
  <si>
    <t>Location</t>
    <phoneticPr fontId="3" type="noConversion"/>
  </si>
  <si>
    <t>Location2</t>
    <phoneticPr fontId="3" type="noConversion"/>
  </si>
  <si>
    <t>Section</t>
    <phoneticPr fontId="3" type="noConversion"/>
  </si>
  <si>
    <t>Paleolatitude</t>
    <phoneticPr fontId="3" type="noConversion"/>
  </si>
  <si>
    <t>Paleolongitude</t>
    <phoneticPr fontId="3" type="noConversion"/>
  </si>
  <si>
    <t>Age (Ma)-2012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</si>
  <si>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apatite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</si>
  <si>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t>Type</t>
    <phoneticPr fontId="3" type="noConversion"/>
  </si>
  <si>
    <t>Taxa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</si>
  <si>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 5-moving</t>
    </r>
    <phoneticPr fontId="3" type="noConversion"/>
  </si>
  <si>
    <t>NS 63</t>
  </si>
  <si>
    <t>Naqing</t>
    <phoneticPr fontId="4" type="noConversion"/>
  </si>
  <si>
    <t>Guizhou, China</t>
    <phoneticPr fontId="4" type="noConversion"/>
  </si>
  <si>
    <t>Roadian</t>
  </si>
  <si>
    <t>Chen et al., 2016b</t>
    <phoneticPr fontId="4" type="noConversion"/>
  </si>
  <si>
    <t xml:space="preserve">J. nanjingensis </t>
    <phoneticPr fontId="15" type="noConversion"/>
  </si>
  <si>
    <t>NS 65</t>
  </si>
  <si>
    <t>Naqing</t>
    <phoneticPr fontId="4" type="noConversion"/>
  </si>
  <si>
    <t>Guizhou, China</t>
    <phoneticPr fontId="4" type="noConversion"/>
  </si>
  <si>
    <t>Chen et al., 2016b</t>
    <phoneticPr fontId="4" type="noConversion"/>
  </si>
  <si>
    <t xml:space="preserve">J. nanjingensis </t>
    <phoneticPr fontId="15" type="noConversion"/>
  </si>
  <si>
    <t>NSC 714.7</t>
  </si>
  <si>
    <t>Chen et al., 2016b</t>
    <phoneticPr fontId="4" type="noConversion"/>
  </si>
  <si>
    <t>NS 61</t>
    <phoneticPr fontId="4" type="noConversion"/>
  </si>
  <si>
    <t>Naqing</t>
    <phoneticPr fontId="4" type="noConversion"/>
  </si>
  <si>
    <t>Chen et al., 2016b</t>
    <phoneticPr fontId="4" type="noConversion"/>
  </si>
  <si>
    <t xml:space="preserve">J. nanjingensis </t>
    <phoneticPr fontId="15" type="noConversion"/>
  </si>
  <si>
    <t>NS 60</t>
  </si>
  <si>
    <t>Guizhou, China</t>
    <phoneticPr fontId="4" type="noConversion"/>
  </si>
  <si>
    <t>ramiforms</t>
  </si>
  <si>
    <t>NS 57</t>
  </si>
  <si>
    <t>Guizhou, China</t>
    <phoneticPr fontId="4" type="noConversion"/>
  </si>
  <si>
    <t>NS 53</t>
  </si>
  <si>
    <t>NSC 540.7</t>
  </si>
  <si>
    <t>Guizhou, China</t>
    <phoneticPr fontId="4" type="noConversion"/>
  </si>
  <si>
    <t>Kungurian</t>
  </si>
  <si>
    <t>Chen et al., 2016b</t>
    <phoneticPr fontId="4" type="noConversion"/>
  </si>
  <si>
    <t>NS 51</t>
  </si>
  <si>
    <t>Naqing</t>
    <phoneticPr fontId="4" type="noConversion"/>
  </si>
  <si>
    <t>Guizhou, China</t>
    <phoneticPr fontId="4" type="noConversion"/>
  </si>
  <si>
    <t>Chen et al., 2016b</t>
    <phoneticPr fontId="4" type="noConversion"/>
  </si>
  <si>
    <t>NSC 520.1</t>
  </si>
  <si>
    <t>NSC 511.3</t>
  </si>
  <si>
    <t>NS 49</t>
  </si>
  <si>
    <t>Guizhou, China</t>
    <phoneticPr fontId="4" type="noConversion"/>
  </si>
  <si>
    <t>NSC 490</t>
  </si>
  <si>
    <t>NSC 486</t>
  </si>
  <si>
    <t>NS 48</t>
  </si>
  <si>
    <t>Guizhou, China</t>
    <phoneticPr fontId="4" type="noConversion"/>
  </si>
  <si>
    <t>NSC 485.6</t>
  </si>
  <si>
    <t>NSC 478.5</t>
  </si>
  <si>
    <t>NSC 453.8</t>
  </si>
  <si>
    <t>Naqing</t>
    <phoneticPr fontId="4" type="noConversion"/>
  </si>
  <si>
    <t>Chen et al., 2016b</t>
    <phoneticPr fontId="4" type="noConversion"/>
  </si>
  <si>
    <t>NSC 436.7</t>
  </si>
  <si>
    <t>NS 40</t>
  </si>
  <si>
    <t>NSC 378.5</t>
  </si>
  <si>
    <t>Chen et al., 2016b</t>
    <phoneticPr fontId="4" type="noConversion"/>
  </si>
  <si>
    <t>NSC 376.2</t>
  </si>
  <si>
    <t>NSC 375.8</t>
  </si>
  <si>
    <t>Artinskian</t>
  </si>
  <si>
    <t>NS 39</t>
  </si>
  <si>
    <t>NS 38</t>
  </si>
  <si>
    <t>NS 37</t>
  </si>
  <si>
    <t>LD 369</t>
  </si>
  <si>
    <t>NS 36</t>
  </si>
  <si>
    <t>NS 35</t>
  </si>
  <si>
    <t>NSC 362.0</t>
  </si>
  <si>
    <t>NS 34</t>
  </si>
  <si>
    <t>Sakmarian</t>
  </si>
  <si>
    <t>NS 33</t>
  </si>
  <si>
    <t>NS 31</t>
  </si>
  <si>
    <t>NSC 353.5</t>
  </si>
  <si>
    <t>NSC 350.9</t>
  </si>
  <si>
    <t>NS 28</t>
  </si>
  <si>
    <t>NS 25</t>
  </si>
  <si>
    <t>NS 24</t>
  </si>
  <si>
    <t>NS 71</t>
  </si>
  <si>
    <t>NS 23</t>
  </si>
  <si>
    <t>NS 22</t>
  </si>
  <si>
    <t>NSC 330.8</t>
  </si>
  <si>
    <t>NSC 330.6</t>
  </si>
  <si>
    <t>NS 19</t>
  </si>
  <si>
    <t>NS 70</t>
  </si>
  <si>
    <t>Asselian</t>
  </si>
  <si>
    <t>NSC 318.7</t>
  </si>
  <si>
    <t>NSC 315.6</t>
  </si>
  <si>
    <t>NS 14</t>
  </si>
  <si>
    <t>NSC 313</t>
  </si>
  <si>
    <t>NS 13</t>
  </si>
  <si>
    <t>NS 12</t>
  </si>
  <si>
    <t>NS 11</t>
  </si>
  <si>
    <t>NSC 307.8</t>
  </si>
  <si>
    <t>NS 8</t>
  </si>
  <si>
    <t>NSC 302.3</t>
  </si>
  <si>
    <t>NS 7</t>
  </si>
  <si>
    <t>NSC 294.6</t>
  </si>
  <si>
    <t>NS 5</t>
  </si>
  <si>
    <t>NSC 288.5</t>
  </si>
  <si>
    <t>NSC 286</t>
  </si>
  <si>
    <t>NS 1</t>
  </si>
  <si>
    <t>NSC 285.1</t>
  </si>
  <si>
    <t>NSC284.7</t>
  </si>
  <si>
    <t>Gzhelian</t>
  </si>
  <si>
    <t>NSC 284.6</t>
  </si>
  <si>
    <t>NSC 283</t>
  </si>
  <si>
    <t>NSC282.75</t>
  </si>
  <si>
    <t>NSC281.35</t>
  </si>
  <si>
    <t>NSC 281.2</t>
  </si>
  <si>
    <t>NSC280.5</t>
  </si>
  <si>
    <t>NSC279.5</t>
  </si>
  <si>
    <t>NSC278.75</t>
    <phoneticPr fontId="4" type="noConversion"/>
  </si>
  <si>
    <t>NSC 277.5</t>
  </si>
  <si>
    <t>NSC 274.3 S</t>
    <phoneticPr fontId="4" type="noConversion"/>
  </si>
  <si>
    <t>NSC273.35</t>
    <phoneticPr fontId="4" type="noConversion"/>
  </si>
  <si>
    <t>NSC269.5</t>
  </si>
  <si>
    <t>NSC268.6</t>
    <phoneticPr fontId="4" type="noConversion"/>
  </si>
  <si>
    <t>NSC268</t>
  </si>
  <si>
    <t>NSC266.83</t>
  </si>
  <si>
    <t>NSC263.3</t>
  </si>
  <si>
    <t>NSC 260.65</t>
  </si>
  <si>
    <t>NSC257.7</t>
  </si>
  <si>
    <t>NSC256.7</t>
  </si>
  <si>
    <t>NSC255.9</t>
  </si>
  <si>
    <t>NSC254</t>
  </si>
  <si>
    <t>Kasimovian</t>
    <phoneticPr fontId="4" type="noConversion"/>
  </si>
  <si>
    <t>NSC252.7</t>
  </si>
  <si>
    <t>NSC 251.7</t>
  </si>
  <si>
    <t>NSC250</t>
  </si>
  <si>
    <t>NSC249</t>
  </si>
  <si>
    <t>NSC248</t>
  </si>
  <si>
    <t>NSC247</t>
  </si>
  <si>
    <t>Streptognathodus sp., Idiognathodus sp., ramiforms</t>
  </si>
  <si>
    <t>NSC246</t>
  </si>
  <si>
    <t>NSC 245.1</t>
  </si>
  <si>
    <t>NSC244</t>
  </si>
  <si>
    <t>NSC242.8</t>
  </si>
  <si>
    <t>NSC242</t>
  </si>
  <si>
    <t>NSC 241</t>
  </si>
  <si>
    <t>NSC239.3</t>
  </si>
  <si>
    <t>NSC237</t>
  </si>
  <si>
    <t>Kasimovian</t>
    <phoneticPr fontId="4" type="noConversion"/>
  </si>
  <si>
    <t>NSC 236.1</t>
  </si>
  <si>
    <t>Moscovian</t>
    <phoneticPr fontId="4" type="noConversion"/>
  </si>
  <si>
    <t>NSC233.4</t>
  </si>
  <si>
    <t>Guizhou, China</t>
    <phoneticPr fontId="4" type="noConversion"/>
  </si>
  <si>
    <t>NSC232.8</t>
  </si>
  <si>
    <t>NSC230.3</t>
  </si>
  <si>
    <t>NSC228.1</t>
  </si>
  <si>
    <t>NSC227</t>
  </si>
  <si>
    <t>NSC225.8</t>
  </si>
  <si>
    <t>Chen et al., 2016b</t>
    <phoneticPr fontId="4" type="noConversion"/>
  </si>
  <si>
    <t>NSC218</t>
  </si>
  <si>
    <t>NSC216.8</t>
  </si>
  <si>
    <t>NSC215.2</t>
  </si>
  <si>
    <t>Naqing</t>
    <phoneticPr fontId="4" type="noConversion"/>
  </si>
  <si>
    <t>NSC214.5</t>
  </si>
  <si>
    <t>Moscovian</t>
    <phoneticPr fontId="4" type="noConversion"/>
  </si>
  <si>
    <t>NSC213</t>
  </si>
  <si>
    <t>NSC211.05</t>
  </si>
  <si>
    <t>NSC204.6</t>
  </si>
  <si>
    <t>Chen et al., 2016b</t>
    <phoneticPr fontId="4" type="noConversion"/>
  </si>
  <si>
    <t>NSC201.6</t>
  </si>
  <si>
    <t>Naqing</t>
    <phoneticPr fontId="4" type="noConversion"/>
  </si>
  <si>
    <t>NSC201</t>
  </si>
  <si>
    <t>NSC200</t>
  </si>
  <si>
    <t>Moscovian</t>
    <phoneticPr fontId="4" type="noConversion"/>
  </si>
  <si>
    <t>NSC199</t>
  </si>
  <si>
    <t>NSC197.4</t>
  </si>
  <si>
    <t>NSC195.7</t>
  </si>
  <si>
    <t>NSC195.7 Gnoth</t>
    <phoneticPr fontId="4" type="noConversion"/>
  </si>
  <si>
    <t>NSC194.1S</t>
    <phoneticPr fontId="4" type="noConversion"/>
  </si>
  <si>
    <t>NSC193.1Gnoth</t>
    <phoneticPr fontId="4" type="noConversion"/>
  </si>
  <si>
    <t>NSC193 S</t>
    <phoneticPr fontId="4" type="noConversion"/>
  </si>
  <si>
    <t>NSC192.2</t>
  </si>
  <si>
    <t>NSC192.2</t>
    <phoneticPr fontId="4" type="noConversion"/>
  </si>
  <si>
    <t>Guizhou, China</t>
    <phoneticPr fontId="4" type="noConversion"/>
  </si>
  <si>
    <t>NSC190.5 R</t>
    <phoneticPr fontId="4" type="noConversion"/>
  </si>
  <si>
    <t>NSC190.5Gond</t>
    <phoneticPr fontId="4" type="noConversion"/>
  </si>
  <si>
    <t>Moscovian</t>
    <phoneticPr fontId="4" type="noConversion"/>
  </si>
  <si>
    <t>NSC186.7 Gond</t>
    <phoneticPr fontId="4" type="noConversion"/>
  </si>
  <si>
    <t>NSC185.76</t>
    <phoneticPr fontId="4" type="noConversion"/>
  </si>
  <si>
    <t>NSC185.55</t>
  </si>
  <si>
    <t>NSC185.5 Gond</t>
    <phoneticPr fontId="4" type="noConversion"/>
  </si>
  <si>
    <t>Moscovian</t>
    <phoneticPr fontId="4" type="noConversion"/>
  </si>
  <si>
    <t>NSC184.55R</t>
    <phoneticPr fontId="4" type="noConversion"/>
  </si>
  <si>
    <t>NSC184.55 Gond</t>
    <phoneticPr fontId="4" type="noConversion"/>
  </si>
  <si>
    <t>NSC 184.5 Str</t>
    <phoneticPr fontId="4" type="noConversion"/>
  </si>
  <si>
    <t>NSC183.5</t>
  </si>
  <si>
    <t>NSC183.5R</t>
    <phoneticPr fontId="4" type="noConversion"/>
  </si>
  <si>
    <t>NSC183.5 Gond</t>
    <phoneticPr fontId="4" type="noConversion"/>
  </si>
  <si>
    <t>NSC179.8</t>
  </si>
  <si>
    <t>NSC178.65</t>
    <phoneticPr fontId="4" type="noConversion"/>
  </si>
  <si>
    <t>NSC177.8</t>
  </si>
  <si>
    <t>NSC177.2</t>
  </si>
  <si>
    <t>NSC176S</t>
  </si>
  <si>
    <t>Bashkirian</t>
    <phoneticPr fontId="4" type="noConversion"/>
  </si>
  <si>
    <t>NSC176R</t>
  </si>
  <si>
    <t>Bashkirian</t>
    <phoneticPr fontId="4" type="noConversion"/>
  </si>
  <si>
    <t>NSC175.4</t>
  </si>
  <si>
    <t>NSC174.8</t>
  </si>
  <si>
    <t>NSC 174.7</t>
  </si>
  <si>
    <t>undifferentiated</t>
  </si>
  <si>
    <t>NSC174.5R</t>
  </si>
  <si>
    <t>NSC 174.5</t>
  </si>
  <si>
    <t>NSC173.3</t>
    <phoneticPr fontId="4" type="noConversion"/>
  </si>
  <si>
    <t>NSC173.2</t>
  </si>
  <si>
    <t>NSC173.10</t>
    <phoneticPr fontId="4" type="noConversion"/>
  </si>
  <si>
    <t>NSC173.1 R</t>
    <phoneticPr fontId="4" type="noConversion"/>
  </si>
  <si>
    <t>NSC172.7</t>
    <phoneticPr fontId="4" type="noConversion"/>
  </si>
  <si>
    <t>NSC172.5</t>
    <phoneticPr fontId="4" type="noConversion"/>
  </si>
  <si>
    <t>NSC172.25</t>
    <phoneticPr fontId="4" type="noConversion"/>
  </si>
  <si>
    <t>NSC171.87S</t>
  </si>
  <si>
    <t>NSC171.87R</t>
  </si>
  <si>
    <t>NSC170.8</t>
  </si>
  <si>
    <t>NSC170.5</t>
    <phoneticPr fontId="4" type="noConversion"/>
  </si>
  <si>
    <t>NSC170.3</t>
  </si>
  <si>
    <t>NSC169</t>
  </si>
  <si>
    <t>Chen et al., 2016b</t>
    <phoneticPr fontId="4" type="noConversion"/>
  </si>
  <si>
    <t>NSC168.2R</t>
    <phoneticPr fontId="4" type="noConversion"/>
  </si>
  <si>
    <t>Naqing</t>
    <phoneticPr fontId="4" type="noConversion"/>
  </si>
  <si>
    <t>Bashkirian</t>
    <phoneticPr fontId="4" type="noConversion"/>
  </si>
  <si>
    <t>Chen et al., 2016b</t>
    <phoneticPr fontId="4" type="noConversion"/>
  </si>
  <si>
    <t>NSC168.2</t>
  </si>
  <si>
    <t>Naqing</t>
    <phoneticPr fontId="4" type="noConversion"/>
  </si>
  <si>
    <t>Guizhou, China</t>
    <phoneticPr fontId="4" type="noConversion"/>
  </si>
  <si>
    <t>Bashkirian</t>
    <phoneticPr fontId="4" type="noConversion"/>
  </si>
  <si>
    <t>Chen et al., 2016b</t>
    <phoneticPr fontId="4" type="noConversion"/>
  </si>
  <si>
    <t>NSC168.15</t>
    <phoneticPr fontId="4" type="noConversion"/>
  </si>
  <si>
    <t>Naqing</t>
    <phoneticPr fontId="4" type="noConversion"/>
  </si>
  <si>
    <t>Guizhou, China</t>
    <phoneticPr fontId="4" type="noConversion"/>
  </si>
  <si>
    <t>Bashkirian</t>
    <phoneticPr fontId="4" type="noConversion"/>
  </si>
  <si>
    <t>Chen et al., 2016b</t>
    <phoneticPr fontId="4" type="noConversion"/>
  </si>
  <si>
    <t>NSC167.5</t>
    <phoneticPr fontId="4" type="noConversion"/>
  </si>
  <si>
    <t>Naqing</t>
    <phoneticPr fontId="4" type="noConversion"/>
  </si>
  <si>
    <t>Guizhou, China</t>
    <phoneticPr fontId="4" type="noConversion"/>
  </si>
  <si>
    <t>Chen et al., 2016b</t>
    <phoneticPr fontId="4" type="noConversion"/>
  </si>
  <si>
    <t>NSC167.3R</t>
    <phoneticPr fontId="4" type="noConversion"/>
  </si>
  <si>
    <t>Naqing</t>
    <phoneticPr fontId="4" type="noConversion"/>
  </si>
  <si>
    <t>Guizhou, China</t>
    <phoneticPr fontId="4" type="noConversion"/>
  </si>
  <si>
    <t>NSC167.3</t>
    <phoneticPr fontId="4" type="noConversion"/>
  </si>
  <si>
    <t>Naqing</t>
    <phoneticPr fontId="4" type="noConversion"/>
  </si>
  <si>
    <t>Bashkirian</t>
    <phoneticPr fontId="4" type="noConversion"/>
  </si>
  <si>
    <t>Chen et al., 2016b</t>
    <phoneticPr fontId="4" type="noConversion"/>
  </si>
  <si>
    <t>NSC167</t>
  </si>
  <si>
    <t>Naqing</t>
    <phoneticPr fontId="4" type="noConversion"/>
  </si>
  <si>
    <t>Guizhou, China</t>
    <phoneticPr fontId="4" type="noConversion"/>
  </si>
  <si>
    <t>Bashkirian</t>
    <phoneticPr fontId="4" type="noConversion"/>
  </si>
  <si>
    <t>NSC166.4</t>
    <phoneticPr fontId="4" type="noConversion"/>
  </si>
  <si>
    <t>Guizhou, China</t>
    <phoneticPr fontId="4" type="noConversion"/>
  </si>
  <si>
    <t>Chen et al., 2016b</t>
    <phoneticPr fontId="4" type="noConversion"/>
  </si>
  <si>
    <t>NSC166.3</t>
    <phoneticPr fontId="4" type="noConversion"/>
  </si>
  <si>
    <t>Naqing</t>
    <phoneticPr fontId="4" type="noConversion"/>
  </si>
  <si>
    <t>Bashkirian</t>
    <phoneticPr fontId="4" type="noConversion"/>
  </si>
  <si>
    <t>NSC166.2</t>
  </si>
  <si>
    <t>Bashkirian</t>
    <phoneticPr fontId="4" type="noConversion"/>
  </si>
  <si>
    <t>NSC165.7</t>
    <phoneticPr fontId="4" type="noConversion"/>
  </si>
  <si>
    <t>Naqing</t>
    <phoneticPr fontId="4" type="noConversion"/>
  </si>
  <si>
    <t>Chen et al., 2016b</t>
    <phoneticPr fontId="4" type="noConversion"/>
  </si>
  <si>
    <t>NSC164.6</t>
  </si>
  <si>
    <t>Naqing</t>
    <phoneticPr fontId="4" type="noConversion"/>
  </si>
  <si>
    <t>Bashkirian</t>
    <phoneticPr fontId="4" type="noConversion"/>
  </si>
  <si>
    <t>NSC164.28</t>
    <phoneticPr fontId="4" type="noConversion"/>
  </si>
  <si>
    <t>Bashkirian</t>
    <phoneticPr fontId="4" type="noConversion"/>
  </si>
  <si>
    <t>NSC163</t>
  </si>
  <si>
    <t>Idiognathodus sp.,ramiforms</t>
  </si>
  <si>
    <t>NSC162.3</t>
    <phoneticPr fontId="4" type="noConversion"/>
  </si>
  <si>
    <t>NSC161.9</t>
  </si>
  <si>
    <t>Guizhou, China</t>
    <phoneticPr fontId="4" type="noConversion"/>
  </si>
  <si>
    <t>NSC161</t>
  </si>
  <si>
    <t>NSC161</t>
    <phoneticPr fontId="4" type="noConversion"/>
  </si>
  <si>
    <t>NSC160</t>
    <phoneticPr fontId="4" type="noConversion"/>
  </si>
  <si>
    <t>Naqing</t>
    <phoneticPr fontId="4" type="noConversion"/>
  </si>
  <si>
    <t>Bashkirian</t>
    <phoneticPr fontId="4" type="noConversion"/>
  </si>
  <si>
    <t>NSC159.7</t>
  </si>
  <si>
    <t>Bashkirian</t>
    <phoneticPr fontId="4" type="noConversion"/>
  </si>
  <si>
    <t>NSC159</t>
  </si>
  <si>
    <t>Chen et al., 2016b</t>
    <phoneticPr fontId="4" type="noConversion"/>
  </si>
  <si>
    <t>NSC158.73</t>
  </si>
  <si>
    <t>NSC158.6</t>
    <phoneticPr fontId="4" type="noConversion"/>
  </si>
  <si>
    <t>Chen et al., 2016b</t>
    <phoneticPr fontId="4" type="noConversion"/>
  </si>
  <si>
    <t>NSC157.3</t>
    <phoneticPr fontId="4" type="noConversion"/>
  </si>
  <si>
    <t>NSC156.8</t>
  </si>
  <si>
    <t>Bashkirian</t>
    <phoneticPr fontId="4" type="noConversion"/>
  </si>
  <si>
    <t>NSC154.8</t>
  </si>
  <si>
    <t>Bashkirian</t>
    <phoneticPr fontId="4" type="noConversion"/>
  </si>
  <si>
    <t>NSC153.9</t>
  </si>
  <si>
    <t>NSC153</t>
    <phoneticPr fontId="4" type="noConversion"/>
  </si>
  <si>
    <t>Bashkirian</t>
    <phoneticPr fontId="4" type="noConversion"/>
  </si>
  <si>
    <t>NSC152.3</t>
  </si>
  <si>
    <t>NSC151</t>
  </si>
  <si>
    <t>NSC144.2</t>
  </si>
  <si>
    <t>NSC141.5</t>
  </si>
  <si>
    <t>NSC135.9</t>
  </si>
  <si>
    <t>NSC135</t>
  </si>
  <si>
    <t>Naqing</t>
    <phoneticPr fontId="4" type="noConversion"/>
  </si>
  <si>
    <t>NSC134</t>
  </si>
  <si>
    <t>NSC128.6</t>
  </si>
  <si>
    <t>Chen et al., 2016b</t>
    <phoneticPr fontId="4" type="noConversion"/>
  </si>
  <si>
    <t>NSC127.9</t>
  </si>
  <si>
    <t>NSC127.2</t>
  </si>
  <si>
    <t>NSC126.1Gnoth</t>
    <phoneticPr fontId="4" type="noConversion"/>
  </si>
  <si>
    <t>NSC125.2</t>
  </si>
  <si>
    <t>NSC123 mixed</t>
    <phoneticPr fontId="4" type="noConversion"/>
  </si>
  <si>
    <t>NSC122 mixed</t>
    <phoneticPr fontId="4" type="noConversion"/>
  </si>
  <si>
    <t>NSC118.5</t>
  </si>
  <si>
    <t>NSC118</t>
  </si>
  <si>
    <t>Guizhou, China</t>
    <phoneticPr fontId="4" type="noConversion"/>
  </si>
  <si>
    <t>NSC117</t>
  </si>
  <si>
    <t>NSC115.3</t>
  </si>
  <si>
    <t>Chen et al., 2016b</t>
    <phoneticPr fontId="4" type="noConversion"/>
  </si>
  <si>
    <t>NSC 114.1</t>
  </si>
  <si>
    <t>NSC113</t>
  </si>
  <si>
    <t>Naqing</t>
    <phoneticPr fontId="4" type="noConversion"/>
  </si>
  <si>
    <t>NSC112</t>
  </si>
  <si>
    <t>NSC111</t>
  </si>
  <si>
    <t>NSC109.4</t>
  </si>
  <si>
    <t>NSC108.5</t>
    <phoneticPr fontId="4" type="noConversion"/>
  </si>
  <si>
    <t>NSC106.6</t>
  </si>
  <si>
    <t>NSC105.1</t>
    <phoneticPr fontId="4" type="noConversion"/>
  </si>
  <si>
    <t>NSC104.5</t>
  </si>
  <si>
    <t>NSC103.1</t>
  </si>
  <si>
    <t>Chen et al., 2016b</t>
    <phoneticPr fontId="4" type="noConversion"/>
  </si>
  <si>
    <t>NSC101ME</t>
  </si>
  <si>
    <t>NSC101</t>
  </si>
  <si>
    <t>NSC100</t>
  </si>
  <si>
    <t>NSC99</t>
  </si>
  <si>
    <t>NSC98.3</t>
  </si>
  <si>
    <t>NSC97.1</t>
  </si>
  <si>
    <t>NSC96Gno</t>
    <phoneticPr fontId="4" type="noConversion"/>
  </si>
  <si>
    <t>NSC95</t>
  </si>
  <si>
    <t>NSC94.1</t>
  </si>
  <si>
    <t>NSC92.75</t>
  </si>
  <si>
    <t>Guizhou, China</t>
    <phoneticPr fontId="4" type="noConversion"/>
  </si>
  <si>
    <t>NSC92.14</t>
  </si>
  <si>
    <t>Guizhou, China</t>
    <phoneticPr fontId="4" type="noConversion"/>
  </si>
  <si>
    <t>NSC91.1 Gnoth</t>
    <phoneticPr fontId="4" type="noConversion"/>
  </si>
  <si>
    <t>NSC90.72</t>
    <phoneticPr fontId="4" type="noConversion"/>
  </si>
  <si>
    <t>NSC90 G+R</t>
    <phoneticPr fontId="4" type="noConversion"/>
  </si>
  <si>
    <t>NSC89 Mixed</t>
    <phoneticPr fontId="4" type="noConversion"/>
  </si>
  <si>
    <t>NSC89 Mese</t>
    <phoneticPr fontId="4" type="noConversion"/>
  </si>
  <si>
    <t>Mestrognathus sp.</t>
    <phoneticPr fontId="4" type="noConversion"/>
  </si>
  <si>
    <t>NSC88</t>
  </si>
  <si>
    <t>NSC87.2</t>
  </si>
  <si>
    <t>NSC86</t>
  </si>
  <si>
    <t>Gnathodus sp., ramiforms</t>
    <phoneticPr fontId="4" type="noConversion"/>
  </si>
  <si>
    <t>NSC85R</t>
    <phoneticPr fontId="4" type="noConversion"/>
  </si>
  <si>
    <t>NSC85</t>
    <phoneticPr fontId="4" type="noConversion"/>
  </si>
  <si>
    <t>NSC83.9</t>
  </si>
  <si>
    <t>NSC82.4</t>
  </si>
  <si>
    <t>NSC81.5</t>
    <phoneticPr fontId="4" type="noConversion"/>
  </si>
  <si>
    <t>Gnathodus sp., Lochriea sp., ramiforms</t>
  </si>
  <si>
    <t>NSC79.8</t>
  </si>
  <si>
    <t>NSC78.9R</t>
  </si>
  <si>
    <t>NSC78</t>
  </si>
  <si>
    <t>NSC77.26Me</t>
  </si>
  <si>
    <t>Chen et al., 2016b</t>
    <phoneticPr fontId="4" type="noConversion"/>
  </si>
  <si>
    <t>NSC77.26</t>
  </si>
  <si>
    <t>NSC77.26G</t>
  </si>
  <si>
    <t>NSC76</t>
  </si>
  <si>
    <t>NSC75.2</t>
  </si>
  <si>
    <t>NSC75.2G</t>
  </si>
  <si>
    <t>NSC74Mixed</t>
  </si>
  <si>
    <t>Naqing</t>
    <phoneticPr fontId="4" type="noConversion"/>
  </si>
  <si>
    <t>NSC72.8Mixed</t>
  </si>
  <si>
    <t>NSC71.8Mestr</t>
  </si>
  <si>
    <t>NSC70.1Mixed</t>
  </si>
  <si>
    <t>NSC69.8R</t>
  </si>
  <si>
    <t>NSC 69.8Gn</t>
  </si>
  <si>
    <t>NSC 66.5</t>
  </si>
  <si>
    <t>NSC 66</t>
  </si>
  <si>
    <t>NSC 65.8</t>
  </si>
  <si>
    <t>NSC 65.5</t>
  </si>
  <si>
    <t>NS 65.30</t>
    <phoneticPr fontId="4" type="noConversion"/>
  </si>
  <si>
    <t>NS 63.70</t>
  </si>
  <si>
    <t>NSC 63.6Me</t>
  </si>
  <si>
    <t>NSC63.6</t>
  </si>
  <si>
    <t>NS 63.45</t>
  </si>
  <si>
    <t>NS63.15 (R)</t>
    <phoneticPr fontId="4" type="noConversion"/>
  </si>
  <si>
    <t>NS62.5 (R)</t>
    <phoneticPr fontId="4" type="noConversion"/>
  </si>
  <si>
    <t>NS61.4 (R)</t>
    <phoneticPr fontId="4" type="noConversion"/>
  </si>
  <si>
    <t>NS61.4 (m)</t>
    <phoneticPr fontId="4" type="noConversion"/>
  </si>
  <si>
    <t>NSC61.3</t>
  </si>
  <si>
    <t>NS61.0 (R)</t>
    <phoneticPr fontId="4" type="noConversion"/>
  </si>
  <si>
    <t>NSC60.3</t>
    <phoneticPr fontId="4" type="noConversion"/>
  </si>
  <si>
    <t>NS 60.2</t>
  </si>
  <si>
    <t>NS60 (R)</t>
    <phoneticPr fontId="4" type="noConversion"/>
  </si>
  <si>
    <t>Viséan</t>
    <phoneticPr fontId="4" type="noConversion"/>
  </si>
  <si>
    <t>NS60.0 (m)</t>
    <phoneticPr fontId="4" type="noConversion"/>
  </si>
  <si>
    <t>Viséan</t>
    <phoneticPr fontId="4" type="noConversion"/>
  </si>
  <si>
    <t>NSC57.6</t>
  </si>
  <si>
    <t>Viséan</t>
    <phoneticPr fontId="4" type="noConversion"/>
  </si>
  <si>
    <t>NSC56.3</t>
  </si>
  <si>
    <t>NS52.8 (R)</t>
    <phoneticPr fontId="4" type="noConversion"/>
  </si>
  <si>
    <t>NS52.6 (R)</t>
    <phoneticPr fontId="4" type="noConversion"/>
  </si>
  <si>
    <t>NSC49.2</t>
    <phoneticPr fontId="4" type="noConversion"/>
  </si>
  <si>
    <t>NSC46.2</t>
  </si>
  <si>
    <t>NSC 45</t>
  </si>
  <si>
    <t>Viséan</t>
    <phoneticPr fontId="4" type="noConversion"/>
  </si>
  <si>
    <t>NSC44</t>
  </si>
  <si>
    <t>NSC42.6</t>
    <phoneticPr fontId="4" type="noConversion"/>
  </si>
  <si>
    <t>NSC42</t>
    <phoneticPr fontId="4" type="noConversion"/>
  </si>
  <si>
    <t>NSC41</t>
  </si>
  <si>
    <t>Gnathodus sp., ramiforms</t>
  </si>
  <si>
    <t>NSC38.2</t>
  </si>
  <si>
    <t>NSC37.6</t>
  </si>
  <si>
    <t>NSC36.6</t>
  </si>
  <si>
    <t>NSC35.9R</t>
  </si>
  <si>
    <t>NSC35.9</t>
  </si>
  <si>
    <t>NSC35.2</t>
  </si>
  <si>
    <t>NSC34.4</t>
  </si>
  <si>
    <t>Viséan</t>
    <phoneticPr fontId="4" type="noConversion"/>
  </si>
  <si>
    <t>NSC33.2</t>
  </si>
  <si>
    <t>NSC31.8</t>
  </si>
  <si>
    <t>NSC30</t>
  </si>
  <si>
    <t>NSC28</t>
  </si>
  <si>
    <t>NSC22.2G</t>
    <phoneticPr fontId="4" type="noConversion"/>
  </si>
  <si>
    <t>Viséan</t>
    <phoneticPr fontId="4" type="noConversion"/>
  </si>
  <si>
    <t>NSC22.2R</t>
    <phoneticPr fontId="4" type="noConversion"/>
  </si>
  <si>
    <t>NSC21</t>
  </si>
  <si>
    <t>NSC15.4</t>
    <phoneticPr fontId="4" type="noConversion"/>
  </si>
  <si>
    <t>Viséan</t>
    <phoneticPr fontId="4" type="noConversion"/>
  </si>
  <si>
    <t>NSC14.4</t>
  </si>
  <si>
    <t>NSC7</t>
  </si>
  <si>
    <t>NSC 2.2</t>
  </si>
  <si>
    <t>Analyzed taxa</t>
    <phoneticPr fontId="3" type="noConversion"/>
  </si>
  <si>
    <t>Sample ident</t>
    <phoneticPr fontId="3" type="noConversion"/>
  </si>
  <si>
    <t>Section</t>
    <phoneticPr fontId="3" type="noConversion"/>
  </si>
  <si>
    <t>m in section</t>
    <phoneticPr fontId="3" type="noConversion"/>
  </si>
  <si>
    <t>Stage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</si>
  <si>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apatite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</si>
  <si>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 5-moving</t>
    </r>
    <phoneticPr fontId="3" type="noConversion"/>
  </si>
  <si>
    <r>
      <t xml:space="preserve">Mesogondolella </t>
    </r>
    <r>
      <rPr>
        <sz val="7"/>
        <rFont val="Arial Unicode MS"/>
        <family val="2"/>
        <charset val="134"/>
      </rPr>
      <t>sp.</t>
    </r>
    <phoneticPr fontId="15" type="noConversion"/>
  </si>
  <si>
    <r>
      <t xml:space="preserve">Mesogondolella </t>
    </r>
    <r>
      <rPr>
        <sz val="7"/>
        <rFont val="Arial Unicode MS"/>
        <family val="2"/>
        <charset val="134"/>
      </rPr>
      <t>sp.</t>
    </r>
    <phoneticPr fontId="15" type="noConversion"/>
  </si>
  <si>
    <r>
      <t xml:space="preserve">Mesogondolella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</si>
  <si>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Sweetognathus </t>
    </r>
    <r>
      <rPr>
        <sz val="7"/>
        <rFont val="Arial Unicode MS"/>
        <family val="2"/>
        <charset val="134"/>
      </rPr>
      <t>sp.</t>
    </r>
    <phoneticPr fontId="15" type="noConversion"/>
  </si>
  <si>
    <r>
      <t>Mesogondolella</t>
    </r>
    <r>
      <rPr>
        <sz val="7"/>
        <rFont val="Arial Unicode MS"/>
        <family val="2"/>
        <charset val="134"/>
      </rPr>
      <t xml:space="preserve"> sp.</t>
    </r>
    <phoneticPr fontId="15" type="noConversion"/>
  </si>
  <si>
    <r>
      <t>Mesogondolella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>Streptognathodus</t>
    </r>
    <r>
      <rPr>
        <sz val="7"/>
        <rFont val="Arial Unicode MS"/>
        <family val="2"/>
        <charset val="134"/>
      </rPr>
      <t>sp.</t>
    </r>
    <phoneticPr fontId="15" type="noConversion"/>
  </si>
  <si>
    <r>
      <t>Streptognathodus</t>
    </r>
    <r>
      <rPr>
        <sz val="7"/>
        <rFont val="Arial Unicode MS"/>
        <family val="2"/>
        <charset val="134"/>
      </rPr>
      <t>sp.</t>
    </r>
    <phoneticPr fontId="15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</si>
  <si>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phoneticPr fontId="15" type="noConversion"/>
  </si>
  <si>
    <r>
      <t xml:space="preserve">Streptognathodus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</si>
  <si>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Mesogondolella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</si>
  <si>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</si>
  <si>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</si>
  <si>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</si>
  <si>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</si>
  <si>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</si>
  <si>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</si>
  <si>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</si>
  <si>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>Mesogondolella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</si>
  <si>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 xml:space="preserve">., Idiognathodus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</si>
  <si>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rPr>
        <i/>
        <sz val="7"/>
        <rFont val="Arial Unicode MS"/>
        <family val="2"/>
        <charset val="134"/>
      </rPr>
      <t>Streptognathodus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>Idiognathodus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</si>
  <si>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rPr>
        <i/>
        <sz val="7"/>
        <rFont val="Arial Unicode MS"/>
        <family val="2"/>
        <charset val="134"/>
      </rPr>
      <t>Streptognathodus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</si>
  <si>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</si>
  <si>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Mesogondolella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</si>
  <si>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Gondolella </t>
    </r>
    <r>
      <rPr>
        <sz val="7"/>
        <rFont val="Arial Unicode MS"/>
        <family val="2"/>
        <charset val="134"/>
      </rPr>
      <t>sp.</t>
    </r>
    <phoneticPr fontId="4" type="noConversion"/>
  </si>
  <si>
    <r>
      <t>Gondolella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</si>
  <si>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Idiognathodus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</si>
  <si>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</t>
    </r>
    <r>
      <rPr>
        <i/>
        <sz val="7"/>
        <rFont val="Arial Unicode MS"/>
        <family val="2"/>
        <charset val="134"/>
      </rPr>
      <t xml:space="preserve">, Idiognathodus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</t>
    </r>
    <r>
      <rPr>
        <sz val="7"/>
        <rFont val="Arial Unicode MS"/>
        <family val="2"/>
        <charset val="134"/>
      </rPr>
      <t>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</si>
  <si>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 xml:space="preserve">., Idiognathodus </t>
    </r>
    <r>
      <rPr>
        <sz val="7"/>
        <rFont val="Arial Unicode MS"/>
        <family val="2"/>
        <charset val="134"/>
      </rPr>
      <t>sp</t>
    </r>
    <phoneticPr fontId="4" type="noConversion"/>
  </si>
  <si>
    <r>
      <t xml:space="preserve">Streptognathodus,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</t>
    </r>
    <r>
      <rPr>
        <sz val="7"/>
        <rFont val="Arial Unicode MS"/>
        <family val="2"/>
        <charset val="134"/>
      </rPr>
      <t>ramiforms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</si>
  <si>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>Idiognathodus</t>
    </r>
    <r>
      <rPr>
        <sz val="7"/>
        <rFont val="Arial Unicode MS"/>
        <family val="2"/>
        <charset val="134"/>
      </rPr>
      <t xml:space="preserve"> 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</si>
  <si>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>,Idiognathodus</t>
    </r>
    <r>
      <rPr>
        <sz val="7"/>
        <rFont val="Arial Unicode MS"/>
        <family val="2"/>
        <charset val="134"/>
      </rPr>
      <t xml:space="preserve"> 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</si>
  <si>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</si>
  <si>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>Idiognathodus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</si>
  <si>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</si>
  <si>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</si>
  <si>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sp.,ramiforms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</si>
  <si>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</si>
  <si>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Streptognathodus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</si>
  <si>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</si>
  <si>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>Idiognathodus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</si>
  <si>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</si>
  <si>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Streptognathodus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</t>
    </r>
    <r>
      <rPr>
        <sz val="7"/>
        <rFont val="Arial Unicode MS"/>
        <family val="2"/>
        <charset val="134"/>
      </rPr>
      <t>ramiforms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</si>
  <si>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Streptognathodus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</si>
  <si>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>Idiognathodus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</si>
  <si>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</si>
  <si>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>Streptognathodus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</si>
  <si>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Streptognathodus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</si>
  <si>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</t>
    </r>
    <r>
      <rPr>
        <sz val="7"/>
        <rFont val="Arial Unicode MS"/>
        <family val="2"/>
        <charset val="134"/>
      </rPr>
      <t>ramiforms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</si>
  <si>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Streptognathodus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>, Idiognathodus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</si>
  <si>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 xml:space="preserve">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</si>
  <si>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Streptognathodus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</si>
  <si>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Streptognathodus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</si>
  <si>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Idiognathodus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Lochriea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</si>
  <si>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Idiognathodus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Streptognathodus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</si>
  <si>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sp.,Broken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</si>
  <si>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 </t>
    </r>
    <r>
      <rPr>
        <i/>
        <sz val="7"/>
        <rFont val="Arial Unicode MS"/>
        <family val="2"/>
        <charset val="134"/>
      </rPr>
      <t>Diognathodus</t>
    </r>
    <r>
      <rPr>
        <sz val="7"/>
        <rFont val="Arial Unicode MS"/>
        <family val="2"/>
        <charset val="134"/>
      </rPr>
      <t>sp.,</t>
    </r>
    <phoneticPr fontId="4" type="noConversion"/>
  </si>
  <si>
    <r>
      <t xml:space="preserve">ramiforms., Idiognathodus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Lochriea </t>
    </r>
    <r>
      <rPr>
        <sz val="7"/>
        <rFont val="Arial Unicode MS"/>
        <family val="2"/>
        <charset val="134"/>
      </rPr>
      <t>sp</t>
    </r>
    <phoneticPr fontId="4" type="noConversion"/>
  </si>
  <si>
    <r>
      <t xml:space="preserve">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</si>
  <si>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ramiforms, </t>
    </r>
    <r>
      <rPr>
        <i/>
        <sz val="7"/>
        <rFont val="Arial Unicode MS"/>
        <family val="2"/>
        <charset val="134"/>
      </rPr>
      <t xml:space="preserve">Lochriea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</si>
  <si>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</si>
  <si>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</si>
  <si>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</si>
  <si>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 ramiforms,</t>
    </r>
    <r>
      <rPr>
        <i/>
        <sz val="7"/>
        <rFont val="Arial Unicode MS"/>
        <family val="2"/>
        <charset val="134"/>
      </rPr>
      <t xml:space="preserve"> Lochriea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</si>
  <si>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>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</si>
  <si>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t>Gnathodus sp.,</t>
    </r>
    <r>
      <rPr>
        <sz val="7"/>
        <rFont val="Arial Unicode MS"/>
        <family val="2"/>
        <charset val="134"/>
      </rPr>
      <t xml:space="preserve"> ramiforms</t>
    </r>
    <phoneticPr fontId="4" type="noConversion"/>
  </si>
  <si>
    <r>
      <t xml:space="preserve">Gnathodus sp., </t>
    </r>
    <r>
      <rPr>
        <sz val="7"/>
        <rFont val="Arial Unicode MS"/>
        <family val="2"/>
        <charset val="134"/>
      </rPr>
      <t>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</si>
  <si>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</si>
  <si>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</si>
  <si>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>Gnathodus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</si>
  <si>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ramiforms </t>
    </r>
    <r>
      <rPr>
        <i/>
        <sz val="7"/>
        <rFont val="Arial Unicode MS"/>
        <family val="2"/>
        <charset val="134"/>
      </rPr>
      <t xml:space="preserve">Lochriea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</si>
  <si>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 xml:space="preserve">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</si>
  <si>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Mestrognathus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</si>
  <si>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</si>
  <si>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</t>
    </r>
    <r>
      <rPr>
        <i/>
        <sz val="7"/>
        <rFont val="Arial Unicode MS"/>
        <family val="2"/>
        <charset val="134"/>
      </rPr>
      <t xml:space="preserve">, 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</si>
  <si>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rPr>
        <sz val="7"/>
        <rFont val="Arial Unicode MS"/>
        <family val="2"/>
        <charset val="134"/>
      </rPr>
      <t xml:space="preserve">ramiforms, </t>
    </r>
    <r>
      <rPr>
        <i/>
        <sz val="7"/>
        <rFont val="Arial Unicode MS"/>
        <family val="2"/>
        <charset val="134"/>
      </rPr>
      <t>Gnathodus 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</si>
  <si>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</si>
  <si>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Gnathodus </t>
    </r>
    <r>
      <rPr>
        <sz val="7"/>
        <rFont val="Arial Unicode MS"/>
        <family val="2"/>
        <charset val="134"/>
      </rPr>
      <t>sp.</t>
    </r>
    <phoneticPr fontId="4" type="noConversion"/>
  </si>
  <si>
    <r>
      <t>Gnathodus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</si>
  <si>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rPr>
        <i/>
        <sz val="7"/>
        <rFont val="Arial Unicode MS"/>
        <family val="2"/>
        <charset val="134"/>
      </rPr>
      <t>Mestrognathus</t>
    </r>
    <r>
      <rPr>
        <sz val="7"/>
        <rFont val="Arial Unicode MS"/>
        <family val="2"/>
        <charset val="134"/>
      </rPr>
      <t xml:space="preserve"> sp., </t>
    </r>
    <r>
      <rPr>
        <i/>
        <sz val="7"/>
        <rFont val="Arial Unicode MS"/>
        <family val="2"/>
        <charset val="134"/>
      </rPr>
      <t>Gnathodus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</si>
  <si>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</si>
  <si>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</si>
  <si>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>Gnathodus</t>
    </r>
    <r>
      <rPr>
        <sz val="7"/>
        <rFont val="Arial Unicode MS"/>
        <family val="2"/>
        <charset val="134"/>
      </rPr>
      <t xml:space="preserve"> sp.,</t>
    </r>
    <r>
      <rPr>
        <i/>
        <sz val="7"/>
        <rFont val="Arial Unicode MS"/>
        <family val="2"/>
        <charset val="134"/>
      </rPr>
      <t xml:space="preserve"> Lochriea </t>
    </r>
    <r>
      <rPr>
        <sz val="7"/>
        <rFont val="Arial Unicode MS"/>
        <family val="2"/>
        <charset val="134"/>
      </rPr>
      <t>sp., ramiforms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</si>
  <si>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sp.,</t>
    </r>
    <r>
      <rPr>
        <i/>
        <sz val="7"/>
        <rFont val="Arial Unicode MS"/>
        <family val="2"/>
        <charset val="134"/>
      </rPr>
      <t xml:space="preserve"> Lochriea</t>
    </r>
    <r>
      <rPr>
        <sz val="7"/>
        <rFont val="Arial Unicode MS"/>
        <family val="2"/>
        <charset val="134"/>
      </rPr>
      <t xml:space="preserve"> sp., ramiforms</t>
    </r>
    <phoneticPr fontId="4" type="noConversion"/>
  </si>
  <si>
    <r>
      <t xml:space="preserve">Mestognathus </t>
    </r>
    <r>
      <rPr>
        <sz val="7"/>
        <rFont val="Arial Unicode MS"/>
        <family val="2"/>
        <charset val="134"/>
      </rPr>
      <t>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</si>
  <si>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t xml:space="preserve">Lochriea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</si>
  <si>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 xml:space="preserve">sp., ramiforms, </t>
    </r>
    <r>
      <rPr>
        <i/>
        <sz val="7"/>
        <rFont val="Arial Unicode MS"/>
        <family val="2"/>
        <charset val="134"/>
      </rPr>
      <t>Lochriea</t>
    </r>
    <r>
      <rPr>
        <sz val="7"/>
        <rFont val="Arial Unicode MS"/>
        <family val="2"/>
        <charset val="134"/>
      </rPr>
      <t xml:space="preserve"> 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</si>
  <si>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Gnathodus</t>
    </r>
    <r>
      <rPr>
        <sz val="7"/>
        <rFont val="Arial Unicode MS"/>
        <family val="2"/>
        <charset val="134"/>
      </rPr>
      <t xml:space="preserve"> sp</t>
    </r>
    <r>
      <rPr>
        <i/>
        <sz val="7"/>
        <rFont val="Arial Unicode MS"/>
        <family val="2"/>
        <charset val="134"/>
      </rPr>
      <t>.</t>
    </r>
    <phoneticPr fontId="4" type="noConversion"/>
  </si>
  <si>
    <r>
      <rPr>
        <sz val="7"/>
        <rFont val="Arial Unicode MS"/>
        <family val="2"/>
        <charset val="134"/>
      </rPr>
      <t>ramiforms.,</t>
    </r>
    <r>
      <rPr>
        <i/>
        <sz val="7"/>
        <rFont val="Arial Unicode MS"/>
        <family val="2"/>
        <charset val="134"/>
      </rPr>
      <t xml:space="preserve"> Mestrognathus </t>
    </r>
    <r>
      <rPr>
        <sz val="7"/>
        <rFont val="Arial Unicode MS"/>
        <family val="2"/>
        <charset val="134"/>
      </rPr>
      <t>sp.</t>
    </r>
    <phoneticPr fontId="4" type="noConversion"/>
  </si>
  <si>
    <r>
      <t xml:space="preserve">Gnathodus </t>
    </r>
    <r>
      <rPr>
        <sz val="7"/>
        <rFont val="Arial Unicode MS"/>
        <family val="2"/>
        <charset val="134"/>
      </rPr>
      <t>sp.</t>
    </r>
    <phoneticPr fontId="4" type="noConversion"/>
  </si>
  <si>
    <r>
      <rPr>
        <sz val="7"/>
        <rFont val="Arial Unicode MS"/>
        <family val="2"/>
        <charset val="134"/>
      </rPr>
      <t>ramiforms,</t>
    </r>
    <r>
      <rPr>
        <i/>
        <sz val="7"/>
        <rFont val="Arial Unicode MS"/>
        <family val="2"/>
        <charset val="134"/>
      </rPr>
      <t xml:space="preserve"> Gnathodus sp.</t>
    </r>
    <phoneticPr fontId="4" type="noConversion"/>
  </si>
  <si>
    <r>
      <t xml:space="preserve">Mestrognathus </t>
    </r>
    <r>
      <rPr>
        <sz val="7"/>
        <rFont val="Arial Unicode MS"/>
        <family val="2"/>
        <charset val="134"/>
      </rPr>
      <t xml:space="preserve">sp., </t>
    </r>
    <r>
      <rPr>
        <i/>
        <sz val="7"/>
        <rFont val="Arial Unicode MS"/>
        <family val="2"/>
        <charset val="134"/>
      </rPr>
      <t xml:space="preserve">Gnathodus </t>
    </r>
    <r>
      <rPr>
        <sz val="7"/>
        <rFont val="Arial Unicode MS"/>
        <family val="2"/>
        <charset val="134"/>
      </rPr>
      <t>sp.</t>
    </r>
    <phoneticPr fontId="4" type="noConversion"/>
  </si>
  <si>
    <t>Permian</t>
  </si>
  <si>
    <t>Changhsingian</t>
  </si>
  <si>
    <t>Hunan China</t>
  </si>
  <si>
    <t>Jiangya section</t>
  </si>
  <si>
    <t>China</t>
    <phoneticPr fontId="15" type="noConversion"/>
  </si>
  <si>
    <t>Apatite</t>
  </si>
  <si>
    <t>Conodont</t>
  </si>
  <si>
    <t>Chen et al., 2013</t>
  </si>
  <si>
    <t>C. changxingensis</t>
  </si>
  <si>
    <t>ZheJiang China</t>
  </si>
  <si>
    <t>Meishan C section</t>
  </si>
  <si>
    <t>C. meishanensis</t>
  </si>
  <si>
    <t>Sichuan China</t>
  </si>
  <si>
    <t>Shangsi section</t>
  </si>
  <si>
    <t>China</t>
    <phoneticPr fontId="15" type="noConversion"/>
  </si>
  <si>
    <t xml:space="preserve">C. yini  </t>
  </si>
  <si>
    <t>Meishan D section</t>
  </si>
  <si>
    <t>China</t>
    <phoneticPr fontId="15" type="noConversion"/>
  </si>
  <si>
    <t>China</t>
    <phoneticPr fontId="15" type="noConversion"/>
  </si>
  <si>
    <t>C.  subcarinata</t>
  </si>
  <si>
    <t>C.  wangi</t>
  </si>
  <si>
    <t>Wuchipiangian</t>
  </si>
  <si>
    <t>C. orientails</t>
  </si>
  <si>
    <t xml:space="preserve">Dukou section </t>
  </si>
  <si>
    <t xml:space="preserve">C. orientalis </t>
  </si>
  <si>
    <t>Guangxi China</t>
  </si>
  <si>
    <t xml:space="preserve">PenglaitanN  section </t>
  </si>
  <si>
    <t xml:space="preserve">C. liangshanensis </t>
  </si>
  <si>
    <t xml:space="preserve">Tieqiao section </t>
  </si>
  <si>
    <t>China</t>
    <phoneticPr fontId="15" type="noConversion"/>
  </si>
  <si>
    <t>C. liangshanensis</t>
  </si>
  <si>
    <t>C. leveni</t>
  </si>
  <si>
    <t>C. asymmetrica</t>
  </si>
  <si>
    <t xml:space="preserve">Penglaitan  section </t>
  </si>
  <si>
    <t>C. dukouensis</t>
  </si>
  <si>
    <t>C. postbitteri postbitteri</t>
  </si>
  <si>
    <t>Capitanian</t>
  </si>
  <si>
    <t>C. postbitteri,hongshuiensis</t>
  </si>
  <si>
    <t xml:space="preserve">J. granti  </t>
  </si>
  <si>
    <t>J. xuanhanensis</t>
  </si>
  <si>
    <t>J. granti</t>
  </si>
  <si>
    <t xml:space="preserve">J. xuanhanensis    </t>
  </si>
  <si>
    <t>J. shannoni</t>
  </si>
  <si>
    <t>J. postserrata</t>
  </si>
  <si>
    <t xml:space="preserve"> J. postserrata  </t>
  </si>
  <si>
    <t xml:space="preserve">Wordian </t>
  </si>
  <si>
    <t>J. aserrata</t>
  </si>
  <si>
    <t xml:space="preserve"> J. aserrata  </t>
  </si>
  <si>
    <t xml:space="preserve">J. nanjingensis </t>
  </si>
  <si>
    <t>Guizhou China</t>
  </si>
  <si>
    <t>Naqing section</t>
  </si>
  <si>
    <t xml:space="preserve">S. hanzhougensis-M.idahoensis </t>
  </si>
  <si>
    <t>S. subsymmertricus</t>
  </si>
  <si>
    <t>S. subsymmertricus-M.Siciliensis</t>
  </si>
  <si>
    <t xml:space="preserve">S. guizhouensis </t>
  </si>
  <si>
    <t>N. pnevi</t>
  </si>
  <si>
    <t>China</t>
    <phoneticPr fontId="15" type="noConversion"/>
  </si>
  <si>
    <t>China</t>
    <phoneticPr fontId="15" type="noConversion"/>
  </si>
  <si>
    <t>China</t>
    <phoneticPr fontId="15" type="noConversion"/>
  </si>
  <si>
    <t>S. whitei-M. bisselli</t>
  </si>
  <si>
    <t>China</t>
    <phoneticPr fontId="15" type="noConversion"/>
  </si>
  <si>
    <t>S. binodosus</t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</si>
  <si>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</si>
  <si>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</si>
  <si>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</si>
  <si>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</si>
  <si>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</si>
  <si>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M. monstra</t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</si>
  <si>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</si>
  <si>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</si>
  <si>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</si>
  <si>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</si>
  <si>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St. fusus</t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</si>
  <si>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</si>
  <si>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</si>
  <si>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</si>
  <si>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</si>
  <si>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China</t>
    <phoneticPr fontId="15" type="noConversion"/>
  </si>
  <si>
    <t>St. constrictus</t>
  </si>
  <si>
    <t>St. sigmoidalis</t>
  </si>
  <si>
    <t xml:space="preserve">St. sigmoidalis </t>
  </si>
  <si>
    <t>China</t>
    <phoneticPr fontId="15" type="noConversion"/>
  </si>
  <si>
    <t>Carboniferous</t>
  </si>
  <si>
    <t>St. isolatus</t>
  </si>
  <si>
    <t xml:space="preserve"> J. postserrata ? </t>
  </si>
  <si>
    <t xml:space="preserve">Guadalupe Mts. USA </t>
  </si>
  <si>
    <t>EF Roadcut</t>
  </si>
  <si>
    <t>USA</t>
    <phoneticPr fontId="15" type="noConversion"/>
  </si>
  <si>
    <t>Williams Ranch Road 1</t>
  </si>
  <si>
    <t>USA</t>
    <phoneticPr fontId="15" type="noConversion"/>
  </si>
  <si>
    <t>South Boundary Section II</t>
  </si>
  <si>
    <t>USA</t>
    <phoneticPr fontId="15" type="noConversion"/>
  </si>
  <si>
    <t>USA</t>
    <phoneticPr fontId="15" type="noConversion"/>
  </si>
  <si>
    <t>USA</t>
    <phoneticPr fontId="15" type="noConversion"/>
  </si>
  <si>
    <t>Rader slide Roadcut  on US 62/180</t>
  </si>
  <si>
    <t>USA</t>
    <phoneticPr fontId="15" type="noConversion"/>
  </si>
  <si>
    <t xml:space="preserve">Rader Roadcut  on US 62/180, little outcrop NE of Rader slide roadcut on US 62/180 </t>
  </si>
  <si>
    <t>USA</t>
    <phoneticPr fontId="15" type="noConversion"/>
  </si>
  <si>
    <t xml:space="preserve">First cliff above lunch rock on Josh's section  in Patterson Hills; </t>
  </si>
  <si>
    <t>USA</t>
    <phoneticPr fontId="15" type="noConversion"/>
  </si>
  <si>
    <t>East Patterson Hills - East Slope (section of Mary &amp; Brandon)</t>
  </si>
  <si>
    <t>USA</t>
    <phoneticPr fontId="15" type="noConversion"/>
  </si>
  <si>
    <t>USA</t>
    <phoneticPr fontId="15" type="noConversion"/>
  </si>
  <si>
    <t>Manzanita Patterson Hill Roadcut on US 62/177</t>
  </si>
  <si>
    <t>USA</t>
    <phoneticPr fontId="15" type="noConversion"/>
  </si>
  <si>
    <t>Manzanita Patterson Hill Roadcut on US 62/179</t>
  </si>
  <si>
    <t>Manzanita Patterson Hill Roadcut on US 62/178</t>
  </si>
  <si>
    <t>Lunch Rock, access ravine on Patterson Hill</t>
  </si>
  <si>
    <t>USA</t>
    <phoneticPr fontId="15" type="noConversion"/>
  </si>
  <si>
    <t>Manzanita Patterson Hill Roadcut on US 62/181</t>
  </si>
  <si>
    <t>Manzanita Patterson Hill Roadcut on US 62/180</t>
  </si>
  <si>
    <t>USA</t>
    <phoneticPr fontId="15" type="noConversion"/>
  </si>
  <si>
    <t>Manzanita Patterson Hill Roadcut on US 62/182</t>
  </si>
  <si>
    <t xml:space="preserve"> Wordian </t>
  </si>
  <si>
    <t>Type Pipeline Shale</t>
  </si>
  <si>
    <t>Spinosa Roadcut Quarry on US 62/181</t>
  </si>
  <si>
    <t xml:space="preserve">Stratotype Canyon (Kungurian/Roadian GSSP) </t>
  </si>
  <si>
    <t xml:space="preserve"> M. Idahoensis  </t>
  </si>
  <si>
    <t>USA</t>
    <phoneticPr fontId="15" type="noConversion"/>
  </si>
  <si>
    <t>Iran</t>
  </si>
  <si>
    <t>Abadeh section</t>
  </si>
  <si>
    <t>Type</t>
    <phoneticPr fontId="3" type="noConversion"/>
  </si>
  <si>
    <t>Taxa</t>
    <phoneticPr fontId="3" type="noConversion"/>
  </si>
  <si>
    <t>References</t>
    <phoneticPr fontId="3" type="noConversion"/>
  </si>
  <si>
    <t>Period</t>
    <phoneticPr fontId="3" type="noConversion"/>
  </si>
  <si>
    <t>Stage</t>
    <phoneticPr fontId="3" type="noConversion"/>
  </si>
  <si>
    <t>Biozone</t>
    <phoneticPr fontId="3" type="noConversion"/>
  </si>
  <si>
    <t>Location</t>
    <phoneticPr fontId="3" type="noConversion"/>
  </si>
  <si>
    <t>Location2</t>
    <phoneticPr fontId="3" type="noConversion"/>
  </si>
  <si>
    <t>Paleolongitude</t>
    <phoneticPr fontId="3" type="noConversion"/>
  </si>
  <si>
    <t>SST (℃)</t>
    <phoneticPr fontId="3" type="noConversion"/>
  </si>
  <si>
    <t>Age (Ma)-2012</t>
    <phoneticPr fontId="3" type="noConversion"/>
  </si>
  <si>
    <r>
      <t>δ</t>
    </r>
    <r>
      <rPr>
        <b/>
        <vertAlign val="superscript"/>
        <sz val="7"/>
        <rFont val="Arial Unicode MS"/>
        <family val="2"/>
      </rPr>
      <t>18</t>
    </r>
    <r>
      <rPr>
        <b/>
        <sz val="7"/>
        <rFont val="Arial Unicode MS"/>
        <family val="2"/>
      </rPr>
      <t>O</t>
    </r>
    <r>
      <rPr>
        <b/>
        <vertAlign val="subscript"/>
        <sz val="7"/>
        <rFont val="Arial Unicode MS"/>
        <family val="2"/>
      </rPr>
      <t>carbonate</t>
    </r>
    <r>
      <rPr>
        <b/>
        <sz val="7"/>
        <rFont val="Arial Unicode MS"/>
        <family val="2"/>
      </rPr>
      <t xml:space="preserve"> (‰ VSMOW)</t>
    </r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</si>
  <si>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 5-moving</t>
    </r>
    <phoneticPr fontId="3" type="noConversion"/>
  </si>
  <si>
    <t>s.d.</t>
    <phoneticPr fontId="3" type="noConversion"/>
  </si>
  <si>
    <t>s.e.m.</t>
    <phoneticPr fontId="3" type="noConversion"/>
  </si>
  <si>
    <t>T-2010(℃)</t>
    <phoneticPr fontId="3" type="noConversion"/>
  </si>
  <si>
    <t>Method</t>
    <phoneticPr fontId="3" type="noConversion"/>
  </si>
  <si>
    <t>MS-S-1</t>
    <phoneticPr fontId="3" type="noConversion"/>
  </si>
  <si>
    <t>MSD 34</t>
    <phoneticPr fontId="3" type="noConversion"/>
  </si>
  <si>
    <t>Meishan</t>
    <phoneticPr fontId="3" type="noConversion"/>
  </si>
  <si>
    <t>Zhejiang, China</t>
    <phoneticPr fontId="3" type="noConversion"/>
  </si>
  <si>
    <t>Induan</t>
    <phoneticPr fontId="3" type="noConversion"/>
  </si>
  <si>
    <t>I. isarcica</t>
    <phoneticPr fontId="3" type="noConversion"/>
  </si>
  <si>
    <t>H</t>
    <phoneticPr fontId="3" type="noConversion"/>
  </si>
  <si>
    <t>SIMS</t>
    <phoneticPr fontId="3" type="noConversion"/>
  </si>
  <si>
    <t>MS-S-2</t>
    <phoneticPr fontId="3" type="noConversion"/>
  </si>
  <si>
    <t>MSD 32</t>
  </si>
  <si>
    <t>Meishan</t>
    <phoneticPr fontId="3" type="noConversion"/>
  </si>
  <si>
    <t>H</t>
    <phoneticPr fontId="3" type="noConversion"/>
  </si>
  <si>
    <t>SIMS</t>
    <phoneticPr fontId="3" type="noConversion"/>
  </si>
  <si>
    <t>MS-S-3</t>
  </si>
  <si>
    <t>MSD 30-6-upper</t>
  </si>
  <si>
    <t>Induan</t>
    <phoneticPr fontId="3" type="noConversion"/>
  </si>
  <si>
    <t>I. isarcica</t>
    <phoneticPr fontId="3" type="noConversion"/>
  </si>
  <si>
    <t>MS-S-4</t>
  </si>
  <si>
    <t>MSD 30-5-lower</t>
  </si>
  <si>
    <t>Meishan</t>
    <phoneticPr fontId="3" type="noConversion"/>
  </si>
  <si>
    <t>Zhejiang, China</t>
    <phoneticPr fontId="3" type="noConversion"/>
  </si>
  <si>
    <t>MS-S-5</t>
  </si>
  <si>
    <t>Zhejiang, China</t>
    <phoneticPr fontId="3" type="noConversion"/>
  </si>
  <si>
    <t>R</t>
    <phoneticPr fontId="3" type="noConversion"/>
  </si>
  <si>
    <t>MS-S-6</t>
  </si>
  <si>
    <t>MSD 30-4</t>
  </si>
  <si>
    <t>SIMS</t>
    <phoneticPr fontId="3" type="noConversion"/>
  </si>
  <si>
    <t>MS-S-7</t>
  </si>
  <si>
    <t>MSD 30-3</t>
  </si>
  <si>
    <t>Induan</t>
    <phoneticPr fontId="3" type="noConversion"/>
  </si>
  <si>
    <t>I. isarcica</t>
    <phoneticPr fontId="3" type="noConversion"/>
  </si>
  <si>
    <t>MS-S-8</t>
  </si>
  <si>
    <t>MSD 30-2</t>
  </si>
  <si>
    <t>MS-S-9</t>
  </si>
  <si>
    <t>MSD 30-1</t>
  </si>
  <si>
    <t>MS-S-10</t>
  </si>
  <si>
    <t>MSD 29-4</t>
  </si>
  <si>
    <t>MS-S-11</t>
  </si>
  <si>
    <t>MSD 29-3</t>
  </si>
  <si>
    <t>C</t>
    <phoneticPr fontId="3" type="noConversion"/>
  </si>
  <si>
    <t>MS-S-12</t>
  </si>
  <si>
    <t>H</t>
    <phoneticPr fontId="3" type="noConversion"/>
  </si>
  <si>
    <t>MS-S-13</t>
  </si>
  <si>
    <t>MS-S-14</t>
  </si>
  <si>
    <t>MSD 29-2</t>
  </si>
  <si>
    <t>MS-S-15</t>
  </si>
  <si>
    <t>MSD 29-1</t>
  </si>
  <si>
    <t>MS-S-16</t>
  </si>
  <si>
    <t>MS-S-17</t>
  </si>
  <si>
    <t>MSD 28</t>
  </si>
  <si>
    <t>I. staeschei</t>
    <phoneticPr fontId="3" type="noConversion"/>
  </si>
  <si>
    <t>MS-S-18</t>
  </si>
  <si>
    <t>MSD 27d</t>
  </si>
  <si>
    <t>MS-S-19</t>
  </si>
  <si>
    <t>MSD 27-4</t>
  </si>
  <si>
    <t>MS-S-20</t>
  </si>
  <si>
    <t>MS-S-21</t>
  </si>
  <si>
    <t>MS-S-22</t>
  </si>
  <si>
    <t>MSD 27-3</t>
  </si>
  <si>
    <t>H. parvus</t>
    <phoneticPr fontId="3" type="noConversion"/>
  </si>
  <si>
    <t>MS-S-23</t>
  </si>
  <si>
    <t>MS-S-24</t>
  </si>
  <si>
    <t>MSD 27-2</t>
  </si>
  <si>
    <t>Changhsingian</t>
    <phoneticPr fontId="3" type="noConversion"/>
  </si>
  <si>
    <t>H. changxingensis-H. praeparvus</t>
    <phoneticPr fontId="3" type="noConversion"/>
  </si>
  <si>
    <t>MS-S-25</t>
  </si>
  <si>
    <t>MS-S-26</t>
  </si>
  <si>
    <t>MS-S-27</t>
  </si>
  <si>
    <t>MSD 27-1</t>
  </si>
  <si>
    <t>C</t>
    <phoneticPr fontId="3" type="noConversion"/>
  </si>
  <si>
    <t>MS-S-28</t>
  </si>
  <si>
    <t>MS-S-29</t>
  </si>
  <si>
    <t>MSD 26</t>
  </si>
  <si>
    <t>C. zhejiangensis</t>
    <phoneticPr fontId="3" type="noConversion"/>
  </si>
  <si>
    <t>MS-S-30</t>
  </si>
  <si>
    <t>MSD 25</t>
  </si>
  <si>
    <t>C. meishanensis</t>
    <phoneticPr fontId="3" type="noConversion"/>
  </si>
  <si>
    <t>MS-S-31</t>
  </si>
  <si>
    <t>MSD 24f-2</t>
  </si>
  <si>
    <t>MS-S-32</t>
  </si>
  <si>
    <t>MSD 24f-1</t>
  </si>
  <si>
    <t>MS-S-33</t>
  </si>
  <si>
    <t>MSD 24e-top</t>
  </si>
  <si>
    <t>MS-S-34</t>
  </si>
  <si>
    <t>MSD 24e</t>
  </si>
  <si>
    <t>MS-S-35</t>
  </si>
  <si>
    <t>MSD 24d-4</t>
  </si>
  <si>
    <t>C. yini</t>
    <phoneticPr fontId="3" type="noConversion"/>
  </si>
  <si>
    <t>MS-S-36</t>
  </si>
  <si>
    <t>MSD 24d-3</t>
  </si>
  <si>
    <t>MS-S-37</t>
  </si>
  <si>
    <t>MSD 24d-2</t>
  </si>
  <si>
    <t>Changhsingian</t>
    <phoneticPr fontId="3" type="noConversion"/>
  </si>
  <si>
    <t>MS-S-38</t>
  </si>
  <si>
    <t>MSD 24d-1</t>
  </si>
  <si>
    <t>MS-S-39</t>
  </si>
  <si>
    <t>MSD 24c-3</t>
  </si>
  <si>
    <t>MS-S-40</t>
  </si>
  <si>
    <t>MSD 24c-2</t>
  </si>
  <si>
    <t>MS-S-41</t>
  </si>
  <si>
    <t>MSD 24c-1</t>
  </si>
  <si>
    <t>MS-S-42</t>
  </si>
  <si>
    <t>MSD 24b</t>
  </si>
  <si>
    <t>MS-S-43</t>
  </si>
  <si>
    <t>MSD 24a-top</t>
  </si>
  <si>
    <t>MS-S-44</t>
  </si>
  <si>
    <t>MSD 24a</t>
  </si>
  <si>
    <t>MS-S-45</t>
  </si>
  <si>
    <t>MSD 24a-base</t>
  </si>
  <si>
    <t>MS-S-46</t>
  </si>
  <si>
    <t>MSD 23-9-top</t>
  </si>
  <si>
    <t>MS-S-47</t>
  </si>
  <si>
    <t>MSD 23-9</t>
  </si>
  <si>
    <t>MS-S-48</t>
  </si>
  <si>
    <t>MSD 23-8</t>
  </si>
  <si>
    <t>MS-S-49</t>
  </si>
  <si>
    <t>MSD 23-7b</t>
  </si>
  <si>
    <t>MS-S-50</t>
  </si>
  <si>
    <t>MSD 23-6</t>
  </si>
  <si>
    <t>MS-S-51</t>
  </si>
  <si>
    <t>MSD 23-5</t>
  </si>
  <si>
    <t>MS-S-52</t>
  </si>
  <si>
    <t>MSD 23-4</t>
  </si>
  <si>
    <t>MS-S-53</t>
  </si>
  <si>
    <t>MSD 23-3</t>
  </si>
  <si>
    <t>MS-S-54</t>
  </si>
  <si>
    <t>MSD 23-2</t>
  </si>
  <si>
    <t>MS-S-55</t>
  </si>
  <si>
    <t>MSD 23-1</t>
  </si>
  <si>
    <t>MS-S-56</t>
  </si>
  <si>
    <t>MSD 22-16</t>
  </si>
  <si>
    <t>MS-S-57</t>
  </si>
  <si>
    <t>MSD 22-15</t>
  </si>
  <si>
    <t>MS-S-58</t>
  </si>
  <si>
    <t>MSD 22-14</t>
  </si>
  <si>
    <t>MS-S-59</t>
  </si>
  <si>
    <t>MSD 22-12</t>
  </si>
  <si>
    <t>MS-S-60</t>
  </si>
  <si>
    <t>MSD 22-10-base</t>
  </si>
  <si>
    <t>C. changxingensis-Stage 3</t>
  </si>
  <si>
    <t>MS-S-61</t>
  </si>
  <si>
    <t>MSD 21-9</t>
  </si>
  <si>
    <t>MS-S-62</t>
  </si>
  <si>
    <t>MSD 21-6b</t>
  </si>
  <si>
    <t>MS-S-63</t>
  </si>
  <si>
    <t>MSD 21-2b</t>
  </si>
  <si>
    <t>MS-S-64</t>
  </si>
  <si>
    <t>MSD 20-8</t>
  </si>
  <si>
    <t>MS-S-65</t>
  </si>
  <si>
    <t>MSD 20-5a~5b</t>
  </si>
  <si>
    <t>C. changxingensis-Stage 3</t>
    <phoneticPr fontId="3" type="noConversion"/>
  </si>
  <si>
    <t>MS-S-66</t>
  </si>
  <si>
    <t>MSD 20-2a~2b</t>
  </si>
  <si>
    <t>MS-S-67</t>
  </si>
  <si>
    <t>MSD 19-23</t>
  </si>
  <si>
    <t>C. changxingensis-Stage 2</t>
  </si>
  <si>
    <t>MS-S-68</t>
  </si>
  <si>
    <t>MSD 19-20</t>
  </si>
  <si>
    <t>MS-S-69</t>
  </si>
  <si>
    <t>MSD 19-17</t>
  </si>
  <si>
    <t>C</t>
    <phoneticPr fontId="3" type="noConversion"/>
  </si>
  <si>
    <t>MS-S-70</t>
  </si>
  <si>
    <t>MSD 19-14</t>
  </si>
  <si>
    <t>MS-S-71</t>
  </si>
  <si>
    <t>MSD 19-12</t>
  </si>
  <si>
    <t>MS-S-72</t>
  </si>
  <si>
    <t>MSD 19-9b</t>
  </si>
  <si>
    <t>MS-S-73</t>
  </si>
  <si>
    <t>MSD 19-6</t>
  </si>
  <si>
    <t>MS-S-74</t>
  </si>
  <si>
    <t>MSD 18-2</t>
  </si>
  <si>
    <t>MS-S-75</t>
  </si>
  <si>
    <t>MSD 16-21</t>
  </si>
  <si>
    <t>MS-S-76</t>
  </si>
  <si>
    <t>MSD 16-17</t>
  </si>
  <si>
    <t>MS-S-77</t>
  </si>
  <si>
    <t>MSD 16-14</t>
  </si>
  <si>
    <t>C</t>
    <phoneticPr fontId="3" type="noConversion"/>
  </si>
  <si>
    <t>MS-S-78</t>
  </si>
  <si>
    <t>MSD 16-11</t>
  </si>
  <si>
    <t>MS-S-79</t>
  </si>
  <si>
    <t>MSD 16-9</t>
  </si>
  <si>
    <t>C</t>
    <phoneticPr fontId="3" type="noConversion"/>
  </si>
  <si>
    <t>MS-S-80</t>
  </si>
  <si>
    <t>MSD 16-6</t>
  </si>
  <si>
    <t>MS-S-81</t>
  </si>
  <si>
    <t>MSD 15-8</t>
  </si>
  <si>
    <t>MS-S-82</t>
  </si>
  <si>
    <t>MSD 15-5b</t>
  </si>
  <si>
    <t>MS-S-83</t>
  </si>
  <si>
    <t>MSD 15-1</t>
  </si>
  <si>
    <t>MS-S-84</t>
  </si>
  <si>
    <t>MSD 14-8c</t>
  </si>
  <si>
    <t>MS-S-85</t>
  </si>
  <si>
    <t>MSD 14-5b</t>
  </si>
  <si>
    <t>Zhejiang, China</t>
    <phoneticPr fontId="3" type="noConversion"/>
  </si>
  <si>
    <t>Changhsingian</t>
    <phoneticPr fontId="3" type="noConversion"/>
  </si>
  <si>
    <t>C. changxingensis-Stage 2</t>
    <phoneticPr fontId="3" type="noConversion"/>
  </si>
  <si>
    <t>MS-S-86</t>
  </si>
  <si>
    <t>MSD 13-35</t>
  </si>
  <si>
    <t>C. changxingensis-Stage 2</t>
    <phoneticPr fontId="3" type="noConversion"/>
  </si>
  <si>
    <t>MS-S-87</t>
  </si>
  <si>
    <t>MSD 13-18</t>
  </si>
  <si>
    <t>Changhsingian</t>
    <phoneticPr fontId="3" type="noConversion"/>
  </si>
  <si>
    <t>C. changxingensis-Stage 1</t>
  </si>
  <si>
    <t>MS-S-88</t>
  </si>
  <si>
    <t>MSD 13-13a</t>
  </si>
  <si>
    <t>MS-S-89</t>
  </si>
  <si>
    <t>MSD 13-11c</t>
  </si>
  <si>
    <t>Changhsingian</t>
    <phoneticPr fontId="3" type="noConversion"/>
  </si>
  <si>
    <t>MS-S-90</t>
  </si>
  <si>
    <t>MSD 13-9</t>
  </si>
  <si>
    <t>MS-S-91</t>
  </si>
  <si>
    <t>MSD 13-6b~6c</t>
  </si>
  <si>
    <t>C. changxingensis-Stage 1</t>
    <phoneticPr fontId="3" type="noConversion"/>
  </si>
  <si>
    <t>SIMS</t>
    <phoneticPr fontId="3" type="noConversion"/>
  </si>
  <si>
    <t>MS-S-92</t>
  </si>
  <si>
    <t>MSD 12-9d~9e</t>
  </si>
  <si>
    <t>Changhsingian</t>
    <phoneticPr fontId="3" type="noConversion"/>
  </si>
  <si>
    <t>C. changxingensis-Stage 1</t>
    <phoneticPr fontId="3" type="noConversion"/>
  </si>
  <si>
    <t>MS-S-93</t>
  </si>
  <si>
    <t>MSD 12-7b</t>
  </si>
  <si>
    <t>Meishan</t>
    <phoneticPr fontId="3" type="noConversion"/>
  </si>
  <si>
    <t>Zhejiang, China</t>
    <phoneticPr fontId="3" type="noConversion"/>
  </si>
  <si>
    <t>C. subcarinata</t>
    <phoneticPr fontId="3" type="noConversion"/>
  </si>
  <si>
    <t>SIMS</t>
    <phoneticPr fontId="3" type="noConversion"/>
  </si>
  <si>
    <t>MS-S-94</t>
  </si>
  <si>
    <t>MSD 12-4</t>
  </si>
  <si>
    <t>Changhsingian</t>
    <phoneticPr fontId="3" type="noConversion"/>
  </si>
  <si>
    <t>C. subcarinata</t>
    <phoneticPr fontId="3" type="noConversion"/>
  </si>
  <si>
    <t>MS-S-95</t>
  </si>
  <si>
    <t>MSD 11-7</t>
  </si>
  <si>
    <t>MS-S-96</t>
  </si>
  <si>
    <t>MSD 11-2b</t>
  </si>
  <si>
    <t>Meishan</t>
    <phoneticPr fontId="3" type="noConversion"/>
  </si>
  <si>
    <t>MS-S-97</t>
  </si>
  <si>
    <t>MSD 10-4</t>
  </si>
  <si>
    <t>Changhsingian</t>
    <phoneticPr fontId="3" type="noConversion"/>
  </si>
  <si>
    <t>C. wangi</t>
    <phoneticPr fontId="3" type="noConversion"/>
  </si>
  <si>
    <t>MS-S-98</t>
  </si>
  <si>
    <t>MSD 9-14</t>
  </si>
  <si>
    <t>C. wangi</t>
    <phoneticPr fontId="3" type="noConversion"/>
  </si>
  <si>
    <t>MS-S-99</t>
  </si>
  <si>
    <t>MSD 9-10</t>
  </si>
  <si>
    <t>C. wangi</t>
    <phoneticPr fontId="3" type="noConversion"/>
  </si>
  <si>
    <t>MS-S-100</t>
  </si>
  <si>
    <t>MSD 9-6</t>
  </si>
  <si>
    <t>C. wangi</t>
    <phoneticPr fontId="3" type="noConversion"/>
  </si>
  <si>
    <t>MS-S-101</t>
  </si>
  <si>
    <t>MSD 8-4</t>
  </si>
  <si>
    <t>MS-S-102</t>
  </si>
  <si>
    <t>MSD 6-10</t>
  </si>
  <si>
    <t>MS-S-103</t>
  </si>
  <si>
    <t>MSD 6-6</t>
  </si>
  <si>
    <t>MS-S-104</t>
  </si>
  <si>
    <t>MSD 6-3</t>
  </si>
  <si>
    <t>Meishan</t>
    <phoneticPr fontId="3" type="noConversion"/>
  </si>
  <si>
    <t>MS-S-105</t>
  </si>
  <si>
    <t>MSD 6-2</t>
  </si>
  <si>
    <t>MS-S-106</t>
  </si>
  <si>
    <t>MSD 5-14</t>
  </si>
  <si>
    <t>MS-S-107</t>
  </si>
  <si>
    <t>MSD 5-12</t>
  </si>
  <si>
    <t>SIMS</t>
    <phoneticPr fontId="3" type="noConversion"/>
  </si>
  <si>
    <t>MS-S-108</t>
  </si>
  <si>
    <t>MSD 5-11</t>
  </si>
  <si>
    <t>Meishan</t>
    <phoneticPr fontId="3" type="noConversion"/>
  </si>
  <si>
    <t>Zhejiang, China</t>
    <phoneticPr fontId="3" type="noConversion"/>
  </si>
  <si>
    <t>Changhsingian</t>
    <phoneticPr fontId="3" type="noConversion"/>
  </si>
  <si>
    <t>C. wangi</t>
    <phoneticPr fontId="3" type="noConversion"/>
  </si>
  <si>
    <t>MS-S-109</t>
  </si>
  <si>
    <t>MSD 5-10</t>
  </si>
  <si>
    <t>MS-S-110</t>
  </si>
  <si>
    <t>MSD 5-8</t>
  </si>
  <si>
    <t>MS-S-111</t>
  </si>
  <si>
    <t>MSD 5-2</t>
  </si>
  <si>
    <t>MS-S-112</t>
  </si>
  <si>
    <t>MSD 5-1</t>
  </si>
  <si>
    <t>MS-S-113</t>
  </si>
  <si>
    <t>MSD 4b-14</t>
  </si>
  <si>
    <t>MS-S-114</t>
  </si>
  <si>
    <t>MSD 4b-11</t>
  </si>
  <si>
    <t>MS-S-115</t>
  </si>
  <si>
    <t>MSD-4b-9</t>
    <phoneticPr fontId="3" type="noConversion"/>
  </si>
  <si>
    <t>MS-S-116</t>
  </si>
  <si>
    <t>MSD-4b-7</t>
  </si>
  <si>
    <t>MS-S-117</t>
  </si>
  <si>
    <t>MSD-4b-6</t>
  </si>
  <si>
    <t>MS-S-118</t>
  </si>
  <si>
    <t>MSD-4b-5</t>
  </si>
  <si>
    <t>MS-S-119</t>
  </si>
  <si>
    <t>MSD-4b-4</t>
  </si>
  <si>
    <t>MS-S-120</t>
  </si>
  <si>
    <t>MSD-4b-3</t>
  </si>
  <si>
    <t>MS-S-121</t>
  </si>
  <si>
    <t>MSD-4b-2</t>
  </si>
  <si>
    <t>MS-S-122</t>
  </si>
  <si>
    <t>MSD-4b-1</t>
  </si>
  <si>
    <t>MS-S-123</t>
  </si>
  <si>
    <t>MSD-4a-5</t>
  </si>
  <si>
    <t>SIMS</t>
    <phoneticPr fontId="3" type="noConversion"/>
  </si>
  <si>
    <t>MS-S-124</t>
  </si>
  <si>
    <t>MSD-4a-3</t>
  </si>
  <si>
    <t>MS-S-125</t>
  </si>
  <si>
    <t>MSD-4a-2</t>
  </si>
  <si>
    <t>MS-S-126</t>
  </si>
  <si>
    <t>MSD-4a-1</t>
    <phoneticPr fontId="4" type="noConversion"/>
  </si>
  <si>
    <t>Wuchiapingian</t>
    <phoneticPr fontId="3" type="noConversion"/>
  </si>
  <si>
    <t>C. longicuspidata</t>
    <phoneticPr fontId="3" type="noConversion"/>
  </si>
  <si>
    <t>MS-S-127</t>
  </si>
  <si>
    <t>MSD-3-2</t>
  </si>
  <si>
    <t>MS-S-128</t>
  </si>
  <si>
    <t>MSD-2-1</t>
    <phoneticPr fontId="4" type="noConversion"/>
  </si>
  <si>
    <t>T-1986(℃)</t>
    <phoneticPr fontId="3" type="noConversion"/>
  </si>
  <si>
    <t>#</t>
    <phoneticPr fontId="3" type="noConversion"/>
  </si>
  <si>
    <t>Depth(m)</t>
    <phoneticPr fontId="3" type="noConversion"/>
  </si>
  <si>
    <t>Conodont zone</t>
    <phoneticPr fontId="3" type="noConversion"/>
  </si>
  <si>
    <t>T-2013(℃)</t>
    <phoneticPr fontId="3" type="noConversion"/>
  </si>
  <si>
    <t>Age (Ma)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</si>
  <si>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apatite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</si>
  <si>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t>Location</t>
    <phoneticPr fontId="3" type="noConversion"/>
  </si>
  <si>
    <t>Paleolatitude</t>
    <phoneticPr fontId="3" type="noConversion"/>
  </si>
  <si>
    <t>Latitude</t>
    <phoneticPr fontId="3" type="noConversion"/>
  </si>
  <si>
    <t>Depth(m)</t>
    <phoneticPr fontId="3" type="noConversion"/>
  </si>
  <si>
    <t>PR1</t>
  </si>
  <si>
    <t>Pignola-Abriola</t>
  </si>
  <si>
    <t>Lagonegro</t>
  </si>
  <si>
    <t>Triassic</t>
    <phoneticPr fontId="3" type="noConversion"/>
  </si>
  <si>
    <t>Rhaetian</t>
    <phoneticPr fontId="3" type="noConversion"/>
  </si>
  <si>
    <t>Rhaetian</t>
    <phoneticPr fontId="3" type="noConversion"/>
  </si>
  <si>
    <t>Mi. posthernsteini</t>
  </si>
  <si>
    <t>Trotter et al., 2015</t>
    <phoneticPr fontId="3" type="noConversion"/>
  </si>
  <si>
    <t>Calcari con Selce</t>
  </si>
  <si>
    <t>14 (1)</t>
  </si>
  <si>
    <t>cherty lmst</t>
  </si>
  <si>
    <t>PIG38</t>
  </si>
  <si>
    <t>Triassic</t>
    <phoneticPr fontId="3" type="noConversion"/>
  </si>
  <si>
    <t>Rhaetian</t>
    <phoneticPr fontId="3" type="noConversion"/>
  </si>
  <si>
    <t>Conodont</t>
    <phoneticPr fontId="3" type="noConversion"/>
  </si>
  <si>
    <t>Trotter et al., 2015</t>
    <phoneticPr fontId="3" type="noConversion"/>
  </si>
  <si>
    <t>13 (2)</t>
  </si>
  <si>
    <t>n J18c</t>
  </si>
  <si>
    <t>Costa Imagna</t>
  </si>
  <si>
    <t>Lombardian</t>
  </si>
  <si>
    <t>Trotter et al., 2015</t>
    <phoneticPr fontId="3" type="noConversion"/>
  </si>
  <si>
    <t>Calcari di Zu</t>
  </si>
  <si>
    <t>12 (1)</t>
  </si>
  <si>
    <t>limestone</t>
  </si>
  <si>
    <t>PIG24</t>
  </si>
  <si>
    <t>Triassic</t>
    <phoneticPr fontId="3" type="noConversion"/>
  </si>
  <si>
    <t>Conodont</t>
    <phoneticPr fontId="3" type="noConversion"/>
  </si>
  <si>
    <t>Mi. hernsteini/posthernsteini</t>
  </si>
  <si>
    <t>Trotter et al., 2015</t>
    <phoneticPr fontId="3" type="noConversion"/>
  </si>
  <si>
    <t>0.16*</t>
  </si>
  <si>
    <t>n J22a</t>
  </si>
  <si>
    <t>Triassic</t>
    <phoneticPr fontId="3" type="noConversion"/>
  </si>
  <si>
    <t>Rhaetian</t>
    <phoneticPr fontId="3" type="noConversion"/>
  </si>
  <si>
    <t>10 (2)</t>
  </si>
  <si>
    <t>n J270</t>
  </si>
  <si>
    <t>Brumano</t>
  </si>
  <si>
    <t>Norian</t>
    <phoneticPr fontId="3" type="noConversion"/>
  </si>
  <si>
    <t>Mi. hernsteini</t>
  </si>
  <si>
    <t>11 (1)</t>
  </si>
  <si>
    <t>KU6</t>
  </si>
  <si>
    <t>Sasso di Castalda</t>
  </si>
  <si>
    <t>15 (2)</t>
  </si>
  <si>
    <t>n J279</t>
  </si>
  <si>
    <t>9 (2)</t>
  </si>
  <si>
    <t>KE6</t>
  </si>
  <si>
    <t>Pv. andrusovi</t>
  </si>
  <si>
    <t>PIG7</t>
  </si>
  <si>
    <t>M. bidentata, M. slovakensis</t>
  </si>
  <si>
    <t>KE3</t>
  </si>
  <si>
    <t>M. bidentata</t>
  </si>
  <si>
    <t>KE1</t>
  </si>
  <si>
    <t>LGP14</t>
  </si>
  <si>
    <t>Lagonegro section</t>
  </si>
  <si>
    <t>No. steinbergensis</t>
  </si>
  <si>
    <t>4.5-5</t>
  </si>
  <si>
    <t>K201</t>
  </si>
  <si>
    <t>LGP6</t>
  </si>
  <si>
    <t>11 (4)</t>
  </si>
  <si>
    <t>K64</t>
  </si>
  <si>
    <t>PIG0</t>
  </si>
  <si>
    <t>M. slovakensis</t>
  </si>
  <si>
    <t>K68</t>
  </si>
  <si>
    <t>E. serrulata</t>
  </si>
  <si>
    <t>16 (1)</t>
  </si>
  <si>
    <t>KZ6</t>
  </si>
  <si>
    <t>E. spiculata</t>
  </si>
  <si>
    <t>GG13</t>
  </si>
  <si>
    <t>Gianni Grieco</t>
  </si>
  <si>
    <t>Me. parvus</t>
  </si>
  <si>
    <t>GG11</t>
  </si>
  <si>
    <t>P37</t>
  </si>
  <si>
    <t>Pignola 2</t>
  </si>
  <si>
    <t>Carnian</t>
    <phoneticPr fontId="3" type="noConversion"/>
  </si>
  <si>
    <t>Me. praecommunisti</t>
  </si>
  <si>
    <t>P35</t>
  </si>
  <si>
    <t>P24</t>
  </si>
  <si>
    <t>P. noah</t>
  </si>
  <si>
    <t>P14</t>
  </si>
  <si>
    <t>P8</t>
  </si>
  <si>
    <t>P. tadpole</t>
  </si>
  <si>
    <t>P3C</t>
  </si>
  <si>
    <t>P. praelindae</t>
  </si>
  <si>
    <t>P1</t>
  </si>
  <si>
    <t>P. polygnathiformis</t>
  </si>
  <si>
    <t>TT5</t>
  </si>
  <si>
    <t>Petina Chiana</t>
  </si>
  <si>
    <t>TT4</t>
  </si>
  <si>
    <t>TT2</t>
  </si>
  <si>
    <t>P. inclinata, Ps. m. murcianus</t>
  </si>
  <si>
    <t>NO18</t>
  </si>
  <si>
    <t>Bellagamba</t>
  </si>
  <si>
    <t>G. tethydis</t>
  </si>
  <si>
    <t>Monte Facito</t>
  </si>
  <si>
    <t>ASA15</t>
  </si>
  <si>
    <t>Antersass</t>
  </si>
  <si>
    <t>Dolomites</t>
  </si>
  <si>
    <t>B. diebeli</t>
  </si>
  <si>
    <t>San Cassiano</t>
  </si>
  <si>
    <t>marl</t>
  </si>
  <si>
    <t>PCH7</t>
  </si>
  <si>
    <t>G. arcuata</t>
  </si>
  <si>
    <t>CN1</t>
  </si>
  <si>
    <t>Rio Nigra, Scilliar</t>
  </si>
  <si>
    <t>Ladinian</t>
    <phoneticPr fontId="3" type="noConversion"/>
  </si>
  <si>
    <t>Conodont</t>
    <phoneticPr fontId="3" type="noConversion"/>
  </si>
  <si>
    <t>B. mostleri</t>
  </si>
  <si>
    <t>Trotter et al., 2015</t>
    <phoneticPr fontId="3" type="noConversion"/>
  </si>
  <si>
    <t>Fernazza</t>
  </si>
  <si>
    <t>NO29</t>
  </si>
  <si>
    <t>Triassic</t>
    <phoneticPr fontId="3" type="noConversion"/>
  </si>
  <si>
    <t>Ladinian</t>
    <phoneticPr fontId="3" type="noConversion"/>
  </si>
  <si>
    <t>0.14*</t>
  </si>
  <si>
    <t>CN4</t>
  </si>
  <si>
    <t>G. m. malayensis</t>
  </si>
  <si>
    <t>CN5</t>
  </si>
  <si>
    <t>CN6</t>
  </si>
  <si>
    <t>10M14</t>
  </si>
  <si>
    <t>Tempia la Secchia</t>
  </si>
  <si>
    <t>B. japonicus</t>
  </si>
  <si>
    <t>NO26</t>
  </si>
  <si>
    <t>Tempa di Rocca Rossa</t>
  </si>
  <si>
    <t>B. hungaricus</t>
  </si>
  <si>
    <t>a Monte Facito</t>
  </si>
  <si>
    <t>0.13*</t>
  </si>
  <si>
    <t>C17</t>
  </si>
  <si>
    <t>P. excelsa</t>
  </si>
  <si>
    <t>C23</t>
  </si>
  <si>
    <t>Cerchiara</t>
  </si>
  <si>
    <t>17 (2)</t>
  </si>
  <si>
    <t>P. constricta</t>
  </si>
  <si>
    <t>AZ12</t>
  </si>
  <si>
    <t>Anisian</t>
    <phoneticPr fontId="3" type="noConversion"/>
  </si>
  <si>
    <t>20 (2)</t>
  </si>
  <si>
    <t>MRite 19.46</t>
  </si>
  <si>
    <t>Monte Rite</t>
  </si>
  <si>
    <t>Bivera</t>
  </si>
  <si>
    <t>P. bifurcata</t>
  </si>
  <si>
    <t>MRite 13.31</t>
  </si>
  <si>
    <t>P. praeszaboi</t>
  </si>
  <si>
    <t>n DG431</t>
  </si>
  <si>
    <t>Stabol Fresco</t>
  </si>
  <si>
    <t>Prezzo Limestones</t>
  </si>
  <si>
    <t>G26</t>
  </si>
  <si>
    <t>P. bifurcata, P. hanbulogi</t>
  </si>
  <si>
    <t>OT13</t>
  </si>
  <si>
    <t>Capelluzzo</t>
  </si>
  <si>
    <t>Conodont</t>
    <phoneticPr fontId="3" type="noConversion"/>
  </si>
  <si>
    <t>Ns. homeri</t>
  </si>
  <si>
    <t>AZ7</t>
  </si>
  <si>
    <t>Olenekian</t>
    <phoneticPr fontId="4" type="noConversion"/>
  </si>
  <si>
    <t>Spathian</t>
    <phoneticPr fontId="4" type="noConversion"/>
  </si>
  <si>
    <t>Conodont</t>
    <phoneticPr fontId="3" type="noConversion"/>
  </si>
  <si>
    <t>Trotter et al., 2015</t>
    <phoneticPr fontId="3" type="noConversion"/>
  </si>
  <si>
    <t>shale</t>
  </si>
  <si>
    <t>AZ10</t>
  </si>
  <si>
    <t>Triassic</t>
    <phoneticPr fontId="3" type="noConversion"/>
  </si>
  <si>
    <t>Olenekian</t>
    <phoneticPr fontId="4" type="noConversion"/>
  </si>
  <si>
    <t>Spathian</t>
    <phoneticPr fontId="4" type="noConversion"/>
  </si>
  <si>
    <t>Ns. homeri, Ns. triangularis</t>
  </si>
  <si>
    <t>Trotter et al., 2015</t>
    <phoneticPr fontId="3" type="noConversion"/>
  </si>
  <si>
    <t>11 (1) 1</t>
  </si>
  <si>
    <t>PG47</t>
  </si>
  <si>
    <t>Portella Gebbia</t>
  </si>
  <si>
    <t>Sicani</t>
  </si>
  <si>
    <t>Triassic</t>
    <phoneticPr fontId="3" type="noConversion"/>
  </si>
  <si>
    <t>Scillato Fm</t>
  </si>
  <si>
    <t>PG46</t>
  </si>
  <si>
    <t>Rhaetian</t>
    <phoneticPr fontId="3" type="noConversion"/>
  </si>
  <si>
    <t>Conodont</t>
    <phoneticPr fontId="3" type="noConversion"/>
  </si>
  <si>
    <t>12 (5)</t>
  </si>
  <si>
    <t>PG43</t>
  </si>
  <si>
    <t>12 (3)</t>
  </si>
  <si>
    <t>PG42</t>
  </si>
  <si>
    <t>9 (4)</t>
  </si>
  <si>
    <t>PG40</t>
  </si>
  <si>
    <t>Conodont</t>
    <phoneticPr fontId="3" type="noConversion"/>
  </si>
  <si>
    <t>PG39</t>
  </si>
  <si>
    <t>Trotter et al., 2015</t>
    <phoneticPr fontId="3" type="noConversion"/>
  </si>
  <si>
    <t>12 (7)</t>
  </si>
  <si>
    <t>PG37</t>
  </si>
  <si>
    <t>Rhaetian</t>
    <phoneticPr fontId="3" type="noConversion"/>
  </si>
  <si>
    <t>11 (7)</t>
  </si>
  <si>
    <t>NR59</t>
  </si>
  <si>
    <t>Norian</t>
    <phoneticPr fontId="3" type="noConversion"/>
  </si>
  <si>
    <t>15 (4)</t>
  </si>
  <si>
    <t>NR58</t>
  </si>
  <si>
    <t>Norian</t>
    <phoneticPr fontId="3" type="noConversion"/>
  </si>
  <si>
    <t>NR52</t>
  </si>
  <si>
    <t>Triassic</t>
    <phoneticPr fontId="3" type="noConversion"/>
  </si>
  <si>
    <t>Norian</t>
    <phoneticPr fontId="3" type="noConversion"/>
  </si>
  <si>
    <t>Mi. hernsteini, Pv. andrusovi</t>
  </si>
  <si>
    <t>14 (6)</t>
  </si>
  <si>
    <t>NR50</t>
  </si>
  <si>
    <t>NR6</t>
  </si>
  <si>
    <t>Mi. bidentata, Pv. andrusovi</t>
  </si>
  <si>
    <t>NR4</t>
  </si>
  <si>
    <t>Mi. bidentata</t>
  </si>
  <si>
    <t>NR2</t>
  </si>
  <si>
    <t>NA59</t>
  </si>
  <si>
    <t>Pizzo Mondello</t>
  </si>
  <si>
    <t>E. rigoi</t>
  </si>
  <si>
    <t>12 (2)</t>
  </si>
  <si>
    <t>NA27</t>
  </si>
  <si>
    <t>Carnian</t>
    <phoneticPr fontId="3" type="noConversion"/>
  </si>
  <si>
    <t>C. pseudodiebeli</t>
  </si>
  <si>
    <t>SO14</t>
  </si>
  <si>
    <t>Sant’Otiero</t>
  </si>
  <si>
    <t>Ladinian</t>
    <phoneticPr fontId="3" type="noConversion"/>
  </si>
  <si>
    <t>B. mungoensis</t>
  </si>
  <si>
    <t>Sant'Otiero Limestone</t>
  </si>
  <si>
    <t>16 (2)</t>
  </si>
  <si>
    <t>SO1</t>
  </si>
  <si>
    <t>TC119</t>
  </si>
  <si>
    <t>Gebze Vb</t>
  </si>
  <si>
    <t>Turkey</t>
  </si>
  <si>
    <t>Anisian</t>
    <phoneticPr fontId="3" type="noConversion"/>
  </si>
  <si>
    <t>P. bulgarica</t>
  </si>
  <si>
    <t>Nodular Limestone</t>
  </si>
  <si>
    <t>15 (1)</t>
  </si>
  <si>
    <t>nodular lmst</t>
  </si>
  <si>
    <t>TC190</t>
  </si>
  <si>
    <t>Gebze VI</t>
  </si>
  <si>
    <t>Anisian</t>
    <phoneticPr fontId="3" type="noConversion"/>
  </si>
  <si>
    <t>TC189</t>
  </si>
  <si>
    <t>Anisian</t>
    <phoneticPr fontId="3" type="noConversion"/>
  </si>
  <si>
    <t>TC116</t>
  </si>
  <si>
    <t>Gebze Vb</t>
    <phoneticPr fontId="3" type="noConversion"/>
  </si>
  <si>
    <t>P. bifurcata, P. bulgarica</t>
  </si>
  <si>
    <t>TC149</t>
  </si>
  <si>
    <t>Gebze IV</t>
  </si>
  <si>
    <t>TC183</t>
  </si>
  <si>
    <t>Anisian</t>
    <phoneticPr fontId="3" type="noConversion"/>
  </si>
  <si>
    <t>Ne. regale</t>
  </si>
  <si>
    <t>TC181</t>
  </si>
  <si>
    <t>TC180</t>
  </si>
  <si>
    <t>18 (3)</t>
  </si>
  <si>
    <t>TC136</t>
  </si>
  <si>
    <t>TC133</t>
  </si>
  <si>
    <r>
      <t xml:space="preserve">Mi. </t>
    </r>
    <r>
      <rPr>
        <sz val="7"/>
        <rFont val="Arial"/>
        <family val="2"/>
      </rPr>
      <t xml:space="preserve">n. sp. </t>
    </r>
    <r>
      <rPr>
        <i/>
        <sz val="7"/>
        <rFont val="Arial"/>
        <family val="2"/>
      </rPr>
      <t>A</t>
    </r>
  </si>
  <si>
    <t>Section</t>
    <phoneticPr fontId="3" type="noConversion"/>
  </si>
  <si>
    <t>Depth(m)</t>
    <phoneticPr fontId="3" type="noConversion"/>
  </si>
  <si>
    <t>Period</t>
    <phoneticPr fontId="3" type="noConversion"/>
  </si>
  <si>
    <t>Stage</t>
    <phoneticPr fontId="3" type="noConversion"/>
  </si>
  <si>
    <t>Age(Ma)</t>
    <phoneticPr fontId="3" type="noConversion"/>
  </si>
  <si>
    <t>Taxa1</t>
    <phoneticPr fontId="3" type="noConversion"/>
  </si>
  <si>
    <t>Taxa2</t>
    <phoneticPr fontId="3" type="noConversion"/>
  </si>
  <si>
    <t>Formation</t>
    <phoneticPr fontId="3" type="noConversion"/>
  </si>
  <si>
    <t>CIA</t>
    <phoneticPr fontId="3" type="noConversion"/>
  </si>
  <si>
    <t>Total
Conos</t>
    <phoneticPr fontId="3" type="noConversion"/>
  </si>
  <si>
    <t>95% cl</t>
    <phoneticPr fontId="3" type="noConversion"/>
  </si>
  <si>
    <t>Lithofacies</t>
    <phoneticPr fontId="3" type="noConversion"/>
  </si>
  <si>
    <t>weight/kg</t>
  </si>
  <si>
    <t>1 sdv</t>
  </si>
  <si>
    <t>n</t>
  </si>
  <si>
    <t>LC62</t>
  </si>
  <si>
    <t>~6</t>
  </si>
  <si>
    <t>LC59</t>
  </si>
  <si>
    <t>LC 57.5</t>
  </si>
  <si>
    <t>LC53</t>
  </si>
  <si>
    <t>13-20</t>
  </si>
  <si>
    <t>LC50</t>
  </si>
  <si>
    <t>a lot of cephalopods imprint, some broken bivalve shells</t>
  </si>
  <si>
    <t>LC49</t>
  </si>
  <si>
    <t>plants fragments!</t>
  </si>
  <si>
    <t>LC48</t>
  </si>
  <si>
    <t>LC46</t>
  </si>
  <si>
    <t>LC42</t>
  </si>
  <si>
    <t>LC41</t>
  </si>
  <si>
    <t>Halobia bivalves</t>
  </si>
  <si>
    <t>LC40</t>
  </si>
  <si>
    <t>LC35</t>
  </si>
  <si>
    <t>LC34</t>
  </si>
  <si>
    <t>ceratites</t>
  </si>
  <si>
    <t>LC31</t>
  </si>
  <si>
    <t>LC30</t>
  </si>
  <si>
    <t>limest and mudst</t>
  </si>
  <si>
    <t>LC27</t>
  </si>
  <si>
    <t>LC25</t>
  </si>
  <si>
    <t>LC23</t>
  </si>
  <si>
    <t>LC21</t>
  </si>
  <si>
    <t>~7</t>
  </si>
  <si>
    <t>LC19 base</t>
  </si>
  <si>
    <t>LC16 top</t>
  </si>
  <si>
    <t>LC15</t>
  </si>
  <si>
    <t>LC14.5</t>
  </si>
  <si>
    <t>LC13</t>
  </si>
  <si>
    <t>LC11</t>
  </si>
  <si>
    <t>LC9.7</t>
  </si>
  <si>
    <t>LC7.5</t>
  </si>
  <si>
    <t>LC3.5</t>
  </si>
  <si>
    <t>Position/m</t>
    <phoneticPr fontId="3" type="noConversion"/>
  </si>
  <si>
    <t>Comment</t>
    <phoneticPr fontId="3" type="noConversion"/>
  </si>
  <si>
    <r>
      <rPr>
        <i/>
        <sz val="7"/>
        <color theme="1"/>
        <rFont val="Arial"/>
        <family val="2"/>
      </rPr>
      <t>Norigondolella</t>
    </r>
    <r>
      <rPr>
        <sz val="7"/>
        <color theme="1"/>
        <rFont val="Arial"/>
        <family val="2"/>
      </rPr>
      <t xml:space="preserve"> dominated</t>
    </r>
  </si>
  <si>
    <t>Sun et al., 2016</t>
    <phoneticPr fontId="3" type="noConversion"/>
  </si>
  <si>
    <t>LAV 109</t>
  </si>
  <si>
    <t>LAV 109 b</t>
  </si>
  <si>
    <t>LAV 110</t>
  </si>
  <si>
    <t>LAV 261</t>
  </si>
  <si>
    <t>LAV 110-1</t>
  </si>
  <si>
    <t>LAV 257</t>
  </si>
  <si>
    <t>LAV 258</t>
  </si>
  <si>
    <t>LAV 262</t>
  </si>
  <si>
    <t>LAV 264</t>
  </si>
  <si>
    <t>Wa 1</t>
  </si>
  <si>
    <t>LAV 204</t>
  </si>
  <si>
    <t>LAV 203-1</t>
  </si>
  <si>
    <t>Wa 2</t>
  </si>
  <si>
    <t>LAV 200</t>
  </si>
  <si>
    <t>LAV 201</t>
  </si>
  <si>
    <t>LAV 205</t>
  </si>
  <si>
    <t>LAV 206</t>
  </si>
  <si>
    <t>LAV 207-1</t>
  </si>
  <si>
    <t>LAV 207-2</t>
  </si>
  <si>
    <t>SAB 165-1</t>
  </si>
  <si>
    <t>LAV 208</t>
  </si>
  <si>
    <t>LAV 209</t>
  </si>
  <si>
    <t>LAV 210-1</t>
  </si>
  <si>
    <t>LAV 210-2</t>
  </si>
  <si>
    <t>LAV 218</t>
  </si>
  <si>
    <t>LAV 212</t>
  </si>
  <si>
    <t>LAV 220</t>
  </si>
  <si>
    <t>LAV 213-1</t>
  </si>
  <si>
    <t>LAV 213-3</t>
  </si>
  <si>
    <t>LAV 214-2</t>
  </si>
  <si>
    <t>LAV 215-1</t>
  </si>
  <si>
    <t>LAV 215-2</t>
  </si>
  <si>
    <t>LAV 216</t>
  </si>
  <si>
    <t>LAV 217-1</t>
  </si>
  <si>
    <t>LAV 219</t>
  </si>
  <si>
    <t>LAV 232</t>
  </si>
  <si>
    <t>LAV 230</t>
  </si>
  <si>
    <t>LAV 233</t>
  </si>
  <si>
    <t>LAV 235-A</t>
  </si>
  <si>
    <t>LAV 235-B</t>
  </si>
  <si>
    <t>LAV 237</t>
  </si>
  <si>
    <t>LAV 238</t>
  </si>
  <si>
    <t>LAV 243</t>
  </si>
  <si>
    <t>LAV 244</t>
  </si>
  <si>
    <t>LAV 246</t>
  </si>
  <si>
    <t>LAV 247</t>
  </si>
  <si>
    <t>LAV 249</t>
  </si>
  <si>
    <t>LAV 256</t>
  </si>
  <si>
    <t>LAV 255-C</t>
  </si>
  <si>
    <t>LAV 252</t>
  </si>
  <si>
    <t>LAV 251-A</t>
  </si>
  <si>
    <t>LAV 251-B</t>
  </si>
  <si>
    <t>T (℃) 5-moving</t>
    <phoneticPr fontId="3" type="noConversion"/>
  </si>
  <si>
    <t>Height 5-moving</t>
    <phoneticPr fontId="3" type="noConversion"/>
  </si>
  <si>
    <t>Korte et al., 2009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</si>
  <si>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phoneticPr fontId="3" type="noConversion"/>
  </si>
  <si>
    <t xml:space="preserve"> Sample  </t>
    <phoneticPr fontId="3" type="noConversion"/>
  </si>
  <si>
    <t xml:space="preserve"> Height above  </t>
    <phoneticPr fontId="3" type="noConversion"/>
  </si>
  <si>
    <t xml:space="preserve"> Material  </t>
    <phoneticPr fontId="3" type="noConversion"/>
  </si>
  <si>
    <t xml:space="preserve"> Height above  </t>
    <phoneticPr fontId="3" type="noConversion"/>
  </si>
  <si>
    <t>Hood 31 A</t>
  </si>
  <si>
    <t>oyster</t>
  </si>
  <si>
    <t>I</t>
  </si>
  <si>
    <t>Hood 13 B</t>
  </si>
  <si>
    <t>belemnite</t>
  </si>
  <si>
    <t>Hood 30 B</t>
  </si>
  <si>
    <t>Hood 83 A</t>
  </si>
  <si>
    <t>Hood 26</t>
  </si>
  <si>
    <t>bivalve</t>
  </si>
  <si>
    <t>Hood 27 A</t>
  </si>
  <si>
    <t>Hood 12</t>
  </si>
  <si>
    <t>bivalve unident.</t>
  </si>
  <si>
    <t>Hood 3 A</t>
  </si>
  <si>
    <t>Hood 13 i</t>
  </si>
  <si>
    <t>Hood 15</t>
  </si>
  <si>
    <t>Hood 18 B</t>
  </si>
  <si>
    <t>Hood 22</t>
  </si>
  <si>
    <t>Hood 78 A</t>
  </si>
  <si>
    <t>Hood 79 C</t>
  </si>
  <si>
    <t>Hood 90</t>
  </si>
  <si>
    <t>Hood 89</t>
  </si>
  <si>
    <t>Hood 88</t>
  </si>
  <si>
    <t>pinnid</t>
  </si>
  <si>
    <t>Hood 1</t>
  </si>
  <si>
    <t>Hood 13 H</t>
  </si>
  <si>
    <t>Hood 14 A</t>
  </si>
  <si>
    <t>Hood 19</t>
  </si>
  <si>
    <t>Hood 20</t>
  </si>
  <si>
    <t>Hood 21</t>
  </si>
  <si>
    <t>Hood 28 A</t>
  </si>
  <si>
    <t>Hood 29 A</t>
  </si>
  <si>
    <t>Hood 81</t>
  </si>
  <si>
    <t>Hood 80</t>
  </si>
  <si>
    <t>Hood 95</t>
  </si>
  <si>
    <t>Hood 89 B</t>
  </si>
  <si>
    <t>Hood 94</t>
  </si>
  <si>
    <t>Hood 93</t>
  </si>
  <si>
    <t>Hood 6</t>
  </si>
  <si>
    <t>Hood 4 B</t>
  </si>
  <si>
    <t>Hood 4 A</t>
  </si>
  <si>
    <t>Hood 2</t>
  </si>
  <si>
    <t>Hood 7</t>
  </si>
  <si>
    <t>Hood 10 B</t>
  </si>
  <si>
    <t>Hood 10 A</t>
  </si>
  <si>
    <t>Hood 10 C</t>
  </si>
  <si>
    <t>Hood 11 A</t>
  </si>
  <si>
    <t>Hood 11 B</t>
  </si>
  <si>
    <t>Hood 17 A</t>
  </si>
  <si>
    <t>Hood 23</t>
  </si>
  <si>
    <t>Hood 29 B</t>
  </si>
  <si>
    <t>Hood 31</t>
  </si>
  <si>
    <t>Hood 32 B</t>
  </si>
  <si>
    <t>Hood 32 A</t>
  </si>
  <si>
    <t>Hood 34 A</t>
  </si>
  <si>
    <t>Hood 33 A</t>
  </si>
  <si>
    <t>Hood 76 A</t>
  </si>
  <si>
    <t>Hood 77 A</t>
  </si>
  <si>
    <t>Hood 86 A</t>
  </si>
  <si>
    <t>Hood 86 D</t>
  </si>
  <si>
    <t>Hood 87 A</t>
  </si>
  <si>
    <t>Hood 91 A</t>
  </si>
  <si>
    <t>Hood 96</t>
  </si>
  <si>
    <t>Hood 87 C</t>
  </si>
  <si>
    <t>Hood 92</t>
  </si>
  <si>
    <t>RHB 2003-16</t>
  </si>
  <si>
    <t>wood</t>
  </si>
  <si>
    <t>O</t>
  </si>
  <si>
    <t>RHB 2003 14</t>
  </si>
  <si>
    <t>RHB 2003 15</t>
  </si>
  <si>
    <t>RHB 2003 12</t>
  </si>
  <si>
    <t>RHB 2003 13</t>
  </si>
  <si>
    <t>SC-W15</t>
  </si>
  <si>
    <t>SC-W14</t>
  </si>
  <si>
    <t>SC-W12</t>
  </si>
  <si>
    <t>SC-W13</t>
  </si>
  <si>
    <t>SC-W11</t>
  </si>
  <si>
    <t>Hood 95 A</t>
  </si>
  <si>
    <t>Hood 90 A</t>
  </si>
  <si>
    <t>SC-W09</t>
  </si>
  <si>
    <t>SC-W10</t>
  </si>
  <si>
    <t>SC-W08</t>
  </si>
  <si>
    <t>SC-W07</t>
  </si>
  <si>
    <t>Sr &lt; 400</t>
  </si>
  <si>
    <t xml:space="preserve">Mn&gt; 250 </t>
    <phoneticPr fontId="3" type="noConversion"/>
  </si>
  <si>
    <t>Sr (ppm)</t>
    <phoneticPr fontId="3" type="noConversion"/>
  </si>
  <si>
    <r>
      <t>T-2013 (℃</t>
    </r>
    <r>
      <rPr>
        <b/>
        <sz val="7"/>
        <rFont val="Arial"/>
        <family val="2"/>
      </rPr>
      <t>)</t>
    </r>
    <phoneticPr fontId="3" type="noConversion"/>
  </si>
  <si>
    <r>
      <t>T (℃</t>
    </r>
    <r>
      <rPr>
        <b/>
        <sz val="7"/>
        <rFont val="Arial"/>
        <family val="2"/>
      </rPr>
      <t>)</t>
    </r>
    <phoneticPr fontId="3" type="noConversion"/>
  </si>
  <si>
    <t>Height 5-moving</t>
    <phoneticPr fontId="3" type="noConversion"/>
  </si>
  <si>
    <t>Samples</t>
    <phoneticPr fontId="3" type="noConversion"/>
  </si>
  <si>
    <t>Heights (cm)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</si>
  <si>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13</t>
    </r>
    <r>
      <rPr>
        <b/>
        <sz val="7"/>
        <rFont val="Arial Unicode MS"/>
        <family val="2"/>
        <charset val="134"/>
      </rPr>
      <t>C</t>
    </r>
    <r>
      <rPr>
        <b/>
        <vertAlign val="subscript"/>
        <sz val="7"/>
        <rFont val="Arial Unicode MS"/>
        <family val="2"/>
        <charset val="134"/>
      </rPr>
      <t>carb</t>
    </r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</si>
  <si>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carb</t>
    </r>
    <phoneticPr fontId="3" type="noConversion"/>
  </si>
  <si>
    <r>
      <t>T (℃</t>
    </r>
    <r>
      <rPr>
        <b/>
        <sz val="7"/>
        <rFont val="Arial"/>
        <family val="2"/>
      </rPr>
      <t>)</t>
    </r>
    <phoneticPr fontId="3" type="noConversion"/>
  </si>
  <si>
    <t>Iso</t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</si>
  <si>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13</t>
    </r>
    <r>
      <rPr>
        <b/>
        <sz val="7"/>
        <rFont val="Arial Unicode MS"/>
        <family val="2"/>
        <charset val="134"/>
      </rPr>
      <t>C</t>
    </r>
    <r>
      <rPr>
        <b/>
        <vertAlign val="subscript"/>
        <sz val="7"/>
        <rFont val="Arial Unicode MS"/>
        <family val="2"/>
        <charset val="134"/>
      </rPr>
      <t>wood</t>
    </r>
    <phoneticPr fontId="3" type="noConversion"/>
  </si>
  <si>
    <t>Mn (ppm)</t>
    <phoneticPr fontId="3" type="noConversion"/>
  </si>
  <si>
    <t>Korte and Hesselbo, 2011</t>
    <phoneticPr fontId="3" type="noConversion"/>
  </si>
  <si>
    <t>Material</t>
    <phoneticPr fontId="3" type="noConversion"/>
  </si>
  <si>
    <t>Pr B27</t>
  </si>
  <si>
    <t>Prado</t>
  </si>
  <si>
    <t>Portugal</t>
  </si>
  <si>
    <t>Jurassic</t>
    <phoneticPr fontId="3" type="noConversion"/>
  </si>
  <si>
    <t>Toarcian</t>
  </si>
  <si>
    <t>bifrons</t>
  </si>
  <si>
    <t>Suan et al., 2010</t>
    <phoneticPr fontId="3" type="noConversion"/>
  </si>
  <si>
    <t>brachiopod</t>
  </si>
  <si>
    <t>Pr B25-1</t>
  </si>
  <si>
    <t>Suan et al., 2010</t>
    <phoneticPr fontId="3" type="noConversion"/>
  </si>
  <si>
    <t>Homoeorhynchia tifritensis</t>
  </si>
  <si>
    <t>Pr B23-1</t>
  </si>
  <si>
    <t>Jurassic</t>
    <phoneticPr fontId="3" type="noConversion"/>
  </si>
  <si>
    <t>Suan et al., 2010</t>
    <phoneticPr fontId="3" type="noConversion"/>
  </si>
  <si>
    <t>Ca B23-1</t>
  </si>
  <si>
    <t>Casais</t>
  </si>
  <si>
    <t>Suan et al., 2010</t>
    <phoneticPr fontId="3" type="noConversion"/>
  </si>
  <si>
    <t>Ca B22-2</t>
  </si>
  <si>
    <t>Jurassic</t>
    <phoneticPr fontId="3" type="noConversion"/>
  </si>
  <si>
    <t>Ca B21-1</t>
  </si>
  <si>
    <t>Ca B20-1</t>
  </si>
  <si>
    <t>Casais</t>
    <phoneticPr fontId="3" type="noConversion"/>
  </si>
  <si>
    <t>Ca B18-1</t>
  </si>
  <si>
    <t>Jurassic</t>
    <phoneticPr fontId="3" type="noConversion"/>
  </si>
  <si>
    <t>BB 25*</t>
  </si>
  <si>
    <t>Peniche</t>
  </si>
  <si>
    <t>Jurassic</t>
    <phoneticPr fontId="3" type="noConversion"/>
  </si>
  <si>
    <t>levisoni</t>
  </si>
  <si>
    <t>Suan et al., 2008</t>
    <phoneticPr fontId="3" type="noConversion"/>
  </si>
  <si>
    <t>Telothyris jauberti</t>
  </si>
  <si>
    <t>Ca B16-1</t>
  </si>
  <si>
    <t>Jurassic</t>
    <phoneticPr fontId="3" type="noConversion"/>
  </si>
  <si>
    <t>Suan et al., 2010</t>
    <phoneticPr fontId="3" type="noConversion"/>
  </si>
  <si>
    <t>Pr B17-1</t>
  </si>
  <si>
    <t>Soaresirhynchia bouchardi</t>
  </si>
  <si>
    <t>Ca B15-1</t>
  </si>
  <si>
    <t>Jurassic</t>
    <phoneticPr fontId="3" type="noConversion"/>
  </si>
  <si>
    <t>Ca B15-2</t>
  </si>
  <si>
    <t>Ca B14-1</t>
  </si>
  <si>
    <t>Telothyris nabanciensis?</t>
  </si>
  <si>
    <t>Pr B14-1</t>
  </si>
  <si>
    <t>Pr B13-1</t>
  </si>
  <si>
    <t>Ca B13-1</t>
  </si>
  <si>
    <t>Ca B12-1</t>
  </si>
  <si>
    <t>B7 1*</t>
  </si>
  <si>
    <t>Suan et al., 2008</t>
    <phoneticPr fontId="3" type="noConversion"/>
  </si>
  <si>
    <t>B7 2*</t>
  </si>
  <si>
    <t>Suan et al., 2008</t>
    <phoneticPr fontId="3" type="noConversion"/>
  </si>
  <si>
    <t>B7Bis*</t>
  </si>
  <si>
    <t>Suan et al., 2008</t>
    <phoneticPr fontId="3" type="noConversion"/>
  </si>
  <si>
    <t>Ca B10-1</t>
  </si>
  <si>
    <t>Pen 05 BB20*</t>
  </si>
  <si>
    <t>Suan et al., 2008</t>
    <phoneticPr fontId="3" type="noConversion"/>
  </si>
  <si>
    <t>Ca B9-1</t>
  </si>
  <si>
    <t>Suan et al., 2010</t>
    <phoneticPr fontId="3" type="noConversion"/>
  </si>
  <si>
    <t>Ca B8-1</t>
  </si>
  <si>
    <t>Jurassic</t>
    <phoneticPr fontId="3" type="noConversion"/>
  </si>
  <si>
    <t>VVE B22</t>
  </si>
  <si>
    <t>Vale Venteiro</t>
  </si>
  <si>
    <t>Soeresirhynchia bouchardi</t>
  </si>
  <si>
    <t>Ca B7-1</t>
  </si>
  <si>
    <t>Suan et al., 2010</t>
    <phoneticPr fontId="3" type="noConversion"/>
  </si>
  <si>
    <t>Pen 05 BB 37*</t>
  </si>
  <si>
    <t>Ca B6-1</t>
  </si>
  <si>
    <t>Jurassic</t>
    <phoneticPr fontId="3" type="noConversion"/>
  </si>
  <si>
    <t>Ca B6-2</t>
  </si>
  <si>
    <t>Pr B4-1</t>
  </si>
  <si>
    <t>Suan et al., 2010</t>
    <phoneticPr fontId="3" type="noConversion"/>
  </si>
  <si>
    <t>Ca B5-1</t>
  </si>
  <si>
    <t>Jurassic</t>
    <phoneticPr fontId="3" type="noConversion"/>
  </si>
  <si>
    <t>Ca B4-1</t>
  </si>
  <si>
    <t>Ca B4-2</t>
  </si>
  <si>
    <t>Pr B3-1</t>
  </si>
  <si>
    <t>BB 36*</t>
  </si>
  <si>
    <t>Suan et al., 2008</t>
    <phoneticPr fontId="3" type="noConversion"/>
  </si>
  <si>
    <t>Pr B1-1</t>
  </si>
  <si>
    <t>BB 34*</t>
  </si>
  <si>
    <t>Pen 05 BB32*</t>
  </si>
  <si>
    <t>Ca B3-1</t>
  </si>
  <si>
    <t>BB 29*</t>
  </si>
  <si>
    <t>Ca B2-1</t>
  </si>
  <si>
    <t>Ca B2-2</t>
  </si>
  <si>
    <t>Ca B1-1</t>
  </si>
  <si>
    <t>VVE B21-1</t>
  </si>
  <si>
    <t>BB 56*</t>
  </si>
  <si>
    <t>rhynchonellid</t>
  </si>
  <si>
    <t>B6*</t>
  </si>
  <si>
    <t>polymorphum</t>
  </si>
  <si>
    <t>Nannirhynchia pygmoea</t>
  </si>
  <si>
    <t>Pen 05 BB53*</t>
  </si>
  <si>
    <t>BB 50*</t>
  </si>
  <si>
    <t>VVE B19</t>
  </si>
  <si>
    <t>BB 46*</t>
  </si>
  <si>
    <t>terebratulid</t>
  </si>
  <si>
    <t>B3 Bis*</t>
  </si>
  <si>
    <t>Pen 05 BB45*</t>
  </si>
  <si>
    <t>spiriniferid</t>
  </si>
  <si>
    <t>BB 43 Bis*</t>
  </si>
  <si>
    <t>Pen 06 B1*</t>
  </si>
  <si>
    <t>Pen 06 B2*</t>
  </si>
  <si>
    <t>BB 17 2*</t>
  </si>
  <si>
    <t>Pliensbachian</t>
  </si>
  <si>
    <t>spinatum</t>
  </si>
  <si>
    <t>Lobothyris arcta</t>
  </si>
  <si>
    <t>BB 17 3*</t>
  </si>
  <si>
    <t>B1*</t>
  </si>
  <si>
    <t>Suan et al., 2008</t>
    <phoneticPr fontId="3" type="noConversion"/>
  </si>
  <si>
    <t>VVE B17</t>
  </si>
  <si>
    <t>undet.</t>
  </si>
  <si>
    <t>BB 13*</t>
  </si>
  <si>
    <t>BB 16*</t>
  </si>
  <si>
    <t>BB 11 1*</t>
  </si>
  <si>
    <t>BB7-1</t>
  </si>
  <si>
    <t>BB6-2</t>
  </si>
  <si>
    <t>BB6-3</t>
  </si>
  <si>
    <t>BB1-4</t>
  </si>
  <si>
    <t>BB1-5</t>
  </si>
  <si>
    <t>BB1-7</t>
  </si>
  <si>
    <t>VVE B16</t>
  </si>
  <si>
    <t>DO-11</t>
  </si>
  <si>
    <t>DO-10</t>
  </si>
  <si>
    <t>VVE B15</t>
  </si>
  <si>
    <t>DO 9</t>
  </si>
  <si>
    <t>Suan et al., 2010</t>
    <phoneticPr fontId="3" type="noConversion"/>
  </si>
  <si>
    <t>DO 4a</t>
  </si>
  <si>
    <t>margaritatus</t>
  </si>
  <si>
    <t>VVE B6-0</t>
  </si>
  <si>
    <t>DO 14a</t>
  </si>
  <si>
    <t>DO 14b</t>
  </si>
  <si>
    <t>VVE B2-1</t>
  </si>
  <si>
    <t>DO 3a</t>
  </si>
  <si>
    <t>DO 12b</t>
  </si>
  <si>
    <t>CA 42b</t>
  </si>
  <si>
    <t>davoei</t>
  </si>
  <si>
    <t>CA 42a</t>
  </si>
  <si>
    <t>CA 39</t>
  </si>
  <si>
    <t>CA38</t>
  </si>
  <si>
    <t>CA 36</t>
  </si>
  <si>
    <t>ibex</t>
  </si>
  <si>
    <t>CA 27</t>
  </si>
  <si>
    <t>jamesoni</t>
  </si>
  <si>
    <t>CA 25a</t>
  </si>
  <si>
    <t>CA 24</t>
  </si>
  <si>
    <t>CA 23</t>
  </si>
  <si>
    <t>CA 23b</t>
  </si>
  <si>
    <t>CA 22</t>
  </si>
  <si>
    <t>CA 20</t>
  </si>
  <si>
    <t>CA 19</t>
  </si>
  <si>
    <t>CA 17a</t>
  </si>
  <si>
    <t>CA 15a</t>
  </si>
  <si>
    <t>CA 14a</t>
  </si>
  <si>
    <t>CA 13a</t>
  </si>
  <si>
    <t>CA 10</t>
  </si>
  <si>
    <t>CA 8</t>
  </si>
  <si>
    <t>CA 8-2</t>
  </si>
  <si>
    <t>CA 4b</t>
  </si>
  <si>
    <t>Suan et al., 2010</t>
    <phoneticPr fontId="3" type="noConversion"/>
  </si>
  <si>
    <t>CA4a-3</t>
  </si>
  <si>
    <t>Suan et al., 2010</t>
    <phoneticPr fontId="3" type="noConversion"/>
  </si>
  <si>
    <t>CA 4b-2</t>
  </si>
  <si>
    <t>CA 5a-2</t>
  </si>
  <si>
    <t>CA 3a</t>
  </si>
  <si>
    <t>CA 3a-2</t>
  </si>
  <si>
    <t>CA 1a</t>
  </si>
  <si>
    <t>Sinemurian?</t>
  </si>
  <si>
    <r>
      <t>δ</t>
    </r>
    <r>
      <rPr>
        <b/>
        <vertAlign val="superscript"/>
        <sz val="7"/>
        <rFont val="Arial Unicode MS"/>
        <family val="2"/>
        <charset val="134"/>
      </rPr>
      <t>18</t>
    </r>
    <r>
      <rPr>
        <b/>
        <sz val="7"/>
        <rFont val="Arial Unicode MS"/>
        <family val="2"/>
        <charset val="134"/>
      </rPr>
      <t>O</t>
    </r>
    <r>
      <rPr>
        <b/>
        <vertAlign val="subscript"/>
        <sz val="7"/>
        <rFont val="Arial Unicode MS"/>
        <family val="2"/>
        <charset val="134"/>
      </rPr>
      <t>carbonate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</si>
  <si>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r>
      <t>δ</t>
    </r>
    <r>
      <rPr>
        <b/>
        <vertAlign val="superscript"/>
        <sz val="7"/>
        <rFont val="Arial Unicode MS"/>
        <family val="2"/>
        <charset val="134"/>
      </rPr>
      <t>13</t>
    </r>
    <r>
      <rPr>
        <b/>
        <sz val="7"/>
        <rFont val="Arial Unicode MS"/>
        <family val="2"/>
        <charset val="134"/>
      </rPr>
      <t>C</t>
    </r>
    <r>
      <rPr>
        <b/>
        <vertAlign val="subscript"/>
        <sz val="7"/>
        <rFont val="Arial Unicode MS"/>
        <family val="2"/>
        <charset val="134"/>
      </rPr>
      <t>carbonate</t>
    </r>
    <r>
      <rPr>
        <b/>
        <sz val="7"/>
        <rFont val="Arial Unicode MS"/>
        <family val="2"/>
        <charset val="134"/>
      </rPr>
      <t xml:space="preserve"> (‰ VSMOW)</t>
    </r>
    <phoneticPr fontId="3" type="noConversion"/>
  </si>
  <si>
    <r>
      <t xml:space="preserve">Telothyris </t>
    </r>
    <r>
      <rPr>
        <sz val="7"/>
        <rFont val="Arial Unicode MS"/>
        <family val="2"/>
        <charset val="134"/>
      </rPr>
      <t>sp.</t>
    </r>
  </si>
  <si>
    <r>
      <t>polymorphum</t>
    </r>
    <r>
      <rPr>
        <sz val="7"/>
        <rFont val="Arial Unicode MS"/>
        <family val="2"/>
        <charset val="134"/>
      </rPr>
      <t>?</t>
    </r>
  </si>
  <si>
    <r>
      <t xml:space="preserve">Gibbirhynchia </t>
    </r>
    <r>
      <rPr>
        <sz val="7"/>
        <rFont val="Arial Unicode MS"/>
        <family val="2"/>
        <charset val="134"/>
      </rPr>
      <t>sp.</t>
    </r>
  </si>
  <si>
    <r>
      <t>raricostatum</t>
    </r>
    <r>
      <rPr>
        <sz val="7"/>
        <rFont val="Arial Unicode MS"/>
        <family val="2"/>
        <charset val="134"/>
      </rPr>
      <t>?</t>
    </r>
  </si>
  <si>
    <r>
      <t>δ</t>
    </r>
    <r>
      <rPr>
        <b/>
        <vertAlign val="superscript"/>
        <sz val="7"/>
        <rFont val="Arial"/>
        <family val="2"/>
      </rPr>
      <t>18</t>
    </r>
    <r>
      <rPr>
        <b/>
        <sz val="7"/>
        <rFont val="Arial"/>
        <family val="2"/>
      </rPr>
      <t>O</t>
    </r>
    <r>
      <rPr>
        <b/>
        <vertAlign val="subscript"/>
        <sz val="7"/>
        <rFont val="Arial"/>
        <family val="2"/>
      </rPr>
      <t>apatite</t>
    </r>
    <r>
      <rPr>
        <b/>
        <sz val="7"/>
        <rFont val="Arial"/>
        <family val="2"/>
      </rPr>
      <t xml:space="preserve"> (‰ VSMOW)</t>
    </r>
    <phoneticPr fontId="3" type="noConversion"/>
  </si>
  <si>
    <r>
      <t>δ</t>
    </r>
    <r>
      <rPr>
        <b/>
        <vertAlign val="superscript"/>
        <sz val="7"/>
        <rFont val="Arial"/>
        <family val="2"/>
      </rPr>
      <t>18</t>
    </r>
    <r>
      <rPr>
        <b/>
        <sz val="7"/>
        <rFont val="Arial"/>
        <family val="2"/>
      </rPr>
      <t>O</t>
    </r>
    <r>
      <rPr>
        <b/>
        <vertAlign val="subscript"/>
        <sz val="7"/>
        <rFont val="Arial"/>
        <family val="2"/>
      </rPr>
      <t>apatite</t>
    </r>
    <r>
      <rPr>
        <b/>
        <sz val="7"/>
        <rFont val="Arial"/>
        <family val="2"/>
      </rPr>
      <t xml:space="preserve"> (‰ VSMOW)</t>
    </r>
    <phoneticPr fontId="3" type="noConversion"/>
  </si>
  <si>
    <t>Latitude</t>
    <phoneticPr fontId="3" type="noConversion"/>
  </si>
  <si>
    <t>Longitude</t>
    <phoneticPr fontId="3" type="noConversion"/>
  </si>
  <si>
    <t>Biozone</t>
    <phoneticPr fontId="3" type="noConversion"/>
  </si>
  <si>
    <t>Age (Ma)</t>
    <phoneticPr fontId="3" type="noConversion"/>
  </si>
  <si>
    <t>Age (Ma) 5-moving</t>
    <phoneticPr fontId="3" type="noConversion"/>
  </si>
  <si>
    <t>Taxa1</t>
    <phoneticPr fontId="3" type="noConversion"/>
  </si>
  <si>
    <t>Taxa2</t>
    <phoneticPr fontId="3" type="noConversion"/>
  </si>
  <si>
    <t>ODP Site 1052</t>
    <phoneticPr fontId="3" type="noConversion"/>
  </si>
  <si>
    <t>North Atlantic</t>
    <phoneticPr fontId="3" type="noConversion"/>
  </si>
  <si>
    <t>23N</t>
    <phoneticPr fontId="3" type="noConversion"/>
  </si>
  <si>
    <t>Cenomanian</t>
    <phoneticPr fontId="3" type="noConversion"/>
  </si>
  <si>
    <t>Wilson et al., 2001</t>
    <phoneticPr fontId="3" type="noConversion"/>
  </si>
  <si>
    <t>Plankton foraminifer</t>
    <phoneticPr fontId="3" type="noConversion"/>
  </si>
  <si>
    <t>Costellagerina lybica</t>
    <phoneticPr fontId="3" type="noConversion"/>
  </si>
  <si>
    <t>ODP Site 1052</t>
    <phoneticPr fontId="3" type="noConversion"/>
  </si>
  <si>
    <t>North Atlantic</t>
    <phoneticPr fontId="3" type="noConversion"/>
  </si>
  <si>
    <t>Cenomanian</t>
    <phoneticPr fontId="3" type="noConversion"/>
  </si>
  <si>
    <t>Wilson et al., 2001</t>
    <phoneticPr fontId="3" type="noConversion"/>
  </si>
  <si>
    <t>ODP Site 1052</t>
    <phoneticPr fontId="3" type="noConversion"/>
  </si>
  <si>
    <t>Plankton foraminifer</t>
    <phoneticPr fontId="3" type="noConversion"/>
  </si>
  <si>
    <t>Planomalina buxtorfi</t>
    <phoneticPr fontId="3" type="noConversion"/>
  </si>
  <si>
    <t>ODP Site 1052</t>
    <phoneticPr fontId="3" type="noConversion"/>
  </si>
  <si>
    <t>Costellagerina lybica</t>
    <phoneticPr fontId="3" type="noConversion"/>
  </si>
  <si>
    <t>North Atlantic</t>
    <phoneticPr fontId="3" type="noConversion"/>
  </si>
  <si>
    <t>North Atlantic</t>
    <phoneticPr fontId="3" type="noConversion"/>
  </si>
  <si>
    <t>Wilson et al., 2001</t>
    <phoneticPr fontId="3" type="noConversion"/>
  </si>
  <si>
    <t>Plankton foraminifer</t>
    <phoneticPr fontId="3" type="noConversion"/>
  </si>
  <si>
    <t>Costellagerina lybica</t>
    <phoneticPr fontId="3" type="noConversion"/>
  </si>
  <si>
    <t>23N</t>
    <phoneticPr fontId="3" type="noConversion"/>
  </si>
  <si>
    <t>Cenomanian</t>
    <phoneticPr fontId="3" type="noConversion"/>
  </si>
  <si>
    <t>Costellagerina lybica</t>
    <phoneticPr fontId="3" type="noConversion"/>
  </si>
  <si>
    <t>23N</t>
    <phoneticPr fontId="3" type="noConversion"/>
  </si>
  <si>
    <t>Cenomanian</t>
    <phoneticPr fontId="3" type="noConversion"/>
  </si>
  <si>
    <t>Plankton foraminifer</t>
    <phoneticPr fontId="3" type="noConversion"/>
  </si>
  <si>
    <t>23N</t>
    <phoneticPr fontId="3" type="noConversion"/>
  </si>
  <si>
    <t>Cenomanian</t>
    <phoneticPr fontId="3" type="noConversion"/>
  </si>
  <si>
    <t>Wilson et al., 2001</t>
    <phoneticPr fontId="3" type="noConversion"/>
  </si>
  <si>
    <t>Plankton foraminifer</t>
    <phoneticPr fontId="3" type="noConversion"/>
  </si>
  <si>
    <t>Wilson et al., 2001</t>
    <phoneticPr fontId="3" type="noConversion"/>
  </si>
  <si>
    <t>North Atlantic</t>
    <phoneticPr fontId="3" type="noConversion"/>
  </si>
  <si>
    <t>Albian</t>
    <phoneticPr fontId="3" type="noConversion"/>
  </si>
  <si>
    <t>23N</t>
    <phoneticPr fontId="3" type="noConversion"/>
  </si>
  <si>
    <t>Albian</t>
    <phoneticPr fontId="3" type="noConversion"/>
  </si>
  <si>
    <t>ODP Site 1052</t>
    <phoneticPr fontId="3" type="noConversion"/>
  </si>
  <si>
    <t>Albian</t>
    <phoneticPr fontId="3" type="noConversion"/>
  </si>
  <si>
    <t>Albian</t>
    <phoneticPr fontId="3" type="noConversion"/>
  </si>
  <si>
    <t>Costellagerina lybica</t>
    <phoneticPr fontId="3" type="noConversion"/>
  </si>
  <si>
    <t>Planomalina buxtorfi</t>
    <phoneticPr fontId="3" type="noConversion"/>
  </si>
  <si>
    <t>23N</t>
    <phoneticPr fontId="3" type="noConversion"/>
  </si>
  <si>
    <t>Albian</t>
    <phoneticPr fontId="3" type="noConversion"/>
  </si>
  <si>
    <t>Planomalina buxtorfi</t>
    <phoneticPr fontId="3" type="noConversion"/>
  </si>
  <si>
    <t>Plankton foraminifer</t>
    <phoneticPr fontId="3" type="noConversion"/>
  </si>
  <si>
    <t>Plankton foraminifer</t>
    <phoneticPr fontId="3" type="noConversion"/>
  </si>
  <si>
    <t>Biticinella breggiensis</t>
    <phoneticPr fontId="3" type="noConversion"/>
  </si>
  <si>
    <t>23N</t>
    <phoneticPr fontId="3" type="noConversion"/>
  </si>
  <si>
    <t>Biticinella breggiensis</t>
    <phoneticPr fontId="3" type="noConversion"/>
  </si>
  <si>
    <t>Biticinella breggiensis</t>
    <phoneticPr fontId="3" type="noConversion"/>
  </si>
  <si>
    <t>Biticinella breggiensis</t>
    <phoneticPr fontId="3" type="noConversion"/>
  </si>
  <si>
    <t>Wilson et al., 2001</t>
    <phoneticPr fontId="3" type="noConversion"/>
  </si>
  <si>
    <t>Albian</t>
    <phoneticPr fontId="3" type="noConversion"/>
  </si>
  <si>
    <t>Planomalina buxtorfi</t>
    <phoneticPr fontId="3" type="noConversion"/>
  </si>
  <si>
    <t>Planomalina buxtorfi</t>
    <phoneticPr fontId="3" type="noConversion"/>
  </si>
  <si>
    <t>North Atlantic</t>
    <phoneticPr fontId="3" type="noConversion"/>
  </si>
  <si>
    <t>Ticinella primula</t>
    <phoneticPr fontId="3" type="noConversion"/>
  </si>
  <si>
    <t>ODP Site 1052</t>
    <phoneticPr fontId="3" type="noConversion"/>
  </si>
  <si>
    <t>Ticinella primula</t>
    <phoneticPr fontId="3" type="noConversion"/>
  </si>
  <si>
    <t>Biticinella breggiensis</t>
    <phoneticPr fontId="3" type="noConversion"/>
  </si>
  <si>
    <t>Ticinella primula</t>
    <phoneticPr fontId="3" type="noConversion"/>
  </si>
  <si>
    <t>North Atlantic</t>
    <phoneticPr fontId="3" type="noConversion"/>
  </si>
  <si>
    <t>Ticinella primula</t>
    <phoneticPr fontId="3" type="noConversion"/>
  </si>
  <si>
    <t>Ticinella primula</t>
    <phoneticPr fontId="3" type="noConversion"/>
  </si>
  <si>
    <t>Ticinella primula</t>
    <phoneticPr fontId="3" type="noConversion"/>
  </si>
  <si>
    <t>ODP Site 1052</t>
    <phoneticPr fontId="3" type="noConversion"/>
  </si>
  <si>
    <t>Biticinella breggiensis</t>
    <phoneticPr fontId="3" type="noConversion"/>
  </si>
  <si>
    <t>Age (Ma) 11-moving</t>
    <phoneticPr fontId="3" type="noConversion"/>
  </si>
  <si>
    <t>T (℃) 11-moving</t>
    <phoneticPr fontId="3" type="noConversion"/>
  </si>
  <si>
    <t>Site 1259</t>
  </si>
  <si>
    <t>tropical Atlantic</t>
  </si>
  <si>
    <t>9°18′N</t>
  </si>
  <si>
    <t>Santonian</t>
    <phoneticPr fontId="3" type="noConversion"/>
  </si>
  <si>
    <t>T12</t>
  </si>
  <si>
    <t>Santonian</t>
    <phoneticPr fontId="3" type="noConversion"/>
  </si>
  <si>
    <t>T11/T12</t>
  </si>
  <si>
    <t>T11</t>
  </si>
  <si>
    <t>Coniacian</t>
    <phoneticPr fontId="3" type="noConversion"/>
  </si>
  <si>
    <t>Coniacian</t>
    <phoneticPr fontId="3" type="noConversion"/>
  </si>
  <si>
    <t>Coniacian</t>
    <phoneticPr fontId="3" type="noConversion"/>
  </si>
  <si>
    <t>T10/T11</t>
  </si>
  <si>
    <t>Coniacian</t>
    <phoneticPr fontId="3" type="noConversion"/>
  </si>
  <si>
    <t>T10</t>
  </si>
  <si>
    <t>Turonian</t>
    <phoneticPr fontId="3" type="noConversion"/>
  </si>
  <si>
    <t>Turonian</t>
    <phoneticPr fontId="3" type="noConversion"/>
  </si>
  <si>
    <t>T9/T10</t>
  </si>
  <si>
    <t>T9</t>
  </si>
  <si>
    <t>Site 1258</t>
    <phoneticPr fontId="3" type="noConversion"/>
  </si>
  <si>
    <t>9°26′N</t>
  </si>
  <si>
    <t>T6</t>
  </si>
  <si>
    <t>T8/T9</t>
  </si>
  <si>
    <t>Site 1258</t>
    <phoneticPr fontId="3" type="noConversion"/>
  </si>
  <si>
    <t>T8</t>
  </si>
  <si>
    <t>T7/T8</t>
  </si>
  <si>
    <t>T7</t>
  </si>
  <si>
    <t>T6/T7</t>
  </si>
  <si>
    <t>Cenomanian</t>
    <phoneticPr fontId="3" type="noConversion"/>
  </si>
  <si>
    <t>Cenomanian</t>
    <phoneticPr fontId="3" type="noConversion"/>
  </si>
  <si>
    <t>Cenomanian</t>
    <phoneticPr fontId="3" type="noConversion"/>
  </si>
  <si>
    <t>T5/T6</t>
  </si>
  <si>
    <t>T5</t>
  </si>
  <si>
    <t>T4/T5</t>
  </si>
  <si>
    <t>T4</t>
  </si>
  <si>
    <t>T3/T4</t>
  </si>
  <si>
    <t>T3</t>
  </si>
  <si>
    <t>T2/T3</t>
  </si>
  <si>
    <t>T2</t>
  </si>
  <si>
    <t>T1/T2</t>
  </si>
  <si>
    <t>T1</t>
  </si>
  <si>
    <t>Albian</t>
    <phoneticPr fontId="3" type="noConversion"/>
  </si>
  <si>
    <t>Albian</t>
    <phoneticPr fontId="3" type="noConversion"/>
  </si>
  <si>
    <t>Sample</t>
    <phoneticPr fontId="3" type="noConversion"/>
  </si>
  <si>
    <t>Section</t>
    <phoneticPr fontId="3" type="noConversion"/>
  </si>
  <si>
    <t>Latitude</t>
    <phoneticPr fontId="3" type="noConversion"/>
  </si>
  <si>
    <t>Stage</t>
    <phoneticPr fontId="3" type="noConversion"/>
  </si>
  <si>
    <t>Biozone</t>
    <phoneticPr fontId="3" type="noConversion"/>
  </si>
  <si>
    <r>
      <t>TEX</t>
    </r>
    <r>
      <rPr>
        <b/>
        <vertAlign val="subscript"/>
        <sz val="7"/>
        <rFont val="Arial Unicode MS"/>
        <family val="2"/>
        <charset val="134"/>
      </rPr>
      <t>86</t>
    </r>
    <phoneticPr fontId="3" type="noConversion"/>
  </si>
  <si>
    <t>Forster et al., 2007</t>
    <phoneticPr fontId="3" type="noConversion"/>
  </si>
  <si>
    <t>Falzoni,2013</t>
  </si>
  <si>
    <t>Planktonic foraminifer</t>
  </si>
  <si>
    <t>C.fornicata</t>
  </si>
  <si>
    <t>G.arca</t>
  </si>
  <si>
    <t>G.bulloides</t>
  </si>
  <si>
    <t>G.linneiana</t>
  </si>
  <si>
    <t>G.neotricarinata</t>
  </si>
  <si>
    <t>G.orientalis</t>
  </si>
  <si>
    <t>ODP 762C</t>
  </si>
  <si>
    <t>Exmouth Plateau</t>
  </si>
  <si>
    <t>G.elevata</t>
  </si>
  <si>
    <t>G.rajagopalani</t>
  </si>
  <si>
    <t>G.stuartiformis</t>
  </si>
  <si>
    <t>G.ventricosa</t>
  </si>
  <si>
    <t>M.coronata</t>
  </si>
  <si>
    <t>M.marginata</t>
  </si>
  <si>
    <t>ODP 762C</t>
    <phoneticPr fontId="37" type="noConversion"/>
  </si>
  <si>
    <t>M.pseudolinn.</t>
  </si>
  <si>
    <t>R.hexacamerata</t>
  </si>
  <si>
    <t>R.milamensis</t>
  </si>
  <si>
    <t>R.pennyi</t>
  </si>
  <si>
    <t>R.rugosa</t>
  </si>
  <si>
    <t>Depth 5-moving</t>
    <phoneticPr fontId="3" type="noConversion"/>
  </si>
  <si>
    <r>
      <rPr>
        <b/>
        <sz val="7"/>
        <rFont val="Arial Unicode MS"/>
        <family val="2"/>
        <charset val="134"/>
      </rPr>
      <t>RUN1</t>
    </r>
    <r>
      <rPr>
        <sz val="7"/>
        <rFont val="Arial Unicode MS"/>
        <family val="2"/>
        <charset val="134"/>
      </rPr>
      <t xml:space="preserve">TEX86 </t>
    </r>
    <phoneticPr fontId="3" type="noConversion"/>
  </si>
  <si>
    <r>
      <rPr>
        <b/>
        <sz val="7"/>
        <rFont val="Arial Unicode MS"/>
        <family val="2"/>
        <charset val="134"/>
      </rPr>
      <t>RUN2</t>
    </r>
    <r>
      <rPr>
        <sz val="7"/>
        <rFont val="Arial Unicode MS"/>
        <family val="2"/>
        <charset val="134"/>
      </rPr>
      <t>TEX86</t>
    </r>
    <phoneticPr fontId="3" type="noConversion"/>
  </si>
  <si>
    <t>Average</t>
    <phoneticPr fontId="3" type="noConversion"/>
  </si>
  <si>
    <t>sd</t>
    <phoneticPr fontId="3" type="noConversion"/>
  </si>
  <si>
    <t>RUN1 TEXH</t>
    <phoneticPr fontId="3" type="noConversion"/>
  </si>
  <si>
    <t>RUN2 TEXH</t>
    <phoneticPr fontId="3" type="noConversion"/>
  </si>
  <si>
    <t>Depth(mbsf)</t>
    <phoneticPr fontId="3" type="noConversion"/>
  </si>
  <si>
    <t>TEXH SST (av)</t>
    <phoneticPr fontId="3" type="noConversion"/>
  </si>
  <si>
    <t>sd</t>
    <phoneticPr fontId="3" type="noConversion"/>
  </si>
  <si>
    <t>BIT Average</t>
    <phoneticPr fontId="3" type="noConversion"/>
  </si>
  <si>
    <t>delta RI (Zhang et al. 2016)</t>
    <phoneticPr fontId="3" type="noConversion"/>
  </si>
  <si>
    <t>Methane Index (Zhang et al. 2011)</t>
    <phoneticPr fontId="3" type="noConversion"/>
  </si>
  <si>
    <t>872C</t>
  </si>
  <si>
    <t>20-22</t>
  </si>
  <si>
    <t>926B</t>
  </si>
  <si>
    <t>137.5-139.5</t>
  </si>
  <si>
    <t>47-49</t>
  </si>
  <si>
    <t>43.5-46</t>
  </si>
  <si>
    <t>97-99.5</t>
  </si>
  <si>
    <t>124-126.5</t>
  </si>
  <si>
    <t>*926B</t>
  </si>
  <si>
    <t>127-130</t>
  </si>
  <si>
    <t>20-24</t>
  </si>
  <si>
    <t>63-65</t>
  </si>
  <si>
    <t>91-93.5</t>
  </si>
  <si>
    <t>147-149</t>
  </si>
  <si>
    <t>76.5-79</t>
  </si>
  <si>
    <t>cc</t>
  </si>
  <si>
    <t>9-12</t>
  </si>
  <si>
    <t>65-69</t>
  </si>
  <si>
    <t>70-73</t>
  </si>
  <si>
    <t>94-99</t>
  </si>
  <si>
    <t>29-32</t>
  </si>
  <si>
    <t>130-133</t>
  </si>
  <si>
    <t>17-20</t>
  </si>
  <si>
    <t>14-19</t>
  </si>
  <si>
    <t>125-130</t>
  </si>
  <si>
    <t>88-90</t>
  </si>
  <si>
    <t>10-16</t>
  </si>
  <si>
    <t>121-124</t>
  </si>
  <si>
    <t>56-59</t>
  </si>
  <si>
    <t>12-16</t>
  </si>
  <si>
    <t>109-111.5</t>
  </si>
  <si>
    <t>0-3</t>
  </si>
  <si>
    <t>121.5-124</t>
  </si>
  <si>
    <t>64-69</t>
  </si>
  <si>
    <t>120-122</t>
  </si>
  <si>
    <t>130-134</t>
  </si>
  <si>
    <t>57.5-60</t>
  </si>
  <si>
    <t>90-95</t>
  </si>
  <si>
    <t>95-98</t>
  </si>
  <si>
    <t>138-140</t>
  </si>
  <si>
    <t>72-74</t>
  </si>
  <si>
    <t>101-103</t>
  </si>
  <si>
    <t>10-12</t>
  </si>
  <si>
    <t>39.5-41.5</t>
  </si>
  <si>
    <t>Site</t>
    <phoneticPr fontId="3" type="noConversion"/>
  </si>
  <si>
    <t>Core</t>
    <phoneticPr fontId="3" type="noConversion"/>
  </si>
  <si>
    <t>Interval (cm)</t>
    <phoneticPr fontId="3" type="noConversion"/>
  </si>
  <si>
    <t>mcd (m)</t>
    <phoneticPr fontId="3" type="noConversion"/>
  </si>
  <si>
    <t>Mg/Ca (mmol/mol)</t>
    <phoneticPr fontId="3" type="noConversion"/>
  </si>
  <si>
    <t>Age (Ma) 5-moving</t>
    <phoneticPr fontId="3" type="noConversion"/>
  </si>
  <si>
    <t xml:space="preserve">Age (Ma) </t>
  </si>
  <si>
    <t>20-23</t>
  </si>
  <si>
    <t>Stored</t>
  </si>
  <si>
    <t>30-33</t>
  </si>
  <si>
    <t>93-97</t>
  </si>
  <si>
    <t>New</t>
  </si>
  <si>
    <t>53-56</t>
  </si>
  <si>
    <t>76-79</t>
  </si>
  <si>
    <t>78-81</t>
  </si>
  <si>
    <t>67-70</t>
  </si>
  <si>
    <t>60-66</t>
  </si>
  <si>
    <t>80-84</t>
  </si>
  <si>
    <t>110-116</t>
  </si>
  <si>
    <t>125-131</t>
  </si>
  <si>
    <t>91-96</t>
  </si>
  <si>
    <t>120-126</t>
  </si>
  <si>
    <t>78-84</t>
  </si>
  <si>
    <t>24-30</t>
  </si>
  <si>
    <t>75-81</t>
  </si>
  <si>
    <t>116-122</t>
  </si>
  <si>
    <t>26-32</t>
  </si>
  <si>
    <t>17-23</t>
  </si>
  <si>
    <t>76-82</t>
  </si>
  <si>
    <t>25-31</t>
  </si>
  <si>
    <t>8-14</t>
  </si>
  <si>
    <t>79-84</t>
  </si>
  <si>
    <t>70-74</t>
  </si>
  <si>
    <t>120-124</t>
  </si>
  <si>
    <t>129-135</t>
  </si>
  <si>
    <t>100-105</t>
  </si>
  <si>
    <t>52-55</t>
  </si>
  <si>
    <t>79-82</t>
  </si>
  <si>
    <t>104-107</t>
  </si>
  <si>
    <t>105-108</t>
  </si>
  <si>
    <t>55-58</t>
  </si>
  <si>
    <t>60-63</t>
  </si>
  <si>
    <t>35-38</t>
  </si>
  <si>
    <t>57-60</t>
  </si>
  <si>
    <t>28-31</t>
  </si>
  <si>
    <t>77-80</t>
  </si>
  <si>
    <t>50-53</t>
  </si>
  <si>
    <t>53-57</t>
  </si>
  <si>
    <t>21-25</t>
  </si>
  <si>
    <t>54-57</t>
  </si>
  <si>
    <t>51-53</t>
  </si>
  <si>
    <t>46-49</t>
  </si>
  <si>
    <t>47-50</t>
  </si>
  <si>
    <t>42-46</t>
  </si>
  <si>
    <t>30</t>
  </si>
  <si>
    <t>20</t>
  </si>
  <si>
    <t>62-65</t>
  </si>
  <si>
    <t>51-54</t>
  </si>
  <si>
    <t>x</t>
  </si>
  <si>
    <t>84-87</t>
  </si>
  <si>
    <t>50-55</t>
  </si>
  <si>
    <t>100-104</t>
  </si>
  <si>
    <t>145-149</t>
  </si>
  <si>
    <t>26-29</t>
  </si>
  <si>
    <t>6-10</t>
  </si>
  <si>
    <t>27-31</t>
  </si>
  <si>
    <t>77-81</t>
  </si>
  <si>
    <t>102-105</t>
  </si>
  <si>
    <t>25-28</t>
  </si>
  <si>
    <t>23-26</t>
  </si>
  <si>
    <t>100-103</t>
  </si>
  <si>
    <t>21-24</t>
  </si>
  <si>
    <t>92-95</t>
  </si>
  <si>
    <t>109-114</t>
  </si>
  <si>
    <t>131-135</t>
  </si>
  <si>
    <t>73-79</t>
  </si>
  <si>
    <t>123-129</t>
  </si>
  <si>
    <t>111-114</t>
  </si>
  <si>
    <t>110-114</t>
  </si>
  <si>
    <t>113-117</t>
  </si>
  <si>
    <t>69-75</t>
  </si>
  <si>
    <t>28-34</t>
  </si>
  <si>
    <t>126-132</t>
  </si>
  <si>
    <t>77-83</t>
  </si>
  <si>
    <t>21-27</t>
  </si>
  <si>
    <t>74-80</t>
  </si>
  <si>
    <t>CC</t>
  </si>
  <si>
    <t>31-33</t>
  </si>
  <si>
    <t>115-120</t>
  </si>
  <si>
    <t>124-130</t>
  </si>
  <si>
    <t>67-73</t>
  </si>
  <si>
    <t>79-85</t>
  </si>
  <si>
    <t>71-77</t>
  </si>
  <si>
    <t>126-131</t>
  </si>
  <si>
    <t>66-72</t>
  </si>
  <si>
    <t>30-36</t>
  </si>
  <si>
    <t>8-13</t>
  </si>
  <si>
    <t>16-19</t>
  </si>
  <si>
    <t>14-20</t>
  </si>
  <si>
    <t>118-124</t>
  </si>
  <si>
    <t>62-68</t>
  </si>
  <si>
    <t>5-9</t>
  </si>
  <si>
    <t>8-12</t>
  </si>
  <si>
    <t>80-86</t>
  </si>
  <si>
    <t>115-121</t>
  </si>
  <si>
    <t>27-33</t>
  </si>
  <si>
    <t>130-136</t>
  </si>
  <si>
    <t>3-7</t>
  </si>
  <si>
    <t>10-14</t>
  </si>
  <si>
    <t>103-107</t>
  </si>
  <si>
    <t>BIT&gt;0.4</t>
    <phoneticPr fontId="3" type="noConversion"/>
  </si>
  <si>
    <t>Leg</t>
    <phoneticPr fontId="3" type="noConversion"/>
  </si>
  <si>
    <t>Site</t>
    <phoneticPr fontId="3" type="noConversion"/>
  </si>
  <si>
    <t>Core</t>
    <phoneticPr fontId="3" type="noConversion"/>
  </si>
  <si>
    <t>Interval (cm)</t>
    <phoneticPr fontId="3" type="noConversion"/>
  </si>
  <si>
    <t>Depth (mbsf)</t>
    <phoneticPr fontId="3" type="noConversion"/>
  </si>
  <si>
    <t>Sample Weight (g)</t>
    <phoneticPr fontId="3" type="noConversion"/>
  </si>
  <si>
    <t>Stored/New</t>
    <phoneticPr fontId="3" type="noConversion"/>
  </si>
  <si>
    <t>Age (Ma, GTS12)</t>
    <phoneticPr fontId="3" type="noConversion"/>
  </si>
  <si>
    <r>
      <t>U</t>
    </r>
    <r>
      <rPr>
        <b/>
        <vertAlign val="superscript"/>
        <sz val="7"/>
        <rFont val="Arial Unicode MS"/>
        <family val="2"/>
        <charset val="134"/>
      </rPr>
      <t>k</t>
    </r>
    <r>
      <rPr>
        <b/>
        <sz val="7"/>
        <rFont val="Arial Unicode MS"/>
        <family val="2"/>
        <charset val="134"/>
      </rPr>
      <t>'</t>
    </r>
    <r>
      <rPr>
        <b/>
        <vertAlign val="subscript"/>
        <sz val="7"/>
        <rFont val="Arial Unicode MS"/>
        <family val="2"/>
        <charset val="134"/>
      </rPr>
      <t>37</t>
    </r>
    <phoneticPr fontId="3" type="noConversion"/>
  </si>
  <si>
    <r>
      <t>U</t>
    </r>
    <r>
      <rPr>
        <b/>
        <vertAlign val="superscript"/>
        <sz val="7"/>
        <rFont val="Arial Unicode MS"/>
        <family val="2"/>
        <charset val="134"/>
      </rPr>
      <t>k</t>
    </r>
    <r>
      <rPr>
        <b/>
        <sz val="7"/>
        <rFont val="Arial Unicode MS"/>
        <family val="2"/>
        <charset val="134"/>
      </rPr>
      <t>'</t>
    </r>
    <r>
      <rPr>
        <b/>
        <vertAlign val="subscript"/>
        <sz val="7"/>
        <rFont val="Arial Unicode MS"/>
        <family val="2"/>
        <charset val="134"/>
      </rPr>
      <t>37</t>
    </r>
    <r>
      <rPr>
        <b/>
        <sz val="7"/>
        <rFont val="Arial Unicode MS"/>
        <family val="2"/>
        <charset val="134"/>
      </rPr>
      <t xml:space="preserve"> SST (°C)</t>
    </r>
    <phoneticPr fontId="3" type="noConversion"/>
  </si>
  <si>
    <r>
      <t>TEX</t>
    </r>
    <r>
      <rPr>
        <b/>
        <vertAlign val="subscript"/>
        <sz val="7"/>
        <rFont val="Arial Unicode MS"/>
        <family val="2"/>
        <charset val="134"/>
      </rPr>
      <t>86</t>
    </r>
    <r>
      <rPr>
        <b/>
        <sz val="7"/>
        <rFont val="Arial Unicode MS"/>
        <family val="2"/>
        <charset val="134"/>
      </rPr>
      <t xml:space="preserve"> INDEX</t>
    </r>
    <phoneticPr fontId="3" type="noConversion"/>
  </si>
  <si>
    <t>Bayspar 2.5th Percentile, SST (°C)</t>
    <phoneticPr fontId="3" type="noConversion"/>
  </si>
  <si>
    <t>Bayspar 16th Percentile, SST (°C)</t>
    <phoneticPr fontId="3" type="noConversion"/>
  </si>
  <si>
    <t>Bayspar 50th Percentile, SST (°C)</t>
    <phoneticPr fontId="3" type="noConversion"/>
  </si>
  <si>
    <t>Bayspar 84th Percentile, SST (°C)</t>
    <phoneticPr fontId="3" type="noConversion"/>
  </si>
  <si>
    <t>Bayspar 97.5th Percentile, SST (°C)</t>
    <phoneticPr fontId="3" type="noConversion"/>
  </si>
  <si>
    <t>T (℃)</t>
    <phoneticPr fontId="3" type="noConversion"/>
  </si>
  <si>
    <t>Age (Ma) 5-moving</t>
    <phoneticPr fontId="3" type="noConversion"/>
  </si>
  <si>
    <t>计算</t>
    <phoneticPr fontId="3" type="noConversion"/>
  </si>
  <si>
    <t>BIT INDEX</t>
    <phoneticPr fontId="3" type="noConversion"/>
  </si>
  <si>
    <t>Comment</t>
    <phoneticPr fontId="3" type="noConversion"/>
  </si>
  <si>
    <r>
      <t>δ</t>
    </r>
    <r>
      <rPr>
        <b/>
        <vertAlign val="superscript"/>
        <sz val="7"/>
        <rFont val="Arial Unicode MS"/>
        <family val="2"/>
      </rPr>
      <t>18</t>
    </r>
    <r>
      <rPr>
        <b/>
        <sz val="7"/>
        <rFont val="Arial Unicode MS"/>
        <family val="2"/>
      </rPr>
      <t>O</t>
    </r>
    <r>
      <rPr>
        <b/>
        <vertAlign val="subscript"/>
        <sz val="7"/>
        <rFont val="Arial Unicode MS"/>
        <family val="2"/>
      </rPr>
      <t>apatite</t>
    </r>
    <r>
      <rPr>
        <b/>
        <sz val="7"/>
        <rFont val="Arial Unicode MS"/>
        <family val="2"/>
      </rPr>
      <t xml:space="preserve"> (‰ VSMOW)</t>
    </r>
    <phoneticPr fontId="3" type="noConversion"/>
  </si>
  <si>
    <r>
      <t>δ</t>
    </r>
    <r>
      <rPr>
        <vertAlign val="superscript"/>
        <sz val="7"/>
        <color rgb="FF000000"/>
        <rFont val="Arial Unicode MS"/>
        <family val="2"/>
        <charset val="134"/>
      </rPr>
      <t>18</t>
    </r>
    <r>
      <rPr>
        <sz val="7"/>
        <color rgb="FF000000"/>
        <rFont val="Arial Unicode MS"/>
        <family val="2"/>
        <charset val="134"/>
      </rPr>
      <t>O</t>
    </r>
    <r>
      <rPr>
        <vertAlign val="subscript"/>
        <sz val="7"/>
        <color rgb="FF000000"/>
        <rFont val="Arial Unicode MS"/>
        <family val="2"/>
        <charset val="134"/>
      </rPr>
      <t>PO4</t>
    </r>
    <phoneticPr fontId="3" type="noConversion"/>
  </si>
  <si>
    <r>
      <t>1</t>
    </r>
    <r>
      <rPr>
        <sz val="7"/>
        <color theme="1"/>
        <rFont val="Arial Unicode MS"/>
        <family val="2"/>
        <charset val="134"/>
      </rPr>
      <t>σ</t>
    </r>
    <phoneticPr fontId="3" type="noConversion"/>
  </si>
  <si>
    <r>
      <t>Palmatolepis</t>
    </r>
    <r>
      <rPr>
        <sz val="7"/>
        <rFont val="Arial Unicode MS"/>
        <family val="2"/>
        <charset val="134"/>
      </rPr>
      <t xml:space="preserve"> spp.</t>
    </r>
  </si>
  <si>
    <r>
      <t>L.</t>
    </r>
    <r>
      <rPr>
        <i/>
        <sz val="7"/>
        <rFont val="Arial Unicode MS"/>
        <family val="2"/>
        <charset val="134"/>
      </rPr>
      <t xml:space="preserve"> Pa.</t>
    </r>
    <r>
      <rPr>
        <sz val="7"/>
        <rFont val="Arial Unicode MS"/>
        <family val="2"/>
        <charset val="134"/>
      </rPr>
      <t xml:space="preserve"> </t>
    </r>
    <r>
      <rPr>
        <i/>
        <sz val="7"/>
        <rFont val="Arial Unicode MS"/>
        <family val="2"/>
        <charset val="134"/>
      </rPr>
      <t>crepida</t>
    </r>
  </si>
  <si>
    <r>
      <t xml:space="preserve">U. </t>
    </r>
    <r>
      <rPr>
        <i/>
        <sz val="7"/>
        <rFont val="Arial Unicode MS"/>
        <family val="2"/>
        <charset val="134"/>
      </rPr>
      <t>Pa. triangularis</t>
    </r>
  </si>
  <si>
    <r>
      <t>M.</t>
    </r>
    <r>
      <rPr>
        <i/>
        <sz val="7"/>
        <rFont val="Arial Unicode MS"/>
        <family val="2"/>
        <charset val="134"/>
      </rPr>
      <t xml:space="preserve"> Pa. triangularis</t>
    </r>
  </si>
  <si>
    <r>
      <t>Polygnathus</t>
    </r>
    <r>
      <rPr>
        <sz val="7"/>
        <rFont val="Arial Unicode MS"/>
        <family val="2"/>
        <charset val="134"/>
      </rPr>
      <t xml:space="preserve"> spp.</t>
    </r>
  </si>
  <si>
    <r>
      <t>Icriodus</t>
    </r>
    <r>
      <rPr>
        <sz val="7"/>
        <rFont val="Arial Unicode MS"/>
        <family val="2"/>
        <charset val="134"/>
      </rPr>
      <t xml:space="preserve"> spp.</t>
    </r>
  </si>
  <si>
    <r>
      <t>L.</t>
    </r>
    <r>
      <rPr>
        <i/>
        <sz val="7"/>
        <rFont val="Arial Unicode MS"/>
        <family val="2"/>
        <charset val="134"/>
      </rPr>
      <t xml:space="preserve"> Pa. triangularis</t>
    </r>
  </si>
  <si>
    <r>
      <t xml:space="preserve">U. </t>
    </r>
    <r>
      <rPr>
        <i/>
        <sz val="7"/>
        <rFont val="Arial Unicode MS"/>
        <family val="2"/>
        <charset val="134"/>
      </rPr>
      <t>Pa. rhenana</t>
    </r>
  </si>
  <si>
    <r>
      <t>δ</t>
    </r>
    <r>
      <rPr>
        <b/>
        <vertAlign val="superscript"/>
        <sz val="7"/>
        <color theme="1"/>
        <rFont val="Arial"/>
        <family val="2"/>
      </rPr>
      <t>18</t>
    </r>
    <r>
      <rPr>
        <b/>
        <sz val="7"/>
        <color theme="1"/>
        <rFont val="Arial"/>
        <family val="2"/>
      </rPr>
      <t>O</t>
    </r>
    <r>
      <rPr>
        <b/>
        <vertAlign val="subscript"/>
        <sz val="7"/>
        <color theme="1"/>
        <rFont val="Arial"/>
        <family val="2"/>
      </rPr>
      <t>apatite</t>
    </r>
    <r>
      <rPr>
        <b/>
        <sz val="7"/>
        <color theme="1"/>
        <rFont val="Arial"/>
        <family val="2"/>
      </rPr>
      <t xml:space="preserve"> (‰ VSMOW)</t>
    </r>
    <phoneticPr fontId="3" type="noConversion"/>
  </si>
  <si>
    <r>
      <t>late</t>
    </r>
    <r>
      <rPr>
        <i/>
        <sz val="7"/>
        <color rgb="FF0070C0"/>
        <rFont val="Arial"/>
        <family val="2"/>
      </rPr>
      <t xml:space="preserve"> perbonus</t>
    </r>
  </si>
  <si>
    <r>
      <t>early</t>
    </r>
    <r>
      <rPr>
        <i/>
        <sz val="7"/>
        <color rgb="FF0070C0"/>
        <rFont val="Arial"/>
        <family val="2"/>
      </rPr>
      <t xml:space="preserve"> perbonus</t>
    </r>
  </si>
  <si>
    <r>
      <t>late</t>
    </r>
    <r>
      <rPr>
        <i/>
        <sz val="7"/>
        <color rgb="FF0070C0"/>
        <rFont val="Arial"/>
        <family val="2"/>
      </rPr>
      <t xml:space="preserve"> dehiscens</t>
    </r>
  </si>
  <si>
    <r>
      <t>late</t>
    </r>
    <r>
      <rPr>
        <i/>
        <sz val="7"/>
        <color rgb="FF0070C0"/>
        <rFont val="Arial"/>
        <family val="2"/>
      </rPr>
      <t xml:space="preserve"> sulcatus</t>
    </r>
  </si>
  <si>
    <r>
      <t>early</t>
    </r>
    <r>
      <rPr>
        <i/>
        <sz val="7"/>
        <color theme="9" tint="-0.249977111117893"/>
        <rFont val="Arial"/>
        <family val="2"/>
      </rPr>
      <t xml:space="preserve"> praesulcata</t>
    </r>
  </si>
  <si>
    <r>
      <t xml:space="preserve">middle </t>
    </r>
    <r>
      <rPr>
        <i/>
        <sz val="7"/>
        <color theme="9" tint="-0.249977111117893"/>
        <rFont val="Arial"/>
        <family val="2"/>
      </rPr>
      <t>expansa</t>
    </r>
  </si>
  <si>
    <r>
      <t>middle</t>
    </r>
    <r>
      <rPr>
        <i/>
        <sz val="7"/>
        <color theme="9" tint="-0.249977111117893"/>
        <rFont val="Arial"/>
        <family val="2"/>
      </rPr>
      <t xml:space="preserve"> expansa</t>
    </r>
  </si>
  <si>
    <r>
      <t xml:space="preserve">early </t>
    </r>
    <r>
      <rPr>
        <i/>
        <sz val="7"/>
        <color theme="9" tint="-0.249977111117893"/>
        <rFont val="Arial"/>
        <family val="2"/>
      </rPr>
      <t>expansa</t>
    </r>
  </si>
  <si>
    <r>
      <t xml:space="preserve">late </t>
    </r>
    <r>
      <rPr>
        <i/>
        <sz val="7"/>
        <color theme="9" tint="-0.249977111117893"/>
        <rFont val="Arial"/>
        <family val="2"/>
      </rPr>
      <t>postera</t>
    </r>
  </si>
  <si>
    <r>
      <t xml:space="preserve">early </t>
    </r>
    <r>
      <rPr>
        <i/>
        <sz val="7"/>
        <color theme="9" tint="-0.249977111117893"/>
        <rFont val="Arial"/>
        <family val="2"/>
      </rPr>
      <t>postera</t>
    </r>
  </si>
  <si>
    <r>
      <t xml:space="preserve">late </t>
    </r>
    <r>
      <rPr>
        <i/>
        <sz val="7"/>
        <color theme="9" tint="-0.249977111117893"/>
        <rFont val="Arial"/>
        <family val="2"/>
      </rPr>
      <t>trachytera</t>
    </r>
  </si>
  <si>
    <r>
      <t xml:space="preserve">early </t>
    </r>
    <r>
      <rPr>
        <i/>
        <sz val="7"/>
        <color theme="9" tint="-0.249977111117893"/>
        <rFont val="Arial"/>
        <family val="2"/>
      </rPr>
      <t>trachytera</t>
    </r>
  </si>
  <si>
    <r>
      <t xml:space="preserve">latest </t>
    </r>
    <r>
      <rPr>
        <i/>
        <sz val="7"/>
        <color theme="9" tint="-0.249977111117893"/>
        <rFont val="Arial"/>
        <family val="2"/>
      </rPr>
      <t>marginifera</t>
    </r>
  </si>
  <si>
    <r>
      <t xml:space="preserve">late </t>
    </r>
    <r>
      <rPr>
        <i/>
        <sz val="7"/>
        <color theme="9" tint="-0.249977111117893"/>
        <rFont val="Arial"/>
        <family val="2"/>
      </rPr>
      <t>marginifera</t>
    </r>
  </si>
  <si>
    <r>
      <t xml:space="preserve">early </t>
    </r>
    <r>
      <rPr>
        <i/>
        <sz val="7"/>
        <color theme="9" tint="-0.249977111117893"/>
        <rFont val="Arial"/>
        <family val="2"/>
      </rPr>
      <t>marginifera</t>
    </r>
  </si>
  <si>
    <r>
      <t>late</t>
    </r>
    <r>
      <rPr>
        <i/>
        <sz val="7"/>
        <color theme="9" tint="-0.249977111117893"/>
        <rFont val="Arial"/>
        <family val="2"/>
      </rPr>
      <t xml:space="preserve"> marginifera</t>
    </r>
  </si>
  <si>
    <r>
      <t>early</t>
    </r>
    <r>
      <rPr>
        <i/>
        <sz val="7"/>
        <color theme="9" tint="-0.249977111117893"/>
        <rFont val="Arial"/>
        <family val="2"/>
      </rPr>
      <t xml:space="preserve"> marginifera</t>
    </r>
  </si>
  <si>
    <r>
      <t xml:space="preserve">late </t>
    </r>
    <r>
      <rPr>
        <i/>
        <sz val="7"/>
        <color theme="9" tint="-0.249977111117893"/>
        <rFont val="Arial"/>
        <family val="2"/>
      </rPr>
      <t>rhomboidea</t>
    </r>
  </si>
  <si>
    <r>
      <t>early</t>
    </r>
    <r>
      <rPr>
        <i/>
        <sz val="7"/>
        <color theme="9" tint="-0.249977111117893"/>
        <rFont val="Arial"/>
        <family val="2"/>
      </rPr>
      <t xml:space="preserve"> rhomboidea</t>
    </r>
  </si>
  <si>
    <r>
      <t xml:space="preserve">early </t>
    </r>
    <r>
      <rPr>
        <i/>
        <sz val="7"/>
        <color theme="9" tint="-0.249977111117893"/>
        <rFont val="Arial"/>
        <family val="2"/>
      </rPr>
      <t>rhomboidea</t>
    </r>
  </si>
  <si>
    <r>
      <t xml:space="preserve">latest </t>
    </r>
    <r>
      <rPr>
        <i/>
        <sz val="7"/>
        <color theme="9" tint="-0.249977111117893"/>
        <rFont val="Arial"/>
        <family val="2"/>
      </rPr>
      <t>crepida</t>
    </r>
  </si>
  <si>
    <r>
      <t xml:space="preserve">late-latest </t>
    </r>
    <r>
      <rPr>
        <i/>
        <sz val="7"/>
        <color theme="9" tint="-0.249977111117893"/>
        <rFont val="Arial"/>
        <family val="2"/>
      </rPr>
      <t>crepida</t>
    </r>
  </si>
  <si>
    <r>
      <t xml:space="preserve">late </t>
    </r>
    <r>
      <rPr>
        <i/>
        <sz val="7"/>
        <color theme="9" tint="-0.249977111117893"/>
        <rFont val="Arial"/>
        <family val="2"/>
      </rPr>
      <t>crepida</t>
    </r>
  </si>
  <si>
    <r>
      <t>middle</t>
    </r>
    <r>
      <rPr>
        <i/>
        <sz val="7"/>
        <color theme="9" tint="-0.249977111117893"/>
        <rFont val="Arial"/>
        <family val="2"/>
      </rPr>
      <t xml:space="preserve"> crepida</t>
    </r>
  </si>
  <si>
    <r>
      <t xml:space="preserve">middle </t>
    </r>
    <r>
      <rPr>
        <i/>
        <sz val="7"/>
        <color theme="9" tint="-0.249977111117893"/>
        <rFont val="Arial"/>
        <family val="2"/>
      </rPr>
      <t>crepida</t>
    </r>
  </si>
  <si>
    <r>
      <t xml:space="preserve">early </t>
    </r>
    <r>
      <rPr>
        <i/>
        <sz val="7"/>
        <color theme="9" tint="-0.249977111117893"/>
        <rFont val="Arial"/>
        <family val="2"/>
      </rPr>
      <t>crepida</t>
    </r>
  </si>
  <si>
    <r>
      <t>early</t>
    </r>
    <r>
      <rPr>
        <i/>
        <sz val="7"/>
        <color theme="9" tint="-0.249977111117893"/>
        <rFont val="Arial"/>
        <family val="2"/>
      </rPr>
      <t xml:space="preserve"> crepida</t>
    </r>
  </si>
  <si>
    <r>
      <t xml:space="preserve">late </t>
    </r>
    <r>
      <rPr>
        <i/>
        <sz val="7"/>
        <color theme="9" tint="-0.249977111117893"/>
        <rFont val="Arial"/>
        <family val="2"/>
      </rPr>
      <t>triangularis</t>
    </r>
  </si>
  <si>
    <r>
      <t xml:space="preserve">middle </t>
    </r>
    <r>
      <rPr>
        <i/>
        <sz val="7"/>
        <color theme="9" tint="-0.249977111117893"/>
        <rFont val="Arial"/>
        <family val="2"/>
      </rPr>
      <t>triangularis</t>
    </r>
  </si>
  <si>
    <r>
      <t>middle</t>
    </r>
    <r>
      <rPr>
        <i/>
        <sz val="7"/>
        <color theme="9" tint="-0.249977111117893"/>
        <rFont val="Arial"/>
        <family val="2"/>
      </rPr>
      <t xml:space="preserve"> triangularis</t>
    </r>
  </si>
  <si>
    <r>
      <t xml:space="preserve">early </t>
    </r>
    <r>
      <rPr>
        <i/>
        <sz val="7"/>
        <color theme="9" tint="-0.249977111117893"/>
        <rFont val="Arial"/>
        <family val="2"/>
      </rPr>
      <t>triangularis</t>
    </r>
  </si>
  <si>
    <r>
      <t>early</t>
    </r>
    <r>
      <rPr>
        <i/>
        <sz val="7"/>
        <color theme="9" tint="-0.249977111117893"/>
        <rFont val="Arial"/>
        <family val="2"/>
      </rPr>
      <t xml:space="preserve"> triangularis</t>
    </r>
  </si>
  <si>
    <r>
      <t>late</t>
    </r>
    <r>
      <rPr>
        <i/>
        <sz val="7"/>
        <color theme="9" tint="-0.249977111117893"/>
        <rFont val="Arial"/>
        <family val="2"/>
      </rPr>
      <t xml:space="preserve"> rhenana</t>
    </r>
  </si>
  <si>
    <r>
      <t>early</t>
    </r>
    <r>
      <rPr>
        <i/>
        <sz val="7"/>
        <color theme="9" tint="-0.249977111117893"/>
        <rFont val="Arial"/>
        <family val="2"/>
      </rPr>
      <t xml:space="preserve"> rhenana</t>
    </r>
  </si>
  <si>
    <r>
      <t xml:space="preserve">early </t>
    </r>
    <r>
      <rPr>
        <i/>
        <sz val="7"/>
        <color theme="9" tint="-0.249977111117893"/>
        <rFont val="Arial"/>
        <family val="2"/>
      </rPr>
      <t>rhenana</t>
    </r>
  </si>
  <si>
    <r>
      <t>late</t>
    </r>
    <r>
      <rPr>
        <i/>
        <sz val="7"/>
        <color theme="9" tint="-0.249977111117893"/>
        <rFont val="Arial"/>
        <family val="2"/>
      </rPr>
      <t xml:space="preserve"> disparilis</t>
    </r>
  </si>
  <si>
    <r>
      <t xml:space="preserve">late </t>
    </r>
    <r>
      <rPr>
        <i/>
        <sz val="7"/>
        <color theme="9" tint="-0.249977111117893"/>
        <rFont val="Arial"/>
        <family val="2"/>
      </rPr>
      <t>disparilis</t>
    </r>
  </si>
  <si>
    <r>
      <t xml:space="preserve">early </t>
    </r>
    <r>
      <rPr>
        <i/>
        <sz val="7"/>
        <color theme="9" tint="-0.249977111117893"/>
        <rFont val="Arial"/>
        <family val="2"/>
      </rPr>
      <t>disparilis</t>
    </r>
  </si>
  <si>
    <r>
      <t xml:space="preserve">late </t>
    </r>
    <r>
      <rPr>
        <i/>
        <sz val="7"/>
        <color theme="9" tint="-0.249977111117893"/>
        <rFont val="Arial"/>
        <family val="2"/>
      </rPr>
      <t>christatus-hermanni</t>
    </r>
  </si>
  <si>
    <r>
      <t xml:space="preserve">early </t>
    </r>
    <r>
      <rPr>
        <i/>
        <sz val="7"/>
        <color theme="9" tint="-0.249977111117893"/>
        <rFont val="Arial"/>
        <family val="2"/>
      </rPr>
      <t>christatus-hermanni</t>
    </r>
  </si>
  <si>
    <r>
      <t>middle</t>
    </r>
    <r>
      <rPr>
        <i/>
        <sz val="7"/>
        <color theme="9" tint="-0.249977111117893"/>
        <rFont val="Arial"/>
        <family val="2"/>
      </rPr>
      <t xml:space="preserve"> varcus</t>
    </r>
  </si>
  <si>
    <r>
      <t>early</t>
    </r>
    <r>
      <rPr>
        <i/>
        <sz val="7"/>
        <color theme="9" tint="-0.249977111117893"/>
        <rFont val="Arial"/>
        <family val="2"/>
      </rPr>
      <t xml:space="preserve"> varcus</t>
    </r>
  </si>
  <si>
    <r>
      <t xml:space="preserve">late </t>
    </r>
    <r>
      <rPr>
        <i/>
        <sz val="7"/>
        <color theme="1"/>
        <rFont val="Arial"/>
        <family val="2"/>
      </rPr>
      <t>rhenana</t>
    </r>
  </si>
  <si>
    <r>
      <t>early</t>
    </r>
    <r>
      <rPr>
        <i/>
        <sz val="7"/>
        <color theme="1"/>
        <rFont val="Arial"/>
        <family val="2"/>
      </rPr>
      <t xml:space="preserve"> rhenana</t>
    </r>
  </si>
  <si>
    <r>
      <t>late</t>
    </r>
    <r>
      <rPr>
        <i/>
        <sz val="7"/>
        <color theme="1"/>
        <rFont val="Arial"/>
        <family val="2"/>
      </rPr>
      <t xml:space="preserve"> falsiovalis</t>
    </r>
  </si>
  <si>
    <r>
      <t>early</t>
    </r>
    <r>
      <rPr>
        <i/>
        <sz val="7"/>
        <color theme="1"/>
        <rFont val="Arial"/>
        <family val="2"/>
      </rPr>
      <t xml:space="preserve"> falsiovalis</t>
    </r>
  </si>
  <si>
    <r>
      <t>late</t>
    </r>
    <r>
      <rPr>
        <i/>
        <sz val="7"/>
        <color theme="1"/>
        <rFont val="Arial"/>
        <family val="2"/>
      </rPr>
      <t xml:space="preserve"> disparilis</t>
    </r>
  </si>
  <si>
    <r>
      <t>early</t>
    </r>
    <r>
      <rPr>
        <i/>
        <sz val="7"/>
        <color theme="1"/>
        <rFont val="Arial"/>
        <family val="2"/>
      </rPr>
      <t xml:space="preserve"> disparilis</t>
    </r>
  </si>
  <si>
    <r>
      <t>late</t>
    </r>
    <r>
      <rPr>
        <i/>
        <sz val="7"/>
        <color theme="1"/>
        <rFont val="Arial"/>
        <family val="2"/>
      </rPr>
      <t xml:space="preserve"> christatus-hermanni</t>
    </r>
  </si>
  <si>
    <r>
      <t>early</t>
    </r>
    <r>
      <rPr>
        <i/>
        <sz val="7"/>
        <color theme="1"/>
        <rFont val="Arial"/>
        <family val="2"/>
      </rPr>
      <t xml:space="preserve"> christatus-hermanni</t>
    </r>
  </si>
  <si>
    <r>
      <t>δ</t>
    </r>
    <r>
      <rPr>
        <b/>
        <vertAlign val="superscript"/>
        <sz val="7"/>
        <color theme="1"/>
        <rFont val="Arial Unicode MS"/>
        <family val="2"/>
        <charset val="134"/>
      </rPr>
      <t>18</t>
    </r>
    <r>
      <rPr>
        <b/>
        <sz val="7"/>
        <color theme="1"/>
        <rFont val="Arial Unicode MS"/>
        <family val="2"/>
        <charset val="134"/>
      </rPr>
      <t>O</t>
    </r>
    <r>
      <rPr>
        <b/>
        <vertAlign val="subscript"/>
        <sz val="7"/>
        <color theme="1"/>
        <rFont val="Arial Unicode MS"/>
        <family val="2"/>
        <charset val="134"/>
      </rPr>
      <t>apatite</t>
    </r>
    <r>
      <rPr>
        <b/>
        <sz val="7"/>
        <color theme="1"/>
        <rFont val="Arial Unicode MS"/>
        <family val="2"/>
        <charset val="134"/>
      </rPr>
      <t xml:space="preserve"> (‰ VSMOW)</t>
    </r>
    <phoneticPr fontId="3" type="noConversion"/>
  </si>
  <si>
    <t>T (℃)-Kim1997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</si>
</sst>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76" formatCode="0.00_);[Red]\(0.00\)"/>
    <numFmt numFmtId="177" formatCode="0.00_ "/>
    <numFmt numFmtId="178" formatCode="0.0"/>
    <numFmt numFmtId="179" formatCode="#,##0.0"/>
    <numFmt numFmtId="180" formatCode="0.0_ "/>
    <numFmt numFmtId="181" formatCode="0_ "/>
    <numFmt numFmtId="182" formatCode="#,##0.00_ "/>
    <numFmt numFmtId="183" formatCode="0;_؀"/>
    <numFmt numFmtId="184" formatCode="0.000_);[Red]\(0.000\)"/>
    <numFmt numFmtId="185" formatCode="0.000"/>
  </numFmts>
  <fonts count="5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b/>
      <sz val="8"/>
      <name val="Arial Unicode MS"/>
      <family val="2"/>
      <charset val="134"/>
    </font>
    <font>
      <b/>
      <sz val="7"/>
      <name val="Arial Unicode MS"/>
      <family val="2"/>
      <charset val="134"/>
    </font>
    <font>
      <b/>
      <vertAlign val="superscript"/>
      <sz val="7"/>
      <name val="Arial Unicode MS"/>
      <family val="2"/>
      <charset val="134"/>
    </font>
    <font>
      <b/>
      <vertAlign val="subscript"/>
      <sz val="7"/>
      <name val="Arial Unicode MS"/>
      <family val="2"/>
      <charset val="134"/>
    </font>
    <font>
      <sz val="7"/>
      <name val="Arial Unicode MS"/>
      <family val="2"/>
      <charset val="134"/>
    </font>
    <font>
      <i/>
      <sz val="7"/>
      <name val="Arial Unicode MS"/>
      <family val="2"/>
      <charset val="134"/>
    </font>
    <font>
      <sz val="7"/>
      <name val="宋体"/>
      <family val="2"/>
      <scheme val="minor"/>
    </font>
    <font>
      <sz val="7"/>
      <color theme="9" tint="-0.249977111117893"/>
      <name val="Arial Unicode MS"/>
      <family val="2"/>
      <charset val="134"/>
    </font>
    <font>
      <sz val="12"/>
      <color theme="1"/>
      <name val="Calibri"/>
      <family val="2"/>
    </font>
    <font>
      <sz val="9"/>
      <name val="Calibri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Calibri"/>
      <family val="2"/>
    </font>
    <font>
      <b/>
      <sz val="7"/>
      <name val="Arial Unicode MS"/>
      <family val="2"/>
    </font>
    <font>
      <b/>
      <vertAlign val="superscript"/>
      <sz val="7"/>
      <name val="Arial Unicode MS"/>
      <family val="2"/>
    </font>
    <font>
      <b/>
      <vertAlign val="subscript"/>
      <sz val="7"/>
      <name val="Arial Unicode MS"/>
      <family val="2"/>
    </font>
    <font>
      <sz val="7"/>
      <name val="Arial Unicode MS"/>
      <family val="2"/>
    </font>
    <font>
      <i/>
      <sz val="7"/>
      <name val="Arial Unicode MS"/>
      <family val="2"/>
    </font>
    <font>
      <sz val="7"/>
      <name val="Calibri"/>
      <family val="2"/>
    </font>
    <font>
      <sz val="7"/>
      <name val="宋体"/>
      <family val="3"/>
      <charset val="134"/>
      <scheme val="minor"/>
    </font>
    <font>
      <b/>
      <sz val="7"/>
      <color theme="1"/>
      <name val="Arial"/>
      <family val="2"/>
    </font>
    <font>
      <b/>
      <vertAlign val="superscript"/>
      <sz val="7"/>
      <color theme="1"/>
      <name val="Arial"/>
      <family val="2"/>
    </font>
    <font>
      <b/>
      <vertAlign val="subscript"/>
      <sz val="7"/>
      <color theme="1"/>
      <name val="Arial"/>
      <family val="2"/>
    </font>
    <font>
      <b/>
      <sz val="7"/>
      <color theme="1"/>
      <name val="Arial Unicode MS"/>
      <family val="2"/>
      <charset val="134"/>
    </font>
    <font>
      <sz val="7"/>
      <color theme="1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7"/>
      <color theme="1"/>
      <name val="宋体"/>
      <family val="2"/>
      <scheme val="minor"/>
    </font>
    <font>
      <b/>
      <vertAlign val="superscript"/>
      <sz val="7"/>
      <name val="Arial"/>
      <family val="2"/>
    </font>
    <font>
      <b/>
      <vertAlign val="subscript"/>
      <sz val="7"/>
      <name val="Arial"/>
      <family val="2"/>
    </font>
    <font>
      <i/>
      <sz val="7"/>
      <name val="Arial"/>
      <family val="2"/>
    </font>
    <font>
      <sz val="9"/>
      <name val="宋体"/>
      <family val="2"/>
      <charset val="134"/>
      <scheme val="minor"/>
    </font>
    <font>
      <i/>
      <sz val="7"/>
      <color theme="1"/>
      <name val="Arial"/>
      <family val="2"/>
    </font>
    <font>
      <sz val="7"/>
      <color theme="1"/>
      <name val="Arial Unicode MS"/>
      <family val="2"/>
      <charset val="134"/>
    </font>
    <font>
      <sz val="7"/>
      <color rgb="FFFF0000"/>
      <name val="Arial Unicode MS"/>
      <family val="2"/>
      <charset val="134"/>
    </font>
    <font>
      <sz val="7"/>
      <color rgb="FF000000"/>
      <name val="Arial Unicode MS"/>
      <family val="2"/>
      <charset val="134"/>
    </font>
    <font>
      <b/>
      <sz val="7"/>
      <color rgb="FF0070C0"/>
      <name val="Arial"/>
      <family val="2"/>
    </font>
    <font>
      <b/>
      <vertAlign val="superscript"/>
      <sz val="7"/>
      <color theme="1"/>
      <name val="Arial Unicode MS"/>
      <family val="2"/>
      <charset val="134"/>
    </font>
    <font>
      <b/>
      <vertAlign val="subscript"/>
      <sz val="7"/>
      <color theme="1"/>
      <name val="Arial Unicode MS"/>
      <family val="2"/>
      <charset val="134"/>
    </font>
    <font>
      <sz val="7"/>
      <color rgb="FF0070C0"/>
      <name val="Arial Unicode MS"/>
      <family val="2"/>
      <charset val="134"/>
    </font>
    <font>
      <sz val="12"/>
      <color theme="1"/>
      <name val="宋体"/>
      <family val="2"/>
      <scheme val="minor"/>
    </font>
    <font>
      <sz val="12"/>
      <color rgb="FF9C0006"/>
      <name val="宋体"/>
      <family val="2"/>
      <charset val="129"/>
      <scheme val="minor"/>
    </font>
    <font>
      <vertAlign val="superscript"/>
      <sz val="7"/>
      <color rgb="FF000000"/>
      <name val="Arial Unicode MS"/>
      <family val="2"/>
      <charset val="134"/>
    </font>
    <font>
      <vertAlign val="subscript"/>
      <sz val="7"/>
      <color rgb="FF000000"/>
      <name val="Arial Unicode MS"/>
      <family val="2"/>
      <charset val="134"/>
    </font>
    <font>
      <sz val="7"/>
      <color rgb="FF0070C0"/>
      <name val="Arial"/>
      <family val="2"/>
    </font>
    <font>
      <i/>
      <sz val="7"/>
      <color rgb="FF0070C0"/>
      <name val="Arial"/>
      <family val="2"/>
    </font>
    <font>
      <sz val="7"/>
      <color theme="9" tint="-0.249977111117893"/>
      <name val="Arial"/>
      <family val="2"/>
    </font>
    <font>
      <i/>
      <sz val="7"/>
      <color theme="9" tint="-0.249977111117893"/>
      <name val="Arial"/>
      <family val="2"/>
    </font>
    <font>
      <b/>
      <sz val="7"/>
      <color theme="9" tint="-0.249977111117893"/>
      <name val="Arial"/>
      <family val="2"/>
    </font>
    <font>
      <i/>
      <sz val="7"/>
      <color rgb="FF0070C0"/>
      <name val="Arial Unicode MS"/>
      <family val="2"/>
      <charset val="134"/>
    </font>
    <font>
      <sz val="7"/>
      <color theme="1" tint="4.9989318521683403E-2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/>
      <diagonal/>
    </border>
  </borders>
  <cellStyleXfs count="13">
    <xf numFmtId="0" fontId="0" fillId="0" borderId="0"/>
    <xf numFmtId="0" fontId="5" fillId="0" borderId="0"/>
    <xf numFmtId="0" fontId="14" fillId="0" borderId="0"/>
    <xf numFmtId="0" fontId="16" fillId="0" borderId="0">
      <alignment vertical="top"/>
    </xf>
    <xf numFmtId="0" fontId="17" fillId="0" borderId="0"/>
    <xf numFmtId="0" fontId="18" fillId="0" borderId="0">
      <alignment vertical="center"/>
    </xf>
    <xf numFmtId="0" fontId="17" fillId="0" borderId="0"/>
    <xf numFmtId="0" fontId="2" fillId="0" borderId="0">
      <alignment vertical="center"/>
    </xf>
    <xf numFmtId="0" fontId="5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6" fillId="0" borderId="0"/>
    <xf numFmtId="0" fontId="47" fillId="2" borderId="0" applyNumberFormat="0" applyBorder="0" applyAlignment="0" applyProtection="0"/>
  </cellStyleXfs>
  <cellXfs count="203">
    <xf numFmtId="0" fontId="0" fillId="0" borderId="0" xfId="0"/>
    <xf numFmtId="0" fontId="6" fillId="0" borderId="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/>
    </xf>
    <xf numFmtId="178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176" fontId="10" fillId="0" borderId="0" xfId="0" applyNumberFormat="1" applyFont="1" applyFill="1" applyBorder="1" applyAlignment="1">
      <alignment horizontal="left"/>
    </xf>
    <xf numFmtId="179" fontId="10" fillId="0" borderId="0" xfId="0" applyNumberFormat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179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center"/>
    </xf>
    <xf numFmtId="177" fontId="6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Fill="1"/>
    <xf numFmtId="178" fontId="13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6" fontId="13" fillId="0" borderId="0" xfId="0" applyNumberFormat="1" applyFont="1" applyFill="1" applyBorder="1" applyAlignment="1">
      <alignment horizontal="left"/>
    </xf>
    <xf numFmtId="179" fontId="13" fillId="0" borderId="0" xfId="0" applyNumberFormat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179" fontId="13" fillId="0" borderId="0" xfId="0" applyNumberFormat="1" applyFont="1" applyFill="1" applyBorder="1" applyAlignment="1">
      <alignment horizontal="left" vertical="top"/>
    </xf>
    <xf numFmtId="176" fontId="13" fillId="0" borderId="0" xfId="0" applyNumberFormat="1" applyFont="1" applyFill="1" applyBorder="1" applyAlignment="1">
      <alignment horizontal="left" vertical="center"/>
    </xf>
    <xf numFmtId="2" fontId="10" fillId="0" borderId="0" xfId="2" applyNumberFormat="1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177" fontId="10" fillId="0" borderId="0" xfId="2" applyNumberFormat="1" applyFont="1" applyFill="1" applyBorder="1" applyAlignment="1">
      <alignment horizontal="left" vertical="center" wrapText="1"/>
    </xf>
    <xf numFmtId="179" fontId="7" fillId="0" borderId="0" xfId="3" applyNumberFormat="1" applyFont="1" applyFill="1" applyAlignment="1">
      <alignment horizontal="left" vertical="center"/>
    </xf>
    <xf numFmtId="179" fontId="7" fillId="0" borderId="0" xfId="3" applyNumberFormat="1" applyFont="1" applyFill="1" applyBorder="1" applyAlignment="1">
      <alignment horizontal="left" vertical="center" wrapText="1"/>
    </xf>
    <xf numFmtId="0" fontId="10" fillId="0" borderId="0" xfId="2" applyFont="1" applyFill="1" applyAlignment="1">
      <alignment horizontal="left" vertical="center"/>
    </xf>
    <xf numFmtId="178" fontId="10" fillId="0" borderId="0" xfId="2" applyNumberFormat="1" applyFont="1" applyFill="1" applyBorder="1" applyAlignment="1">
      <alignment horizontal="left" vertical="center" wrapText="1"/>
    </xf>
    <xf numFmtId="180" fontId="10" fillId="0" borderId="0" xfId="2" applyNumberFormat="1" applyFont="1" applyFill="1" applyBorder="1" applyAlignment="1">
      <alignment horizontal="left" vertical="center" wrapText="1"/>
    </xf>
    <xf numFmtId="176" fontId="10" fillId="0" borderId="0" xfId="2" applyNumberFormat="1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/>
    </xf>
    <xf numFmtId="180" fontId="10" fillId="0" borderId="0" xfId="2" applyNumberFormat="1" applyFont="1" applyFill="1" applyAlignment="1">
      <alignment horizontal="left" vertical="center"/>
    </xf>
    <xf numFmtId="2" fontId="10" fillId="0" borderId="0" xfId="2" applyNumberFormat="1" applyFont="1" applyFill="1" applyAlignment="1">
      <alignment horizontal="left" vertical="center"/>
    </xf>
    <xf numFmtId="178" fontId="10" fillId="0" borderId="0" xfId="2" applyNumberFormat="1" applyFont="1" applyFill="1" applyAlignment="1">
      <alignment horizontal="left" vertical="center"/>
    </xf>
    <xf numFmtId="177" fontId="10" fillId="0" borderId="0" xfId="2" applyNumberFormat="1" applyFont="1" applyFill="1" applyAlignment="1">
      <alignment horizontal="left" vertical="center"/>
    </xf>
    <xf numFmtId="176" fontId="10" fillId="0" borderId="0" xfId="2" applyNumberFormat="1" applyFont="1" applyFill="1" applyAlignment="1">
      <alignment horizontal="left" vertical="center"/>
    </xf>
    <xf numFmtId="2" fontId="10" fillId="0" borderId="0" xfId="3" applyNumberFormat="1" applyFont="1" applyFill="1" applyBorder="1" applyAlignment="1">
      <alignment horizontal="left" vertical="center"/>
    </xf>
    <xf numFmtId="0" fontId="10" fillId="0" borderId="0" xfId="3" applyFont="1" applyFill="1" applyBorder="1" applyAlignment="1">
      <alignment horizontal="left" vertical="center"/>
    </xf>
    <xf numFmtId="180" fontId="7" fillId="0" borderId="0" xfId="3" applyNumberFormat="1" applyFont="1" applyFill="1" applyBorder="1" applyAlignment="1">
      <alignment horizontal="left" vertical="center"/>
    </xf>
    <xf numFmtId="176" fontId="7" fillId="0" borderId="0" xfId="3" applyNumberFormat="1" applyFont="1" applyFill="1" applyBorder="1" applyAlignment="1">
      <alignment horizontal="left" vertical="center"/>
    </xf>
    <xf numFmtId="2" fontId="10" fillId="0" borderId="0" xfId="3" applyNumberFormat="1" applyFont="1" applyFill="1" applyAlignment="1">
      <alignment horizontal="left" vertical="center"/>
    </xf>
    <xf numFmtId="0" fontId="10" fillId="0" borderId="0" xfId="3" applyFont="1" applyFill="1" applyAlignment="1">
      <alignment horizontal="left" vertical="center"/>
    </xf>
    <xf numFmtId="180" fontId="7" fillId="0" borderId="0" xfId="3" applyNumberFormat="1" applyFont="1" applyFill="1" applyAlignment="1">
      <alignment horizontal="left" vertical="center"/>
    </xf>
    <xf numFmtId="176" fontId="7" fillId="0" borderId="0" xfId="3" applyNumberFormat="1" applyFont="1" applyFill="1" applyAlignment="1">
      <alignment horizontal="left" vertical="center"/>
    </xf>
    <xf numFmtId="0" fontId="7" fillId="0" borderId="0" xfId="3" applyFont="1" applyFill="1" applyAlignment="1">
      <alignment horizontal="left" vertical="center"/>
    </xf>
    <xf numFmtId="14" fontId="10" fillId="0" borderId="0" xfId="2" applyNumberFormat="1" applyFont="1" applyFill="1" applyAlignment="1">
      <alignment horizontal="left" vertical="center"/>
    </xf>
    <xf numFmtId="0" fontId="7" fillId="0" borderId="0" xfId="3" applyFont="1" applyFill="1" applyBorder="1" applyAlignment="1">
      <alignment horizontal="left" vertical="center"/>
    </xf>
    <xf numFmtId="180" fontId="7" fillId="0" borderId="0" xfId="3" applyNumberFormat="1" applyFont="1" applyFill="1" applyBorder="1" applyAlignment="1">
      <alignment horizontal="left" vertical="center" wrapText="1"/>
    </xf>
    <xf numFmtId="176" fontId="7" fillId="0" borderId="0" xfId="3" applyNumberFormat="1" applyFont="1" applyFill="1" applyBorder="1" applyAlignment="1">
      <alignment horizontal="left" vertical="center" wrapText="1"/>
    </xf>
    <xf numFmtId="181" fontId="10" fillId="0" borderId="0" xfId="2" applyNumberFormat="1" applyFont="1" applyFill="1" applyAlignment="1">
      <alignment horizontal="left" vertical="center"/>
    </xf>
    <xf numFmtId="1" fontId="10" fillId="0" borderId="0" xfId="2" applyNumberFormat="1" applyFont="1" applyFill="1" applyAlignment="1">
      <alignment horizontal="left" vertical="center"/>
    </xf>
    <xf numFmtId="182" fontId="10" fillId="0" borderId="0" xfId="2" applyNumberFormat="1" applyFont="1" applyFill="1" applyAlignment="1">
      <alignment horizontal="left" vertical="center"/>
    </xf>
    <xf numFmtId="0" fontId="7" fillId="0" borderId="0" xfId="3" applyFont="1" applyFill="1" applyBorder="1" applyAlignment="1">
      <alignment horizontal="left" vertical="center" wrapText="1"/>
    </xf>
    <xf numFmtId="0" fontId="10" fillId="0" borderId="0" xfId="3" applyFont="1" applyFill="1" applyBorder="1" applyAlignment="1">
      <alignment horizontal="left" vertical="center" wrapText="1"/>
    </xf>
    <xf numFmtId="183" fontId="10" fillId="0" borderId="0" xfId="2" applyNumberFormat="1" applyFont="1" applyFill="1" applyAlignment="1">
      <alignment horizontal="left" vertical="center"/>
    </xf>
    <xf numFmtId="0" fontId="22" fillId="0" borderId="0" xfId="6" applyFont="1" applyFill="1" applyBorder="1" applyAlignment="1">
      <alignment horizontal="left"/>
    </xf>
    <xf numFmtId="0" fontId="22" fillId="0" borderId="0" xfId="4" applyFont="1" applyFill="1" applyBorder="1" applyAlignment="1">
      <alignment horizontal="left" vertical="center"/>
    </xf>
    <xf numFmtId="0" fontId="23" fillId="0" borderId="0" xfId="4" applyFont="1" applyFill="1" applyBorder="1" applyAlignment="1">
      <alignment horizontal="left" vertical="center"/>
    </xf>
    <xf numFmtId="176" fontId="22" fillId="0" borderId="0" xfId="6" applyNumberFormat="1" applyFont="1" applyFill="1" applyBorder="1" applyAlignment="1">
      <alignment horizontal="left"/>
    </xf>
    <xf numFmtId="0" fontId="22" fillId="0" borderId="0" xfId="6" applyFont="1" applyFill="1" applyBorder="1" applyAlignment="1">
      <alignment horizontal="left" vertical="center"/>
    </xf>
    <xf numFmtId="177" fontId="22" fillId="0" borderId="0" xfId="6" applyNumberFormat="1" applyFont="1" applyFill="1" applyBorder="1" applyAlignment="1">
      <alignment horizontal="left"/>
    </xf>
    <xf numFmtId="180" fontId="22" fillId="0" borderId="0" xfId="4" applyNumberFormat="1" applyFont="1" applyFill="1" applyBorder="1" applyAlignment="1">
      <alignment horizontal="left" vertical="center"/>
    </xf>
    <xf numFmtId="0" fontId="23" fillId="0" borderId="0" xfId="6" applyFont="1" applyFill="1" applyBorder="1" applyAlignment="1">
      <alignment horizontal="left" vertical="center"/>
    </xf>
    <xf numFmtId="176" fontId="22" fillId="0" borderId="0" xfId="6" applyNumberFormat="1" applyFont="1" applyFill="1" applyBorder="1" applyAlignment="1">
      <alignment horizontal="left" vertical="center"/>
    </xf>
    <xf numFmtId="180" fontId="22" fillId="0" borderId="0" xfId="6" applyNumberFormat="1" applyFont="1" applyFill="1" applyBorder="1" applyAlignment="1">
      <alignment horizontal="left" vertical="center"/>
    </xf>
    <xf numFmtId="0" fontId="22" fillId="0" borderId="0" xfId="6" applyNumberFormat="1" applyFont="1" applyFill="1" applyBorder="1" applyAlignment="1">
      <alignment horizontal="left" vertical="center"/>
    </xf>
    <xf numFmtId="178" fontId="22" fillId="0" borderId="0" xfId="6" applyNumberFormat="1" applyFont="1" applyFill="1" applyBorder="1" applyAlignment="1">
      <alignment horizontal="left" vertical="center"/>
    </xf>
    <xf numFmtId="0" fontId="10" fillId="0" borderId="0" xfId="4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/>
    </xf>
    <xf numFmtId="0" fontId="10" fillId="0" borderId="0" xfId="6" applyFont="1" applyFill="1" applyBorder="1" applyAlignment="1">
      <alignment horizontal="left" vertical="center"/>
    </xf>
    <xf numFmtId="0" fontId="24" fillId="0" borderId="0" xfId="5" applyFont="1" applyFill="1">
      <alignment vertical="center"/>
    </xf>
    <xf numFmtId="0" fontId="25" fillId="0" borderId="0" xfId="6" applyFont="1" applyFill="1"/>
    <xf numFmtId="177" fontId="10" fillId="0" borderId="0" xfId="7" applyNumberFormat="1" applyFont="1" applyFill="1" applyAlignment="1">
      <alignment horizontal="center"/>
    </xf>
    <xf numFmtId="176" fontId="10" fillId="0" borderId="0" xfId="7" applyNumberFormat="1" applyFont="1" applyFill="1" applyAlignment="1">
      <alignment horizontal="center"/>
    </xf>
    <xf numFmtId="176" fontId="10" fillId="0" borderId="0" xfId="7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left" vertical="center" wrapText="1"/>
    </xf>
    <xf numFmtId="0" fontId="10" fillId="0" borderId="0" xfId="7" applyFont="1" applyFill="1" applyAlignment="1">
      <alignment horizontal="center" vertical="center"/>
    </xf>
    <xf numFmtId="0" fontId="10" fillId="0" borderId="0" xfId="7" applyFont="1" applyFill="1" applyAlignment="1"/>
    <xf numFmtId="0" fontId="10" fillId="0" borderId="0" xfId="7" applyFont="1" applyFill="1" applyBorder="1" applyAlignment="1">
      <alignment horizontal="left"/>
    </xf>
    <xf numFmtId="0" fontId="10" fillId="0" borderId="0" xfId="7" applyFont="1" applyFill="1" applyAlignment="1">
      <alignment horizontal="left"/>
    </xf>
    <xf numFmtId="2" fontId="10" fillId="0" borderId="0" xfId="7" applyNumberFormat="1" applyFont="1" applyFill="1" applyBorder="1" applyAlignment="1">
      <alignment horizontal="center"/>
    </xf>
    <xf numFmtId="0" fontId="10" fillId="0" borderId="0" xfId="7" applyFont="1" applyFill="1" applyAlignment="1">
      <alignment horizontal="center"/>
    </xf>
    <xf numFmtId="0" fontId="11" fillId="0" borderId="0" xfId="7" applyFont="1" applyFill="1" applyBorder="1" applyAlignment="1">
      <alignment horizontal="left"/>
    </xf>
    <xf numFmtId="0" fontId="10" fillId="0" borderId="0" xfId="7" applyFont="1" applyFill="1" applyBorder="1" applyAlignment="1">
      <alignment horizontal="center"/>
    </xf>
    <xf numFmtId="2" fontId="10" fillId="0" borderId="0" xfId="7" applyNumberFormat="1" applyFont="1" applyFill="1" applyAlignment="1">
      <alignment horizontal="center"/>
    </xf>
    <xf numFmtId="0" fontId="10" fillId="0" borderId="0" xfId="8" applyFont="1" applyFill="1" applyBorder="1" applyAlignment="1">
      <alignment horizontal="left" vertical="center"/>
    </xf>
    <xf numFmtId="0" fontId="10" fillId="0" borderId="0" xfId="8" applyFont="1" applyFill="1" applyBorder="1" applyAlignment="1">
      <alignment horizontal="center" vertical="center"/>
    </xf>
    <xf numFmtId="2" fontId="10" fillId="0" borderId="0" xfId="8" applyNumberFormat="1" applyFont="1" applyFill="1" applyBorder="1" applyAlignment="1">
      <alignment horizontal="center" vertical="center"/>
    </xf>
    <xf numFmtId="0" fontId="10" fillId="0" borderId="0" xfId="7" applyFont="1" applyFill="1" applyBorder="1" applyAlignment="1"/>
    <xf numFmtId="177" fontId="10" fillId="0" borderId="0" xfId="7" applyNumberFormat="1" applyFont="1" applyFill="1" applyBorder="1" applyAlignment="1">
      <alignment horizontal="center"/>
    </xf>
    <xf numFmtId="177" fontId="30" fillId="0" borderId="0" xfId="0" applyNumberFormat="1" applyFont="1" applyFill="1" applyBorder="1" applyAlignment="1">
      <alignment horizontal="left"/>
    </xf>
    <xf numFmtId="177" fontId="31" fillId="0" borderId="0" xfId="0" applyNumberFormat="1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left"/>
    </xf>
    <xf numFmtId="176" fontId="32" fillId="0" borderId="0" xfId="0" applyNumberFormat="1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30" fillId="0" borderId="0" xfId="9" applyFont="1" applyFill="1" applyAlignment="1">
      <alignment horizontal="left" vertical="center"/>
    </xf>
    <xf numFmtId="0" fontId="30" fillId="0" borderId="0" xfId="9" applyFont="1" applyFill="1" applyBorder="1" applyAlignment="1">
      <alignment horizontal="left" vertical="center"/>
    </xf>
    <xf numFmtId="180" fontId="30" fillId="0" borderId="0" xfId="9" applyNumberFormat="1" applyFont="1" applyFill="1" applyBorder="1" applyAlignment="1">
      <alignment horizontal="left" vertical="center" wrapText="1"/>
    </xf>
    <xf numFmtId="178" fontId="30" fillId="0" borderId="0" xfId="9" applyNumberFormat="1" applyFont="1" applyFill="1" applyBorder="1" applyAlignment="1">
      <alignment horizontal="left" vertical="center" wrapText="1"/>
    </xf>
    <xf numFmtId="0" fontId="30" fillId="0" borderId="0" xfId="9" applyFont="1" applyFill="1" applyBorder="1" applyAlignment="1">
      <alignment horizontal="left" vertical="center" wrapText="1"/>
    </xf>
    <xf numFmtId="178" fontId="30" fillId="0" borderId="0" xfId="9" applyNumberFormat="1" applyFont="1" applyFill="1" applyBorder="1" applyAlignment="1">
      <alignment horizontal="left" vertical="center"/>
    </xf>
    <xf numFmtId="0" fontId="30" fillId="0" borderId="0" xfId="9" quotePrefix="1" applyFont="1" applyFill="1" applyBorder="1" applyAlignment="1">
      <alignment horizontal="left" vertical="center"/>
    </xf>
    <xf numFmtId="180" fontId="30" fillId="0" borderId="0" xfId="9" applyNumberFormat="1" applyFont="1" applyFill="1" applyBorder="1" applyAlignment="1">
      <alignment horizontal="left" vertical="center"/>
    </xf>
    <xf numFmtId="2" fontId="30" fillId="0" borderId="0" xfId="9" applyNumberFormat="1" applyFont="1" applyFill="1" applyBorder="1" applyAlignment="1">
      <alignment horizontal="left" vertical="center"/>
    </xf>
    <xf numFmtId="0" fontId="30" fillId="0" borderId="0" xfId="9" applyFont="1" applyFill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177" fontId="7" fillId="0" borderId="4" xfId="0" applyNumberFormat="1" applyFont="1" applyFill="1" applyBorder="1" applyAlignment="1">
      <alignment horizontal="left" vertical="center" wrapText="1"/>
    </xf>
    <xf numFmtId="0" fontId="39" fillId="0" borderId="0" xfId="0" applyFont="1"/>
    <xf numFmtId="0" fontId="40" fillId="0" borderId="0" xfId="0" applyFont="1"/>
    <xf numFmtId="0" fontId="10" fillId="0" borderId="0" xfId="0" applyNumberFormat="1" applyFont="1" applyFill="1" applyBorder="1" applyAlignment="1" applyProtection="1">
      <alignment horizontal="left"/>
    </xf>
    <xf numFmtId="0" fontId="10" fillId="0" borderId="0" xfId="0" applyFont="1" applyAlignment="1">
      <alignment horizontal="left"/>
    </xf>
    <xf numFmtId="177" fontId="10" fillId="0" borderId="0" xfId="0" applyNumberFormat="1" applyFont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vertical="center"/>
    </xf>
    <xf numFmtId="176" fontId="7" fillId="0" borderId="1" xfId="0" applyNumberFormat="1" applyFont="1" applyFill="1" applyBorder="1" applyAlignment="1">
      <alignment horizontal="left" vertical="center" wrapText="1"/>
    </xf>
    <xf numFmtId="176" fontId="10" fillId="0" borderId="0" xfId="0" applyNumberFormat="1" applyFont="1" applyFill="1" applyAlignment="1">
      <alignment horizontal="left" vertical="center"/>
    </xf>
    <xf numFmtId="176" fontId="10" fillId="0" borderId="0" xfId="0" applyNumberFormat="1" applyFont="1" applyFill="1" applyAlignment="1">
      <alignment horizontal="left"/>
    </xf>
    <xf numFmtId="176" fontId="26" fillId="0" borderId="0" xfId="0" applyNumberFormat="1" applyFont="1" applyFill="1" applyBorder="1" applyAlignment="1">
      <alignment horizontal="left" vertical="center"/>
    </xf>
    <xf numFmtId="184" fontId="7" fillId="0" borderId="0" xfId="0" applyNumberFormat="1" applyFont="1" applyFill="1" applyBorder="1" applyAlignment="1">
      <alignment horizontal="left" vertical="center"/>
    </xf>
    <xf numFmtId="2" fontId="7" fillId="0" borderId="0" xfId="0" applyNumberFormat="1" applyFont="1" applyFill="1" applyBorder="1" applyAlignment="1">
      <alignment horizontal="left"/>
    </xf>
    <xf numFmtId="0" fontId="26" fillId="0" borderId="4" xfId="9" applyFont="1" applyFill="1" applyBorder="1" applyAlignment="1">
      <alignment horizontal="left" vertical="center"/>
    </xf>
    <xf numFmtId="0" fontId="26" fillId="0" borderId="4" xfId="9" applyFont="1" applyFill="1" applyBorder="1" applyAlignment="1">
      <alignment horizontal="left" vertical="center" wrapText="1"/>
    </xf>
    <xf numFmtId="177" fontId="10" fillId="0" borderId="0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39" fillId="0" borderId="0" xfId="0" applyFont="1" applyFill="1"/>
    <xf numFmtId="0" fontId="10" fillId="0" borderId="0" xfId="0" applyFont="1" applyFill="1"/>
    <xf numFmtId="177" fontId="10" fillId="0" borderId="0" xfId="0" applyNumberFormat="1" applyFont="1" applyFill="1"/>
    <xf numFmtId="177" fontId="10" fillId="0" borderId="0" xfId="0" applyNumberFormat="1" applyFont="1" applyFill="1" applyAlignment="1">
      <alignment horizontal="left"/>
    </xf>
    <xf numFmtId="0" fontId="10" fillId="0" borderId="0" xfId="9" applyFont="1" applyFill="1" applyBorder="1" applyAlignment="1">
      <alignment horizontal="left" vertical="top"/>
    </xf>
    <xf numFmtId="0" fontId="10" fillId="0" borderId="3" xfId="9" applyFont="1" applyFill="1" applyBorder="1" applyAlignment="1">
      <alignment horizontal="left"/>
    </xf>
    <xf numFmtId="0" fontId="10" fillId="0" borderId="0" xfId="9" applyFont="1" applyFill="1" applyAlignment="1">
      <alignment horizontal="left"/>
    </xf>
    <xf numFmtId="0" fontId="10" fillId="0" borderId="0" xfId="9" applyFont="1" applyFill="1" applyAlignment="1">
      <alignment horizontal="left" vertical="center"/>
    </xf>
    <xf numFmtId="176" fontId="10" fillId="0" borderId="0" xfId="9" applyNumberFormat="1" applyFont="1" applyFill="1" applyBorder="1" applyAlignment="1">
      <alignment horizontal="left" vertical="top"/>
    </xf>
    <xf numFmtId="176" fontId="10" fillId="0" borderId="0" xfId="9" applyNumberFormat="1" applyFont="1" applyFill="1" applyAlignment="1">
      <alignment horizontal="left" vertical="center"/>
    </xf>
    <xf numFmtId="0" fontId="45" fillId="0" borderId="0" xfId="9" applyFont="1" applyFill="1" applyAlignment="1">
      <alignment horizontal="left" vertical="center"/>
    </xf>
    <xf numFmtId="176" fontId="45" fillId="0" borderId="0" xfId="9" applyNumberFormat="1" applyFont="1" applyFill="1" applyBorder="1" applyAlignment="1">
      <alignment horizontal="left" vertical="top"/>
    </xf>
    <xf numFmtId="0" fontId="45" fillId="0" borderId="0" xfId="9" applyFont="1" applyFill="1" applyBorder="1" applyAlignment="1">
      <alignment horizontal="left" vertical="top"/>
    </xf>
    <xf numFmtId="0" fontId="45" fillId="0" borderId="3" xfId="9" applyFont="1" applyFill="1" applyBorder="1" applyAlignment="1">
      <alignment horizontal="left"/>
    </xf>
    <xf numFmtId="0" fontId="10" fillId="0" borderId="0" xfId="11" applyFont="1" applyFill="1" applyAlignment="1">
      <alignment horizontal="left" vertical="center"/>
    </xf>
    <xf numFmtId="185" fontId="10" fillId="0" borderId="0" xfId="11" applyNumberFormat="1" applyFont="1" applyFill="1" applyAlignment="1">
      <alignment horizontal="left" vertical="center"/>
    </xf>
    <xf numFmtId="2" fontId="10" fillId="0" borderId="0" xfId="11" applyNumberFormat="1" applyFont="1" applyFill="1" applyAlignment="1">
      <alignment horizontal="left" vertical="center"/>
    </xf>
    <xf numFmtId="2" fontId="11" fillId="0" borderId="0" xfId="11" applyNumberFormat="1" applyFont="1" applyFill="1" applyAlignment="1">
      <alignment horizontal="left" vertical="center"/>
    </xf>
    <xf numFmtId="2" fontId="10" fillId="0" borderId="0" xfId="11" applyNumberFormat="1" applyFont="1" applyFill="1" applyBorder="1" applyAlignment="1">
      <alignment horizontal="left" vertical="center"/>
    </xf>
    <xf numFmtId="1" fontId="10" fillId="0" borderId="0" xfId="11" applyNumberFormat="1" applyFont="1" applyFill="1" applyBorder="1" applyAlignment="1">
      <alignment horizontal="left" vertical="center"/>
    </xf>
    <xf numFmtId="0" fontId="10" fillId="0" borderId="0" xfId="11" applyFont="1" applyFill="1" applyBorder="1" applyAlignment="1">
      <alignment horizontal="left" vertical="center"/>
    </xf>
    <xf numFmtId="176" fontId="10" fillId="0" borderId="0" xfId="11" applyNumberFormat="1" applyFont="1" applyFill="1" applyBorder="1" applyAlignment="1">
      <alignment horizontal="left" vertical="center"/>
    </xf>
    <xf numFmtId="185" fontId="10" fillId="0" borderId="0" xfId="11" applyNumberFormat="1" applyFont="1" applyFill="1" applyBorder="1" applyAlignment="1">
      <alignment horizontal="left" vertical="center"/>
    </xf>
    <xf numFmtId="49" fontId="10" fillId="0" borderId="0" xfId="11" applyNumberFormat="1" applyFont="1" applyFill="1" applyBorder="1" applyAlignment="1">
      <alignment horizontal="left" vertical="center"/>
    </xf>
    <xf numFmtId="176" fontId="10" fillId="0" borderId="0" xfId="11" applyNumberFormat="1" applyFont="1" applyFill="1" applyAlignment="1">
      <alignment horizontal="left" vertical="center"/>
    </xf>
    <xf numFmtId="177" fontId="7" fillId="0" borderId="5" xfId="0" applyNumberFormat="1" applyFont="1" applyFill="1" applyBorder="1" applyAlignment="1">
      <alignment horizontal="left" vertical="center" wrapText="1"/>
    </xf>
    <xf numFmtId="178" fontId="10" fillId="0" borderId="0" xfId="11" applyNumberFormat="1" applyFont="1" applyFill="1" applyAlignment="1">
      <alignment horizontal="left" vertical="center"/>
    </xf>
    <xf numFmtId="0" fontId="10" fillId="0" borderId="0" xfId="11" quotePrefix="1" applyFont="1" applyFill="1" applyAlignment="1">
      <alignment horizontal="left" vertical="center"/>
    </xf>
    <xf numFmtId="178" fontId="10" fillId="0" borderId="0" xfId="11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left" vertical="center" wrapText="1"/>
    </xf>
    <xf numFmtId="177" fontId="29" fillId="0" borderId="1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177" fontId="10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177" fontId="10" fillId="0" borderId="2" xfId="0" applyNumberFormat="1" applyFont="1" applyFill="1" applyBorder="1"/>
    <xf numFmtId="177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/>
    <xf numFmtId="177" fontId="40" fillId="0" borderId="0" xfId="0" applyNumberFormat="1" applyFont="1"/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/>
    </xf>
    <xf numFmtId="2" fontId="50" fillId="0" borderId="0" xfId="0" applyNumberFormat="1" applyFont="1" applyFill="1" applyBorder="1" applyAlignment="1">
      <alignment horizontal="left"/>
    </xf>
    <xf numFmtId="176" fontId="42" fillId="0" borderId="0" xfId="0" applyNumberFormat="1" applyFont="1" applyFill="1" applyBorder="1" applyAlignment="1">
      <alignment horizontal="left" vertical="center"/>
    </xf>
    <xf numFmtId="177" fontId="50" fillId="0" borderId="0" xfId="0" applyNumberFormat="1" applyFont="1" applyFill="1" applyBorder="1" applyAlignment="1">
      <alignment horizontal="left"/>
    </xf>
    <xf numFmtId="0" fontId="52" fillId="0" borderId="0" xfId="0" applyFont="1" applyFill="1" applyBorder="1" applyAlignment="1">
      <alignment horizontal="left"/>
    </xf>
    <xf numFmtId="178" fontId="52" fillId="0" borderId="0" xfId="0" applyNumberFormat="1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/>
    </xf>
    <xf numFmtId="2" fontId="52" fillId="0" borderId="0" xfId="0" applyNumberFormat="1" applyFont="1" applyFill="1" applyBorder="1" applyAlignment="1">
      <alignment horizontal="left"/>
    </xf>
    <xf numFmtId="176" fontId="54" fillId="0" borderId="0" xfId="0" applyNumberFormat="1" applyFont="1" applyFill="1" applyBorder="1" applyAlignment="1">
      <alignment horizontal="left"/>
    </xf>
    <xf numFmtId="177" fontId="52" fillId="0" borderId="0" xfId="0" applyNumberFormat="1" applyFont="1" applyFill="1" applyBorder="1" applyAlignment="1">
      <alignment horizontal="left"/>
    </xf>
    <xf numFmtId="176" fontId="54" fillId="0" borderId="0" xfId="0" applyNumberFormat="1" applyFont="1" applyFill="1" applyBorder="1" applyAlignment="1">
      <alignment horizontal="left" vertical="center"/>
    </xf>
    <xf numFmtId="2" fontId="52" fillId="0" borderId="0" xfId="0" applyNumberFormat="1" applyFont="1" applyFill="1" applyBorder="1" applyAlignment="1">
      <alignment horizontal="left" vertical="top"/>
    </xf>
    <xf numFmtId="2" fontId="30" fillId="0" borderId="0" xfId="0" applyNumberFormat="1" applyFont="1" applyFill="1" applyBorder="1" applyAlignment="1">
      <alignment horizontal="left"/>
    </xf>
    <xf numFmtId="0" fontId="38" fillId="0" borderId="0" xfId="0" applyFont="1" applyFill="1" applyBorder="1" applyAlignment="1">
      <alignment horizontal="left"/>
    </xf>
    <xf numFmtId="0" fontId="33" fillId="0" borderId="0" xfId="0" applyFont="1" applyFill="1"/>
    <xf numFmtId="0" fontId="39" fillId="0" borderId="0" xfId="0" applyFont="1" applyFill="1" applyAlignment="1">
      <alignment horizontal="left" vertical="center" wrapText="1"/>
    </xf>
    <xf numFmtId="176" fontId="39" fillId="0" borderId="0" xfId="0" applyNumberFormat="1" applyFont="1" applyFill="1" applyAlignment="1">
      <alignment horizontal="left"/>
    </xf>
    <xf numFmtId="0" fontId="45" fillId="0" borderId="0" xfId="0" applyFont="1" applyFill="1" applyAlignment="1">
      <alignment horizontal="left" vertical="top"/>
    </xf>
    <xf numFmtId="0" fontId="45" fillId="0" borderId="0" xfId="0" applyFont="1" applyFill="1"/>
    <xf numFmtId="176" fontId="45" fillId="0" borderId="0" xfId="0" applyNumberFormat="1" applyFont="1" applyFill="1" applyAlignment="1">
      <alignment horizontal="left"/>
    </xf>
    <xf numFmtId="176" fontId="45" fillId="0" borderId="0" xfId="0" applyNumberFormat="1" applyFont="1" applyFill="1"/>
    <xf numFmtId="0" fontId="13" fillId="0" borderId="0" xfId="0" applyFont="1" applyFill="1"/>
    <xf numFmtId="176" fontId="13" fillId="0" borderId="0" xfId="0" applyNumberFormat="1" applyFont="1" applyFill="1" applyAlignment="1">
      <alignment horizontal="left"/>
    </xf>
    <xf numFmtId="176" fontId="13" fillId="0" borderId="0" xfId="0" applyNumberFormat="1" applyFont="1" applyFill="1"/>
    <xf numFmtId="0" fontId="1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55" fillId="0" borderId="0" xfId="9" applyFont="1" applyFill="1" applyBorder="1" applyAlignment="1">
      <alignment horizontal="left" vertical="top"/>
    </xf>
    <xf numFmtId="0" fontId="11" fillId="0" borderId="0" xfId="9" applyFont="1" applyFill="1" applyBorder="1" applyAlignment="1">
      <alignment horizontal="left" vertical="top"/>
    </xf>
    <xf numFmtId="176" fontId="10" fillId="3" borderId="0" xfId="0" applyNumberFormat="1" applyFont="1" applyFill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 wrapText="1"/>
    </xf>
    <xf numFmtId="0" fontId="56" fillId="0" borderId="0" xfId="9" applyFont="1" applyFill="1" applyAlignment="1">
      <alignment horizontal="left" vertical="center"/>
    </xf>
  </cellXfs>
  <cellStyles count="13">
    <cellStyle name="Normal 2" xfId="1"/>
    <cellStyle name="差 2" xfId="12"/>
    <cellStyle name="常规" xfId="0" builtinId="0"/>
    <cellStyle name="常规 2" xfId="2"/>
    <cellStyle name="常规 2 2" xfId="3"/>
    <cellStyle name="常规 2 3" xfId="4"/>
    <cellStyle name="常规 2 4" xfId="8"/>
    <cellStyle name="常规 3" xfId="5"/>
    <cellStyle name="常规 3 2" xfId="6"/>
    <cellStyle name="常规 4" xfId="7"/>
    <cellStyle name="常规 5" xfId="9"/>
    <cellStyle name="常规 6" xfId="11"/>
    <cellStyle name="千位分隔 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2"/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'S1-S3'!$I$20:$I$60</c:f>
              <c:numCache>
                <c:formatCode>General</c:formatCode>
                <c:ptCount val="41"/>
                <c:pt idx="0">
                  <c:v>427.58000000000004</c:v>
                </c:pt>
                <c:pt idx="1">
                  <c:v>427.9799999999999</c:v>
                </c:pt>
                <c:pt idx="2">
                  <c:v>428.4</c:v>
                </c:pt>
                <c:pt idx="3">
                  <c:v>428.82</c:v>
                </c:pt>
                <c:pt idx="4">
                  <c:v>429.21999999999997</c:v>
                </c:pt>
                <c:pt idx="5">
                  <c:v>429.6</c:v>
                </c:pt>
                <c:pt idx="6">
                  <c:v>429.88</c:v>
                </c:pt>
                <c:pt idx="7">
                  <c:v>430.16</c:v>
                </c:pt>
                <c:pt idx="8">
                  <c:v>430.43999999999994</c:v>
                </c:pt>
                <c:pt idx="9">
                  <c:v>430.71999999999997</c:v>
                </c:pt>
                <c:pt idx="10">
                  <c:v>431.0200000000001</c:v>
                </c:pt>
                <c:pt idx="11">
                  <c:v>431.34</c:v>
                </c:pt>
                <c:pt idx="12">
                  <c:v>431.66</c:v>
                </c:pt>
                <c:pt idx="13">
                  <c:v>432.18</c:v>
                </c:pt>
                <c:pt idx="14">
                  <c:v>432.67999999999995</c:v>
                </c:pt>
                <c:pt idx="15">
                  <c:v>433.17999999999995</c:v>
                </c:pt>
                <c:pt idx="16">
                  <c:v>433.64</c:v>
                </c:pt>
                <c:pt idx="17">
                  <c:v>434.16</c:v>
                </c:pt>
                <c:pt idx="18">
                  <c:v>434.46000000000004</c:v>
                </c:pt>
                <c:pt idx="19">
                  <c:v>434.82</c:v>
                </c:pt>
                <c:pt idx="20">
                  <c:v>435.21999999999997</c:v>
                </c:pt>
                <c:pt idx="21">
                  <c:v>435.55999999999995</c:v>
                </c:pt>
                <c:pt idx="22">
                  <c:v>435.86</c:v>
                </c:pt>
                <c:pt idx="23">
                  <c:v>436.23999999999995</c:v>
                </c:pt>
                <c:pt idx="24">
                  <c:v>436.64</c:v>
                </c:pt>
                <c:pt idx="25">
                  <c:v>437.03999999999996</c:v>
                </c:pt>
                <c:pt idx="26">
                  <c:v>437.43999999999994</c:v>
                </c:pt>
                <c:pt idx="27">
                  <c:v>437.82</c:v>
                </c:pt>
                <c:pt idx="28">
                  <c:v>438.12</c:v>
                </c:pt>
                <c:pt idx="29">
                  <c:v>438.35999999999996</c:v>
                </c:pt>
                <c:pt idx="30">
                  <c:v>438.56000000000006</c:v>
                </c:pt>
                <c:pt idx="31">
                  <c:v>438.75999999999993</c:v>
                </c:pt>
                <c:pt idx="32">
                  <c:v>439.08000000000004</c:v>
                </c:pt>
                <c:pt idx="33">
                  <c:v>439.58000000000004</c:v>
                </c:pt>
                <c:pt idx="34">
                  <c:v>440.08000000000004</c:v>
                </c:pt>
                <c:pt idx="35">
                  <c:v>440.6</c:v>
                </c:pt>
                <c:pt idx="36">
                  <c:v>441.16</c:v>
                </c:pt>
                <c:pt idx="37">
                  <c:v>441.7</c:v>
                </c:pt>
                <c:pt idx="38">
                  <c:v>442.1</c:v>
                </c:pt>
                <c:pt idx="39">
                  <c:v>442.52</c:v>
                </c:pt>
                <c:pt idx="40">
                  <c:v>442.9</c:v>
                </c:pt>
              </c:numCache>
            </c:numRef>
          </c:xVal>
          <c:yVal>
            <c:numRef>
              <c:f>'S1-S3'!$J$20:$J$60</c:f>
              <c:numCache>
                <c:formatCode>0.00_);[Red]\(0.00\)</c:formatCode>
                <c:ptCount val="41"/>
                <c:pt idx="0">
                  <c:v>27.193000000000001</c:v>
                </c:pt>
                <c:pt idx="1">
                  <c:v>27.157000000000004</c:v>
                </c:pt>
                <c:pt idx="2">
                  <c:v>27.472000000000001</c:v>
                </c:pt>
                <c:pt idx="3">
                  <c:v>27.103000000000002</c:v>
                </c:pt>
                <c:pt idx="4">
                  <c:v>27.661000000000001</c:v>
                </c:pt>
                <c:pt idx="5">
                  <c:v>28.435000000000002</c:v>
                </c:pt>
                <c:pt idx="6">
                  <c:v>28.840000000000003</c:v>
                </c:pt>
                <c:pt idx="7">
                  <c:v>28.678000000000004</c:v>
                </c:pt>
                <c:pt idx="8">
                  <c:v>28.732000000000006</c:v>
                </c:pt>
                <c:pt idx="9">
                  <c:v>28.489000000000004</c:v>
                </c:pt>
                <c:pt idx="10">
                  <c:v>28.147000000000002</c:v>
                </c:pt>
                <c:pt idx="11">
                  <c:v>26.932000000000006</c:v>
                </c:pt>
                <c:pt idx="12">
                  <c:v>26.059000000000005</c:v>
                </c:pt>
                <c:pt idx="13">
                  <c:v>26.167000000000009</c:v>
                </c:pt>
                <c:pt idx="14">
                  <c:v>25.996000000000002</c:v>
                </c:pt>
                <c:pt idx="15">
                  <c:v>25.942000000000007</c:v>
                </c:pt>
                <c:pt idx="16">
                  <c:v>27.823</c:v>
                </c:pt>
                <c:pt idx="17">
                  <c:v>29.452000000000009</c:v>
                </c:pt>
                <c:pt idx="18">
                  <c:v>29.884000000000004</c:v>
                </c:pt>
                <c:pt idx="19">
                  <c:v>30.496000000000002</c:v>
                </c:pt>
                <c:pt idx="20">
                  <c:v>31.279000000000007</c:v>
                </c:pt>
                <c:pt idx="21">
                  <c:v>30.829000000000008</c:v>
                </c:pt>
                <c:pt idx="22">
                  <c:v>31.297000000000004</c:v>
                </c:pt>
                <c:pt idx="23">
                  <c:v>32.125000000000014</c:v>
                </c:pt>
                <c:pt idx="24">
                  <c:v>32.368000000000009</c:v>
                </c:pt>
                <c:pt idx="25">
                  <c:v>31.972000000000016</c:v>
                </c:pt>
                <c:pt idx="26">
                  <c:v>32.584000000000017</c:v>
                </c:pt>
                <c:pt idx="27">
                  <c:v>32.287000000000013</c:v>
                </c:pt>
                <c:pt idx="28">
                  <c:v>31.405000000000008</c:v>
                </c:pt>
                <c:pt idx="29">
                  <c:v>31.189000000000011</c:v>
                </c:pt>
                <c:pt idx="30">
                  <c:v>31.522000000000009</c:v>
                </c:pt>
                <c:pt idx="31">
                  <c:v>30.766000000000009</c:v>
                </c:pt>
                <c:pt idx="32">
                  <c:v>30.190000000000008</c:v>
                </c:pt>
                <c:pt idx="33">
                  <c:v>30.406000000000006</c:v>
                </c:pt>
                <c:pt idx="34">
                  <c:v>30.244000000000007</c:v>
                </c:pt>
                <c:pt idx="35">
                  <c:v>29.020000000000003</c:v>
                </c:pt>
                <c:pt idx="36">
                  <c:v>29.254000000000001</c:v>
                </c:pt>
                <c:pt idx="37">
                  <c:v>28.822000000000003</c:v>
                </c:pt>
                <c:pt idx="38">
                  <c:v>28.570000000000004</c:v>
                </c:pt>
                <c:pt idx="39">
                  <c:v>28.228000000000009</c:v>
                </c:pt>
                <c:pt idx="40">
                  <c:v>28.930000000000007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'S1-S3'!$I$65:$I$136</c:f>
              <c:numCache>
                <c:formatCode>General</c:formatCode>
                <c:ptCount val="72"/>
                <c:pt idx="0">
                  <c:v>421.34</c:v>
                </c:pt>
                <c:pt idx="1">
                  <c:v>421.5</c:v>
                </c:pt>
                <c:pt idx="2">
                  <c:v>421.7</c:v>
                </c:pt>
                <c:pt idx="3">
                  <c:v>421.91999999999996</c:v>
                </c:pt>
                <c:pt idx="4">
                  <c:v>422.18</c:v>
                </c:pt>
                <c:pt idx="5">
                  <c:v>422.4</c:v>
                </c:pt>
                <c:pt idx="6">
                  <c:v>422.67999999999995</c:v>
                </c:pt>
                <c:pt idx="7">
                  <c:v>422.96000000000004</c:v>
                </c:pt>
                <c:pt idx="8">
                  <c:v>423.24000000000007</c:v>
                </c:pt>
                <c:pt idx="9">
                  <c:v>423.5</c:v>
                </c:pt>
                <c:pt idx="10">
                  <c:v>423.93999999999994</c:v>
                </c:pt>
                <c:pt idx="11">
                  <c:v>424.43999999999994</c:v>
                </c:pt>
                <c:pt idx="12">
                  <c:v>424.88</c:v>
                </c:pt>
                <c:pt idx="13">
                  <c:v>425.35999999999996</c:v>
                </c:pt>
                <c:pt idx="14">
                  <c:v>425.78000000000003</c:v>
                </c:pt>
                <c:pt idx="15">
                  <c:v>426.12</c:v>
                </c:pt>
                <c:pt idx="16">
                  <c:v>426.48600000000005</c:v>
                </c:pt>
                <c:pt idx="17">
                  <c:v>426.86599999999999</c:v>
                </c:pt>
                <c:pt idx="18">
                  <c:v>427.18599999999998</c:v>
                </c:pt>
                <c:pt idx="19">
                  <c:v>427.64600000000002</c:v>
                </c:pt>
                <c:pt idx="20">
                  <c:v>428.04599999999999</c:v>
                </c:pt>
                <c:pt idx="21">
                  <c:v>428.31000000000006</c:v>
                </c:pt>
                <c:pt idx="22">
                  <c:v>428.59</c:v>
                </c:pt>
                <c:pt idx="23">
                  <c:v>428.99000000000007</c:v>
                </c:pt>
                <c:pt idx="24">
                  <c:v>429.3</c:v>
                </c:pt>
                <c:pt idx="25">
                  <c:v>429.63</c:v>
                </c:pt>
                <c:pt idx="26">
                  <c:v>429.94000000000005</c:v>
                </c:pt>
                <c:pt idx="27">
                  <c:v>430.25999999999993</c:v>
                </c:pt>
                <c:pt idx="28">
                  <c:v>430.48</c:v>
                </c:pt>
                <c:pt idx="29">
                  <c:v>430.68999999999994</c:v>
                </c:pt>
                <c:pt idx="30">
                  <c:v>430.85999999999996</c:v>
                </c:pt>
                <c:pt idx="31">
                  <c:v>431.07999999999993</c:v>
                </c:pt>
                <c:pt idx="32">
                  <c:v>431.26000000000005</c:v>
                </c:pt>
                <c:pt idx="33">
                  <c:v>431.44000000000005</c:v>
                </c:pt>
                <c:pt idx="34">
                  <c:v>431.6</c:v>
                </c:pt>
                <c:pt idx="35">
                  <c:v>431.76000000000005</c:v>
                </c:pt>
                <c:pt idx="36">
                  <c:v>431.88</c:v>
                </c:pt>
                <c:pt idx="37">
                  <c:v>432</c:v>
                </c:pt>
                <c:pt idx="38">
                  <c:v>432.12</c:v>
                </c:pt>
                <c:pt idx="39">
                  <c:v>432.2299999999999</c:v>
                </c:pt>
                <c:pt idx="40">
                  <c:v>432.32600000000002</c:v>
                </c:pt>
                <c:pt idx="41">
                  <c:v>432.404</c:v>
                </c:pt>
                <c:pt idx="42">
                  <c:v>432.48999999999995</c:v>
                </c:pt>
                <c:pt idx="43">
                  <c:v>432.56599999999997</c:v>
                </c:pt>
                <c:pt idx="44">
                  <c:v>432.71399999999994</c:v>
                </c:pt>
                <c:pt idx="45">
                  <c:v>432.91400000000004</c:v>
                </c:pt>
                <c:pt idx="46">
                  <c:v>433.13400000000001</c:v>
                </c:pt>
                <c:pt idx="47">
                  <c:v>433.35</c:v>
                </c:pt>
                <c:pt idx="48">
                  <c:v>433.55399999999997</c:v>
                </c:pt>
                <c:pt idx="49">
                  <c:v>433.7</c:v>
                </c:pt>
                <c:pt idx="50">
                  <c:v>433.82600000000002</c:v>
                </c:pt>
                <c:pt idx="51">
                  <c:v>433.96800000000002</c:v>
                </c:pt>
                <c:pt idx="52">
                  <c:v>434.12600000000003</c:v>
                </c:pt>
                <c:pt idx="53">
                  <c:v>434.30199999999996</c:v>
                </c:pt>
                <c:pt idx="54">
                  <c:v>434.53800000000001</c:v>
                </c:pt>
                <c:pt idx="55">
                  <c:v>434.73599999999999</c:v>
                </c:pt>
                <c:pt idx="56">
                  <c:v>434.92600000000004</c:v>
                </c:pt>
                <c:pt idx="57">
                  <c:v>435.12600000000003</c:v>
                </c:pt>
                <c:pt idx="58">
                  <c:v>435.31200000000001</c:v>
                </c:pt>
                <c:pt idx="59">
                  <c:v>435.512</c:v>
                </c:pt>
                <c:pt idx="60">
                  <c:v>435.762</c:v>
                </c:pt>
                <c:pt idx="61">
                  <c:v>435.99200000000002</c:v>
                </c:pt>
                <c:pt idx="62">
                  <c:v>436.18199999999996</c:v>
                </c:pt>
                <c:pt idx="63">
                  <c:v>436.35</c:v>
                </c:pt>
                <c:pt idx="64">
                  <c:v>436.46000000000004</c:v>
                </c:pt>
                <c:pt idx="65">
                  <c:v>436.55</c:v>
                </c:pt>
                <c:pt idx="66">
                  <c:v>436.65</c:v>
                </c:pt>
                <c:pt idx="67">
                  <c:v>436.77999999999992</c:v>
                </c:pt>
                <c:pt idx="68">
                  <c:v>437.00999999999993</c:v>
                </c:pt>
                <c:pt idx="69">
                  <c:v>437.46000000000004</c:v>
                </c:pt>
                <c:pt idx="70">
                  <c:v>437.98999999999995</c:v>
                </c:pt>
                <c:pt idx="71">
                  <c:v>438.81000000000006</c:v>
                </c:pt>
              </c:numCache>
            </c:numRef>
          </c:xVal>
          <c:yVal>
            <c:numRef>
              <c:f>'S1-S3'!$J$65:$J$136</c:f>
              <c:numCache>
                <c:formatCode>0.00_);[Red]\(0.00\)</c:formatCode>
                <c:ptCount val="72"/>
                <c:pt idx="0">
                  <c:v>31.225000000000001</c:v>
                </c:pt>
                <c:pt idx="1">
                  <c:v>30.253000000000004</c:v>
                </c:pt>
                <c:pt idx="2">
                  <c:v>29.362000000000002</c:v>
                </c:pt>
                <c:pt idx="3">
                  <c:v>29.388999999999999</c:v>
                </c:pt>
                <c:pt idx="4">
                  <c:v>29.479000000000006</c:v>
                </c:pt>
                <c:pt idx="5">
                  <c:v>29.506000000000007</c:v>
                </c:pt>
                <c:pt idx="6">
                  <c:v>29.812000000000005</c:v>
                </c:pt>
                <c:pt idx="7">
                  <c:v>29.911000000000008</c:v>
                </c:pt>
                <c:pt idx="8">
                  <c:v>29.884000000000007</c:v>
                </c:pt>
                <c:pt idx="9">
                  <c:v>29.434000000000008</c:v>
                </c:pt>
                <c:pt idx="10">
                  <c:v>29.740000000000009</c:v>
                </c:pt>
                <c:pt idx="11">
                  <c:v>29.884000000000007</c:v>
                </c:pt>
                <c:pt idx="12">
                  <c:v>29.848000000000013</c:v>
                </c:pt>
                <c:pt idx="13">
                  <c:v>29.452000000000009</c:v>
                </c:pt>
                <c:pt idx="14">
                  <c:v>29.173000000000012</c:v>
                </c:pt>
                <c:pt idx="15">
                  <c:v>28.291000000000007</c:v>
                </c:pt>
                <c:pt idx="16">
                  <c:v>27.571000000000005</c:v>
                </c:pt>
                <c:pt idx="17">
                  <c:v>27.688000000000006</c:v>
                </c:pt>
                <c:pt idx="18">
                  <c:v>27.445000000000004</c:v>
                </c:pt>
                <c:pt idx="19">
                  <c:v>26.01400000000001</c:v>
                </c:pt>
                <c:pt idx="20">
                  <c:v>25.474000000000011</c:v>
                </c:pt>
                <c:pt idx="21">
                  <c:v>25.06900000000001</c:v>
                </c:pt>
                <c:pt idx="22">
                  <c:v>24.826000000000011</c:v>
                </c:pt>
                <c:pt idx="23">
                  <c:v>24.13300000000001</c:v>
                </c:pt>
                <c:pt idx="24">
                  <c:v>25.141000000000009</c:v>
                </c:pt>
                <c:pt idx="25">
                  <c:v>25.420000000000009</c:v>
                </c:pt>
                <c:pt idx="26">
                  <c:v>26.050000000000004</c:v>
                </c:pt>
                <c:pt idx="27">
                  <c:v>25.91500000000001</c:v>
                </c:pt>
                <c:pt idx="28">
                  <c:v>25.870000000000005</c:v>
                </c:pt>
                <c:pt idx="29">
                  <c:v>25.573000000000008</c:v>
                </c:pt>
                <c:pt idx="30">
                  <c:v>25.807000000000006</c:v>
                </c:pt>
                <c:pt idx="31">
                  <c:v>25.420000000000009</c:v>
                </c:pt>
                <c:pt idx="32">
                  <c:v>24.358000000000004</c:v>
                </c:pt>
                <c:pt idx="33">
                  <c:v>24.142000000000003</c:v>
                </c:pt>
                <c:pt idx="34">
                  <c:v>23.719000000000005</c:v>
                </c:pt>
                <c:pt idx="35">
                  <c:v>22.963000000000005</c:v>
                </c:pt>
                <c:pt idx="36">
                  <c:v>22.432000000000006</c:v>
                </c:pt>
                <c:pt idx="37">
                  <c:v>22.531000000000006</c:v>
                </c:pt>
                <c:pt idx="38">
                  <c:v>22.504000000000008</c:v>
                </c:pt>
                <c:pt idx="39">
                  <c:v>22.783000000000008</c:v>
                </c:pt>
                <c:pt idx="40">
                  <c:v>23.008000000000006</c:v>
                </c:pt>
                <c:pt idx="41">
                  <c:v>23.29600000000001</c:v>
                </c:pt>
                <c:pt idx="42">
                  <c:v>24.241000000000007</c:v>
                </c:pt>
                <c:pt idx="43">
                  <c:v>24.799000000000003</c:v>
                </c:pt>
                <c:pt idx="44">
                  <c:v>25.591000000000001</c:v>
                </c:pt>
                <c:pt idx="45">
                  <c:v>26.356000000000005</c:v>
                </c:pt>
                <c:pt idx="46">
                  <c:v>26.716000000000001</c:v>
                </c:pt>
                <c:pt idx="47">
                  <c:v>27.067</c:v>
                </c:pt>
                <c:pt idx="48">
                  <c:v>27.742000000000001</c:v>
                </c:pt>
                <c:pt idx="49">
                  <c:v>28.156000000000006</c:v>
                </c:pt>
                <c:pt idx="50">
                  <c:v>28.48</c:v>
                </c:pt>
                <c:pt idx="51">
                  <c:v>29.560000000000002</c:v>
                </c:pt>
                <c:pt idx="52">
                  <c:v>29.506</c:v>
                </c:pt>
                <c:pt idx="53">
                  <c:v>29.479000000000006</c:v>
                </c:pt>
                <c:pt idx="54">
                  <c:v>29.353000000000009</c:v>
                </c:pt>
                <c:pt idx="55">
                  <c:v>29.29000000000001</c:v>
                </c:pt>
                <c:pt idx="56">
                  <c:v>28.786000000000008</c:v>
                </c:pt>
                <c:pt idx="57">
                  <c:v>28.858000000000004</c:v>
                </c:pt>
                <c:pt idx="58">
                  <c:v>28.849</c:v>
                </c:pt>
                <c:pt idx="59">
                  <c:v>29.074000000000002</c:v>
                </c:pt>
                <c:pt idx="60">
                  <c:v>29.551000000000005</c:v>
                </c:pt>
                <c:pt idx="61">
                  <c:v>29.884000000000004</c:v>
                </c:pt>
                <c:pt idx="62">
                  <c:v>30.253000000000007</c:v>
                </c:pt>
                <c:pt idx="63">
                  <c:v>30.235000000000007</c:v>
                </c:pt>
                <c:pt idx="64">
                  <c:v>30.343000000000007</c:v>
                </c:pt>
                <c:pt idx="65">
                  <c:v>29.713000000000005</c:v>
                </c:pt>
                <c:pt idx="66">
                  <c:v>29.731000000000005</c:v>
                </c:pt>
                <c:pt idx="67">
                  <c:v>29.641000000000009</c:v>
                </c:pt>
                <c:pt idx="68">
                  <c:v>29.263000000000005</c:v>
                </c:pt>
                <c:pt idx="69">
                  <c:v>28.957000000000004</c:v>
                </c:pt>
                <c:pt idx="70">
                  <c:v>29.488000000000007</c:v>
                </c:pt>
                <c:pt idx="71">
                  <c:v>29.407000000000004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9424"/>
        <c:axId val="189588000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'S1-S3'!$F$20:$F$62</c:f>
              <c:numCache>
                <c:formatCode>General</c:formatCode>
                <c:ptCount val="43"/>
                <c:pt idx="0">
                  <c:v>427.5</c:v>
                </c:pt>
                <c:pt idx="1">
                  <c:v>427.8</c:v>
                </c:pt>
                <c:pt idx="2">
                  <c:v>428.1</c:v>
                </c:pt>
                <c:pt idx="3">
                  <c:v>429.2</c:v>
                </c:pt>
                <c:pt idx="4">
                  <c:v>429.4</c:v>
                </c:pt>
                <c:pt idx="5">
                  <c:v>429.6</c:v>
                </c:pt>
                <c:pt idx="6">
                  <c:v>429.8</c:v>
                </c:pt>
                <c:pt idx="7">
                  <c:v>430</c:v>
                </c:pt>
                <c:pt idx="8">
                  <c:v>430.6</c:v>
                </c:pt>
                <c:pt idx="9">
                  <c:v>430.8</c:v>
                </c:pt>
                <c:pt idx="10">
                  <c:v>431</c:v>
                </c:pt>
                <c:pt idx="11">
                  <c:v>431.2</c:v>
                </c:pt>
                <c:pt idx="12">
                  <c:v>431.5</c:v>
                </c:pt>
                <c:pt idx="13">
                  <c:v>432.2</c:v>
                </c:pt>
                <c:pt idx="14">
                  <c:v>432.4</c:v>
                </c:pt>
                <c:pt idx="15">
                  <c:v>433.6</c:v>
                </c:pt>
                <c:pt idx="16">
                  <c:v>433.7</c:v>
                </c:pt>
                <c:pt idx="17">
                  <c:v>434</c:v>
                </c:pt>
                <c:pt idx="18">
                  <c:v>434.5</c:v>
                </c:pt>
                <c:pt idx="19">
                  <c:v>435</c:v>
                </c:pt>
                <c:pt idx="20">
                  <c:v>435.1</c:v>
                </c:pt>
                <c:pt idx="21">
                  <c:v>435.5</c:v>
                </c:pt>
                <c:pt idx="22">
                  <c:v>436</c:v>
                </c:pt>
                <c:pt idx="23">
                  <c:v>436.2</c:v>
                </c:pt>
                <c:pt idx="24">
                  <c:v>436.5</c:v>
                </c:pt>
                <c:pt idx="25">
                  <c:v>437</c:v>
                </c:pt>
                <c:pt idx="26">
                  <c:v>437.5</c:v>
                </c:pt>
                <c:pt idx="27">
                  <c:v>438</c:v>
                </c:pt>
                <c:pt idx="28">
                  <c:v>438.2</c:v>
                </c:pt>
                <c:pt idx="29">
                  <c:v>438.4</c:v>
                </c:pt>
                <c:pt idx="30">
                  <c:v>438.5</c:v>
                </c:pt>
                <c:pt idx="31">
                  <c:v>438.7</c:v>
                </c:pt>
                <c:pt idx="32">
                  <c:v>439</c:v>
                </c:pt>
                <c:pt idx="33">
                  <c:v>439.2</c:v>
                </c:pt>
                <c:pt idx="34">
                  <c:v>440</c:v>
                </c:pt>
                <c:pt idx="35">
                  <c:v>441</c:v>
                </c:pt>
                <c:pt idx="36">
                  <c:v>441.2</c:v>
                </c:pt>
                <c:pt idx="37">
                  <c:v>441.6</c:v>
                </c:pt>
                <c:pt idx="38">
                  <c:v>442</c:v>
                </c:pt>
                <c:pt idx="39">
                  <c:v>442.7</c:v>
                </c:pt>
                <c:pt idx="40">
                  <c:v>443</c:v>
                </c:pt>
                <c:pt idx="41">
                  <c:v>443.3</c:v>
                </c:pt>
                <c:pt idx="42">
                  <c:v>443.5</c:v>
                </c:pt>
              </c:numCache>
            </c:numRef>
          </c:xVal>
          <c:yVal>
            <c:numRef>
              <c:f>'S1-S3'!$G$20:$G$62</c:f>
              <c:numCache>
                <c:formatCode>0.00_);[Red]\(0.00\)</c:formatCode>
                <c:ptCount val="43"/>
                <c:pt idx="0">
                  <c:v>28.704999999999998</c:v>
                </c:pt>
                <c:pt idx="1">
                  <c:v>26.86</c:v>
                </c:pt>
                <c:pt idx="2">
                  <c:v>26.049999999999997</c:v>
                </c:pt>
                <c:pt idx="3">
                  <c:v>27.085000000000008</c:v>
                </c:pt>
                <c:pt idx="4">
                  <c:v>28.660000000000011</c:v>
                </c:pt>
                <c:pt idx="5">
                  <c:v>26.86</c:v>
                </c:pt>
                <c:pt idx="6">
                  <c:v>29.650000000000006</c:v>
                </c:pt>
                <c:pt idx="7">
                  <c:v>29.92</c:v>
                </c:pt>
                <c:pt idx="8">
                  <c:v>29.11</c:v>
                </c:pt>
                <c:pt idx="9">
                  <c:v>27.850000000000009</c:v>
                </c:pt>
                <c:pt idx="10">
                  <c:v>27.13000000000001</c:v>
                </c:pt>
                <c:pt idx="11">
                  <c:v>28.435000000000002</c:v>
                </c:pt>
                <c:pt idx="12">
                  <c:v>28.210000000000008</c:v>
                </c:pt>
                <c:pt idx="13">
                  <c:v>23.035000000000011</c:v>
                </c:pt>
                <c:pt idx="14">
                  <c:v>23.484999999999999</c:v>
                </c:pt>
                <c:pt idx="15">
                  <c:v>27.67</c:v>
                </c:pt>
                <c:pt idx="16">
                  <c:v>27.58</c:v>
                </c:pt>
                <c:pt idx="17">
                  <c:v>27.940000000000012</c:v>
                </c:pt>
                <c:pt idx="18">
                  <c:v>32.440000000000012</c:v>
                </c:pt>
                <c:pt idx="19">
                  <c:v>31.63000000000001</c:v>
                </c:pt>
                <c:pt idx="20">
                  <c:v>29.83</c:v>
                </c:pt>
                <c:pt idx="21">
                  <c:v>30.64</c:v>
                </c:pt>
                <c:pt idx="22">
                  <c:v>31.855000000000004</c:v>
                </c:pt>
                <c:pt idx="23">
                  <c:v>30.190000000000012</c:v>
                </c:pt>
                <c:pt idx="24">
                  <c:v>33.970000000000013</c:v>
                </c:pt>
                <c:pt idx="25">
                  <c:v>33.970000000000013</c:v>
                </c:pt>
                <c:pt idx="26">
                  <c:v>31.855000000000004</c:v>
                </c:pt>
                <c:pt idx="27">
                  <c:v>29.875000000000014</c:v>
                </c:pt>
                <c:pt idx="28">
                  <c:v>33.250000000000014</c:v>
                </c:pt>
                <c:pt idx="29">
                  <c:v>32.484999999999999</c:v>
                </c:pt>
                <c:pt idx="30">
                  <c:v>29.560000000000002</c:v>
                </c:pt>
                <c:pt idx="31">
                  <c:v>30.775000000000006</c:v>
                </c:pt>
                <c:pt idx="32">
                  <c:v>31.54000000000002</c:v>
                </c:pt>
                <c:pt idx="33">
                  <c:v>29.470000000000013</c:v>
                </c:pt>
                <c:pt idx="34">
                  <c:v>29.605000000000004</c:v>
                </c:pt>
                <c:pt idx="35">
                  <c:v>30.64</c:v>
                </c:pt>
                <c:pt idx="36">
                  <c:v>29.965000000000003</c:v>
                </c:pt>
                <c:pt idx="37">
                  <c:v>25.42</c:v>
                </c:pt>
                <c:pt idx="38">
                  <c:v>30.64</c:v>
                </c:pt>
                <c:pt idx="39">
                  <c:v>27.445000000000007</c:v>
                </c:pt>
                <c:pt idx="40">
                  <c:v>29.38000000000001</c:v>
                </c:pt>
                <c:pt idx="41">
                  <c:v>28.25500000000001</c:v>
                </c:pt>
                <c:pt idx="42">
                  <c:v>28.930000000000007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9966"/>
              </a:solidFill>
              <a:ln w="9525">
                <a:noFill/>
              </a:ln>
              <a:effectLst/>
            </c:spPr>
          </c:marker>
          <c:xVal>
            <c:numRef>
              <c:f>'S1-S3'!$F$63:$F$138</c:f>
              <c:numCache>
                <c:formatCode>General</c:formatCode>
                <c:ptCount val="76"/>
                <c:pt idx="0">
                  <c:v>421</c:v>
                </c:pt>
                <c:pt idx="1">
                  <c:v>421.2</c:v>
                </c:pt>
                <c:pt idx="2">
                  <c:v>421.3</c:v>
                </c:pt>
                <c:pt idx="3">
                  <c:v>421.5</c:v>
                </c:pt>
                <c:pt idx="4">
                  <c:v>421.7</c:v>
                </c:pt>
                <c:pt idx="5">
                  <c:v>421.8</c:v>
                </c:pt>
                <c:pt idx="6">
                  <c:v>422.2</c:v>
                </c:pt>
                <c:pt idx="7">
                  <c:v>422.4</c:v>
                </c:pt>
                <c:pt idx="8">
                  <c:v>422.8</c:v>
                </c:pt>
                <c:pt idx="9">
                  <c:v>422.8</c:v>
                </c:pt>
                <c:pt idx="10">
                  <c:v>423.2</c:v>
                </c:pt>
                <c:pt idx="11">
                  <c:v>423.6</c:v>
                </c:pt>
                <c:pt idx="12">
                  <c:v>423.8</c:v>
                </c:pt>
                <c:pt idx="13">
                  <c:v>424.1</c:v>
                </c:pt>
                <c:pt idx="14">
                  <c:v>425</c:v>
                </c:pt>
                <c:pt idx="15">
                  <c:v>425.7</c:v>
                </c:pt>
                <c:pt idx="16">
                  <c:v>425.8</c:v>
                </c:pt>
                <c:pt idx="17">
                  <c:v>426.2</c:v>
                </c:pt>
                <c:pt idx="18">
                  <c:v>426.2</c:v>
                </c:pt>
                <c:pt idx="19">
                  <c:v>426.7</c:v>
                </c:pt>
                <c:pt idx="20">
                  <c:v>427.53</c:v>
                </c:pt>
                <c:pt idx="21">
                  <c:v>427.7</c:v>
                </c:pt>
                <c:pt idx="22">
                  <c:v>427.8</c:v>
                </c:pt>
                <c:pt idx="23">
                  <c:v>428.5</c:v>
                </c:pt>
                <c:pt idx="24">
                  <c:v>428.7</c:v>
                </c:pt>
                <c:pt idx="25">
                  <c:v>428.85</c:v>
                </c:pt>
                <c:pt idx="26">
                  <c:v>429.1</c:v>
                </c:pt>
                <c:pt idx="27">
                  <c:v>429.8</c:v>
                </c:pt>
                <c:pt idx="28">
                  <c:v>430.05</c:v>
                </c:pt>
                <c:pt idx="29">
                  <c:v>430.35</c:v>
                </c:pt>
                <c:pt idx="30">
                  <c:v>430.4</c:v>
                </c:pt>
                <c:pt idx="31">
                  <c:v>430.7</c:v>
                </c:pt>
                <c:pt idx="32">
                  <c:v>430.9</c:v>
                </c:pt>
                <c:pt idx="33">
                  <c:v>431.1</c:v>
                </c:pt>
                <c:pt idx="34">
                  <c:v>431.2</c:v>
                </c:pt>
                <c:pt idx="35">
                  <c:v>431.5</c:v>
                </c:pt>
                <c:pt idx="36">
                  <c:v>431.6</c:v>
                </c:pt>
                <c:pt idx="37">
                  <c:v>431.8</c:v>
                </c:pt>
                <c:pt idx="38">
                  <c:v>431.9</c:v>
                </c:pt>
                <c:pt idx="39">
                  <c:v>432</c:v>
                </c:pt>
                <c:pt idx="40">
                  <c:v>432.1</c:v>
                </c:pt>
                <c:pt idx="41">
                  <c:v>432.2</c:v>
                </c:pt>
                <c:pt idx="42">
                  <c:v>432.4</c:v>
                </c:pt>
                <c:pt idx="43">
                  <c:v>432.45</c:v>
                </c:pt>
                <c:pt idx="44">
                  <c:v>432.48</c:v>
                </c:pt>
                <c:pt idx="45">
                  <c:v>432.49</c:v>
                </c:pt>
                <c:pt idx="46">
                  <c:v>432.63</c:v>
                </c:pt>
                <c:pt idx="47">
                  <c:v>432.78</c:v>
                </c:pt>
                <c:pt idx="48">
                  <c:v>433.19</c:v>
                </c:pt>
                <c:pt idx="49">
                  <c:v>433.48</c:v>
                </c:pt>
                <c:pt idx="50">
                  <c:v>433.59</c:v>
                </c:pt>
                <c:pt idx="51">
                  <c:v>433.71</c:v>
                </c:pt>
                <c:pt idx="52">
                  <c:v>433.8</c:v>
                </c:pt>
                <c:pt idx="53">
                  <c:v>433.92</c:v>
                </c:pt>
                <c:pt idx="54">
                  <c:v>434.11</c:v>
                </c:pt>
                <c:pt idx="55">
                  <c:v>434.3</c:v>
                </c:pt>
                <c:pt idx="56">
                  <c:v>434.5</c:v>
                </c:pt>
                <c:pt idx="57">
                  <c:v>434.68</c:v>
                </c:pt>
                <c:pt idx="58">
                  <c:v>435.1</c:v>
                </c:pt>
                <c:pt idx="59">
                  <c:v>435.1</c:v>
                </c:pt>
                <c:pt idx="60">
                  <c:v>435.25</c:v>
                </c:pt>
                <c:pt idx="61">
                  <c:v>435.5</c:v>
                </c:pt>
                <c:pt idx="62">
                  <c:v>435.61</c:v>
                </c:pt>
                <c:pt idx="63">
                  <c:v>436.1</c:v>
                </c:pt>
                <c:pt idx="64">
                  <c:v>436.35</c:v>
                </c:pt>
                <c:pt idx="65">
                  <c:v>436.4</c:v>
                </c:pt>
                <c:pt idx="66">
                  <c:v>436.45</c:v>
                </c:pt>
                <c:pt idx="67">
                  <c:v>436.45</c:v>
                </c:pt>
                <c:pt idx="68">
                  <c:v>436.65</c:v>
                </c:pt>
                <c:pt idx="69">
                  <c:v>436.8</c:v>
                </c:pt>
                <c:pt idx="70">
                  <c:v>436.9</c:v>
                </c:pt>
                <c:pt idx="71">
                  <c:v>437.1</c:v>
                </c:pt>
                <c:pt idx="72">
                  <c:v>437.6</c:v>
                </c:pt>
                <c:pt idx="73">
                  <c:v>438.9</c:v>
                </c:pt>
                <c:pt idx="74">
                  <c:v>439.45</c:v>
                </c:pt>
                <c:pt idx="75">
                  <c:v>441</c:v>
                </c:pt>
              </c:numCache>
            </c:numRef>
          </c:xVal>
          <c:yVal>
            <c:numRef>
              <c:f>'S1-S3'!$G$63:$G$138</c:f>
              <c:numCache>
                <c:formatCode>0.00_);[Red]\(0.00\)</c:formatCode>
                <c:ptCount val="76"/>
                <c:pt idx="0">
                  <c:v>32.08</c:v>
                </c:pt>
                <c:pt idx="1">
                  <c:v>32.484999999999999</c:v>
                </c:pt>
                <c:pt idx="2">
                  <c:v>30.820000000000007</c:v>
                </c:pt>
                <c:pt idx="3">
                  <c:v>31.134999999999991</c:v>
                </c:pt>
                <c:pt idx="4">
                  <c:v>29.605000000000004</c:v>
                </c:pt>
                <c:pt idx="5">
                  <c:v>27.220000000000013</c:v>
                </c:pt>
                <c:pt idx="6">
                  <c:v>28.03</c:v>
                </c:pt>
                <c:pt idx="7">
                  <c:v>30.954999999999998</c:v>
                </c:pt>
                <c:pt idx="8">
                  <c:v>31.585000000000008</c:v>
                </c:pt>
                <c:pt idx="9">
                  <c:v>29.740000000000009</c:v>
                </c:pt>
                <c:pt idx="10">
                  <c:v>28.750000000000014</c:v>
                </c:pt>
                <c:pt idx="11">
                  <c:v>28.525000000000006</c:v>
                </c:pt>
                <c:pt idx="12">
                  <c:v>30.820000000000007</c:v>
                </c:pt>
                <c:pt idx="13">
                  <c:v>29.335000000000008</c:v>
                </c:pt>
                <c:pt idx="14">
                  <c:v>31.27000000000001</c:v>
                </c:pt>
                <c:pt idx="15">
                  <c:v>29.470000000000013</c:v>
                </c:pt>
                <c:pt idx="16">
                  <c:v>28.345000000000013</c:v>
                </c:pt>
                <c:pt idx="17">
                  <c:v>28.840000000000003</c:v>
                </c:pt>
                <c:pt idx="18">
                  <c:v>27.940000000000012</c:v>
                </c:pt>
                <c:pt idx="19">
                  <c:v>26.86</c:v>
                </c:pt>
                <c:pt idx="20">
                  <c:v>25.870000000000005</c:v>
                </c:pt>
                <c:pt idx="21">
                  <c:v>28.930000000000007</c:v>
                </c:pt>
                <c:pt idx="22">
                  <c:v>27.625000000000014</c:v>
                </c:pt>
                <c:pt idx="23">
                  <c:v>20.785000000000011</c:v>
                </c:pt>
                <c:pt idx="24">
                  <c:v>24.160000000000011</c:v>
                </c:pt>
                <c:pt idx="25">
                  <c:v>23.845000000000013</c:v>
                </c:pt>
                <c:pt idx="26">
                  <c:v>27.715000000000003</c:v>
                </c:pt>
                <c:pt idx="27">
                  <c:v>24.160000000000011</c:v>
                </c:pt>
                <c:pt idx="28">
                  <c:v>25.825000000000003</c:v>
                </c:pt>
                <c:pt idx="29">
                  <c:v>25.555000000000007</c:v>
                </c:pt>
                <c:pt idx="30">
                  <c:v>26.995000000000005</c:v>
                </c:pt>
                <c:pt idx="31">
                  <c:v>27.04000000000002</c:v>
                </c:pt>
                <c:pt idx="32">
                  <c:v>23.935000000000002</c:v>
                </c:pt>
                <c:pt idx="33">
                  <c:v>24.340000000000003</c:v>
                </c:pt>
                <c:pt idx="34">
                  <c:v>26.725000000000009</c:v>
                </c:pt>
                <c:pt idx="35">
                  <c:v>25.060000000000002</c:v>
                </c:pt>
                <c:pt idx="36">
                  <c:v>21.730000000000004</c:v>
                </c:pt>
                <c:pt idx="37">
                  <c:v>22.855000000000004</c:v>
                </c:pt>
                <c:pt idx="38">
                  <c:v>22.225000000000009</c:v>
                </c:pt>
                <c:pt idx="39">
                  <c:v>22.945000000000007</c:v>
                </c:pt>
                <c:pt idx="40">
                  <c:v>22.405000000000001</c:v>
                </c:pt>
                <c:pt idx="41">
                  <c:v>22.225000000000009</c:v>
                </c:pt>
                <c:pt idx="42">
                  <c:v>22.720000000000013</c:v>
                </c:pt>
                <c:pt idx="43">
                  <c:v>23.620000000000005</c:v>
                </c:pt>
                <c:pt idx="44">
                  <c:v>24.070000000000007</c:v>
                </c:pt>
                <c:pt idx="45">
                  <c:v>23.845000000000013</c:v>
                </c:pt>
                <c:pt idx="46">
                  <c:v>26.950000000000003</c:v>
                </c:pt>
                <c:pt idx="47">
                  <c:v>25.509999999999991</c:v>
                </c:pt>
                <c:pt idx="48">
                  <c:v>27.58</c:v>
                </c:pt>
                <c:pt idx="49">
                  <c:v>27.89500000000001</c:v>
                </c:pt>
                <c:pt idx="50">
                  <c:v>25.64500000000001</c:v>
                </c:pt>
                <c:pt idx="51">
                  <c:v>28.704999999999998</c:v>
                </c:pt>
                <c:pt idx="52">
                  <c:v>28.884999999999991</c:v>
                </c:pt>
                <c:pt idx="53">
                  <c:v>29.650000000000006</c:v>
                </c:pt>
                <c:pt idx="54">
                  <c:v>29.515000000000001</c:v>
                </c:pt>
                <c:pt idx="55">
                  <c:v>31.045000000000002</c:v>
                </c:pt>
                <c:pt idx="56">
                  <c:v>28.435000000000002</c:v>
                </c:pt>
                <c:pt idx="57">
                  <c:v>28.750000000000014</c:v>
                </c:pt>
                <c:pt idx="58">
                  <c:v>29.02000000000001</c:v>
                </c:pt>
                <c:pt idx="59">
                  <c:v>29.200000000000003</c:v>
                </c:pt>
                <c:pt idx="60">
                  <c:v>28.525000000000006</c:v>
                </c:pt>
                <c:pt idx="61">
                  <c:v>28.795000000000002</c:v>
                </c:pt>
                <c:pt idx="62">
                  <c:v>28.704999999999998</c:v>
                </c:pt>
                <c:pt idx="63">
                  <c:v>30.14500000000001</c:v>
                </c:pt>
                <c:pt idx="64">
                  <c:v>31.585000000000008</c:v>
                </c:pt>
                <c:pt idx="65">
                  <c:v>30.190000000000012</c:v>
                </c:pt>
                <c:pt idx="66">
                  <c:v>30.64</c:v>
                </c:pt>
                <c:pt idx="67">
                  <c:v>28.615000000000009</c:v>
                </c:pt>
                <c:pt idx="68">
                  <c:v>30.685000000000002</c:v>
                </c:pt>
                <c:pt idx="69">
                  <c:v>28.435000000000002</c:v>
                </c:pt>
                <c:pt idx="70">
                  <c:v>30.28</c:v>
                </c:pt>
                <c:pt idx="71">
                  <c:v>30.190000000000012</c:v>
                </c:pt>
                <c:pt idx="72">
                  <c:v>26.725000000000009</c:v>
                </c:pt>
                <c:pt idx="73">
                  <c:v>29.155000000000001</c:v>
                </c:pt>
                <c:pt idx="74">
                  <c:v>31.090000000000003</c:v>
                </c:pt>
                <c:pt idx="75">
                  <c:v>29.875000000000014</c:v>
                </c:pt>
              </c:numCache>
            </c:numRef>
          </c:yVal>
          <c:smooth val="0"/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'S1-S3'!$M$81:$M$84</c:f>
              <c:numCache>
                <c:formatCode>General</c:formatCode>
                <c:ptCount val="4"/>
              </c:numCache>
            </c:numRef>
          </c:xVal>
          <c:yVal>
            <c:numRef>
              <c:f>'S1-S3'!$N$81:$N$84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9424"/>
        <c:axId val="189588000"/>
      </c:scatterChart>
      <c:valAx>
        <c:axId val="189599424"/>
        <c:scaling>
          <c:orientation val="minMax"/>
          <c:max val="443.8"/>
          <c:min val="4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rPr>
                  <a:t>Age (Ma)</a:t>
                </a:r>
                <a:endParaRPr lang="zh-CN" altLang="en-US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588000"/>
        <c:crosses val="autoZero"/>
        <c:crossBetween val="midCat"/>
        <c:majorUnit val="2"/>
        <c:minorUnit val="1"/>
      </c:valAx>
      <c:valAx>
        <c:axId val="1895880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rPr>
                  <a:t>Temperature (</a:t>
                </a:r>
                <a:r>
                  <a:rPr lang="zh-CN" altLang="zh-CN" sz="1000" b="0" i="0" u="none" strike="noStrike" baseline="0">
                    <a:solidFill>
                      <a:schemeClr val="tx1"/>
                    </a:solidFill>
                    <a:effectLst/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rPr>
                  <a:t> </a:t>
                </a:r>
                <a:r>
                  <a:rPr lang="en-US" altLang="zh-CN" sz="1000" b="0" i="0" u="none" strike="noStrike" baseline="0">
                    <a:solidFill>
                      <a:schemeClr val="tx1"/>
                    </a:solidFill>
                    <a:effectLst/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rPr>
                  <a:t>°C</a:t>
                </a:r>
                <a:r>
                  <a:rPr lang="en-US" altLang="zh-CN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9424"/>
        <c:crosses val="autoZero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'T5'!$G$4:$G$82</c:f>
              <c:numCache>
                <c:formatCode>General</c:formatCode>
                <c:ptCount val="79"/>
                <c:pt idx="0">
                  <c:v>47</c:v>
                </c:pt>
                <c:pt idx="1">
                  <c:v>58</c:v>
                </c:pt>
                <c:pt idx="2">
                  <c:v>69</c:v>
                </c:pt>
                <c:pt idx="3">
                  <c:v>80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107</c:v>
                </c:pt>
                <c:pt idx="8">
                  <c:v>123</c:v>
                </c:pt>
                <c:pt idx="9">
                  <c:v>139</c:v>
                </c:pt>
                <c:pt idx="10">
                  <c:v>155</c:v>
                </c:pt>
                <c:pt idx="11">
                  <c:v>191.8</c:v>
                </c:pt>
                <c:pt idx="12">
                  <c:v>212.6</c:v>
                </c:pt>
                <c:pt idx="13">
                  <c:v>235.4</c:v>
                </c:pt>
                <c:pt idx="14">
                  <c:v>258.2</c:v>
                </c:pt>
                <c:pt idx="15">
                  <c:v>282</c:v>
                </c:pt>
                <c:pt idx="16">
                  <c:v>285</c:v>
                </c:pt>
                <c:pt idx="17">
                  <c:v>288</c:v>
                </c:pt>
                <c:pt idx="18">
                  <c:v>289</c:v>
                </c:pt>
                <c:pt idx="19">
                  <c:v>292.60000000000002</c:v>
                </c:pt>
                <c:pt idx="20">
                  <c:v>295.2</c:v>
                </c:pt>
                <c:pt idx="21">
                  <c:v>302.2</c:v>
                </c:pt>
                <c:pt idx="22">
                  <c:v>310.60000000000002</c:v>
                </c:pt>
                <c:pt idx="23">
                  <c:v>319</c:v>
                </c:pt>
                <c:pt idx="24">
                  <c:v>324.8</c:v>
                </c:pt>
                <c:pt idx="25">
                  <c:v>330.6</c:v>
                </c:pt>
                <c:pt idx="26">
                  <c:v>338</c:v>
                </c:pt>
                <c:pt idx="27">
                  <c:v>352.2</c:v>
                </c:pt>
                <c:pt idx="28">
                  <c:v>366.4</c:v>
                </c:pt>
                <c:pt idx="29">
                  <c:v>380.6</c:v>
                </c:pt>
                <c:pt idx="30">
                  <c:v>394.8</c:v>
                </c:pt>
                <c:pt idx="31">
                  <c:v>403</c:v>
                </c:pt>
                <c:pt idx="32">
                  <c:v>403</c:v>
                </c:pt>
                <c:pt idx="33">
                  <c:v>405.4</c:v>
                </c:pt>
                <c:pt idx="34">
                  <c:v>409.8</c:v>
                </c:pt>
                <c:pt idx="35">
                  <c:v>418.8</c:v>
                </c:pt>
                <c:pt idx="36">
                  <c:v>428.4</c:v>
                </c:pt>
                <c:pt idx="37">
                  <c:v>438</c:v>
                </c:pt>
                <c:pt idx="38">
                  <c:v>445.2</c:v>
                </c:pt>
                <c:pt idx="39">
                  <c:v>450.4</c:v>
                </c:pt>
                <c:pt idx="40">
                  <c:v>456.2</c:v>
                </c:pt>
                <c:pt idx="41">
                  <c:v>461.4</c:v>
                </c:pt>
                <c:pt idx="42">
                  <c:v>470.6</c:v>
                </c:pt>
                <c:pt idx="43">
                  <c:v>479.8</c:v>
                </c:pt>
                <c:pt idx="44">
                  <c:v>489.6</c:v>
                </c:pt>
                <c:pt idx="45">
                  <c:v>497.2</c:v>
                </c:pt>
                <c:pt idx="46">
                  <c:v>504.8</c:v>
                </c:pt>
                <c:pt idx="47">
                  <c:v>510.6</c:v>
                </c:pt>
                <c:pt idx="48">
                  <c:v>516.4</c:v>
                </c:pt>
                <c:pt idx="49">
                  <c:v>523.79999999999995</c:v>
                </c:pt>
                <c:pt idx="50">
                  <c:v>528.20000000000005</c:v>
                </c:pt>
                <c:pt idx="51">
                  <c:v>532.6</c:v>
                </c:pt>
                <c:pt idx="52">
                  <c:v>548.4</c:v>
                </c:pt>
                <c:pt idx="53">
                  <c:v>564.20000000000005</c:v>
                </c:pt>
                <c:pt idx="54">
                  <c:v>581.6</c:v>
                </c:pt>
                <c:pt idx="55">
                  <c:v>599</c:v>
                </c:pt>
                <c:pt idx="56">
                  <c:v>621.20000000000005</c:v>
                </c:pt>
                <c:pt idx="57">
                  <c:v>675.6</c:v>
                </c:pt>
                <c:pt idx="58">
                  <c:v>730</c:v>
                </c:pt>
                <c:pt idx="59">
                  <c:v>781.6</c:v>
                </c:pt>
                <c:pt idx="60">
                  <c:v>836.4</c:v>
                </c:pt>
                <c:pt idx="61">
                  <c:v>900.4</c:v>
                </c:pt>
                <c:pt idx="62">
                  <c:v>918.6</c:v>
                </c:pt>
                <c:pt idx="63">
                  <c:v>963.6</c:v>
                </c:pt>
                <c:pt idx="64">
                  <c:v>1007.6</c:v>
                </c:pt>
                <c:pt idx="65">
                  <c:v>1048.4000000000001</c:v>
                </c:pt>
                <c:pt idx="66">
                  <c:v>1102.5999999999999</c:v>
                </c:pt>
                <c:pt idx="67">
                  <c:v>1158.8</c:v>
                </c:pt>
                <c:pt idx="68">
                  <c:v>1233</c:v>
                </c:pt>
                <c:pt idx="69">
                  <c:v>1307.2</c:v>
                </c:pt>
                <c:pt idx="70">
                  <c:v>1397.2</c:v>
                </c:pt>
                <c:pt idx="71">
                  <c:v>1491</c:v>
                </c:pt>
                <c:pt idx="72">
                  <c:v>1582.8</c:v>
                </c:pt>
                <c:pt idx="73">
                  <c:v>1637.8</c:v>
                </c:pt>
                <c:pt idx="74">
                  <c:v>1699.4</c:v>
                </c:pt>
                <c:pt idx="75">
                  <c:v>1745.2</c:v>
                </c:pt>
                <c:pt idx="76">
                  <c:v>1818.6</c:v>
                </c:pt>
                <c:pt idx="77">
                  <c:v>1893</c:v>
                </c:pt>
                <c:pt idx="78">
                  <c:v>1959.4</c:v>
                </c:pt>
              </c:numCache>
            </c:numRef>
          </c:xVal>
          <c:yVal>
            <c:numRef>
              <c:f>'T5'!$I$4:$I$82</c:f>
              <c:numCache>
                <c:formatCode>0.00_ </c:formatCode>
                <c:ptCount val="79"/>
                <c:pt idx="0">
                  <c:v>11.97272512</c:v>
                </c:pt>
                <c:pt idx="1">
                  <c:v>11.724171519999999</c:v>
                </c:pt>
                <c:pt idx="2">
                  <c:v>11.377647999999999</c:v>
                </c:pt>
                <c:pt idx="3">
                  <c:v>11.139370079999999</c:v>
                </c:pt>
                <c:pt idx="4">
                  <c:v>11.270733919999998</c:v>
                </c:pt>
                <c:pt idx="5">
                  <c:v>10.413144319999999</c:v>
                </c:pt>
                <c:pt idx="6">
                  <c:v>9.8714519999999979</c:v>
                </c:pt>
                <c:pt idx="7">
                  <c:v>10.429380479999999</c:v>
                </c:pt>
                <c:pt idx="8">
                  <c:v>10.445620479999999</c:v>
                </c:pt>
                <c:pt idx="9">
                  <c:v>8.8723519999999976</c:v>
                </c:pt>
                <c:pt idx="10">
                  <c:v>9.6062323199999984</c:v>
                </c:pt>
                <c:pt idx="11">
                  <c:v>10.445620479999999</c:v>
                </c:pt>
                <c:pt idx="12">
                  <c:v>10.315807999999999</c:v>
                </c:pt>
                <c:pt idx="13">
                  <c:v>10.153887999999998</c:v>
                </c:pt>
                <c:pt idx="14">
                  <c:v>12.064077919999999</c:v>
                </c:pt>
                <c:pt idx="15">
                  <c:v>12.138907519999998</c:v>
                </c:pt>
                <c:pt idx="16">
                  <c:v>11.77381312</c:v>
                </c:pt>
                <c:pt idx="17">
                  <c:v>12.105640319999999</c:v>
                </c:pt>
                <c:pt idx="18">
                  <c:v>12.213814879999999</c:v>
                </c:pt>
                <c:pt idx="19">
                  <c:v>11.48472432</c:v>
                </c:pt>
                <c:pt idx="20">
                  <c:v>11.427047679999999</c:v>
                </c:pt>
                <c:pt idx="21">
                  <c:v>11.674564480000001</c:v>
                </c:pt>
                <c:pt idx="22">
                  <c:v>12.305473919999999</c:v>
                </c:pt>
                <c:pt idx="23">
                  <c:v>12.80747712</c:v>
                </c:pt>
                <c:pt idx="24">
                  <c:v>13.81334128</c:v>
                </c:pt>
                <c:pt idx="25">
                  <c:v>14.137405279999999</c:v>
                </c:pt>
                <c:pt idx="26">
                  <c:v>14.583107679999998</c:v>
                </c:pt>
                <c:pt idx="27">
                  <c:v>14.574512</c:v>
                </c:pt>
                <c:pt idx="28">
                  <c:v>14.703547999999998</c:v>
                </c:pt>
                <c:pt idx="29">
                  <c:v>14.394224479999998</c:v>
                </c:pt>
                <c:pt idx="30">
                  <c:v>14.377076319999999</c:v>
                </c:pt>
                <c:pt idx="31">
                  <c:v>14.043454719999998</c:v>
                </c:pt>
                <c:pt idx="32">
                  <c:v>14.265706879999998</c:v>
                </c:pt>
                <c:pt idx="33">
                  <c:v>14.686330719999999</c:v>
                </c:pt>
                <c:pt idx="34">
                  <c:v>13.932571999999999</c:v>
                </c:pt>
                <c:pt idx="35">
                  <c:v>14.437111679999999</c:v>
                </c:pt>
                <c:pt idx="36">
                  <c:v>15.031405919999999</c:v>
                </c:pt>
                <c:pt idx="37">
                  <c:v>15.126570879999999</c:v>
                </c:pt>
                <c:pt idx="38">
                  <c:v>14.95363008</c:v>
                </c:pt>
                <c:pt idx="39">
                  <c:v>16.172279679999999</c:v>
                </c:pt>
                <c:pt idx="40">
                  <c:v>16.453470079999999</c:v>
                </c:pt>
                <c:pt idx="41">
                  <c:v>16.462273119999999</c:v>
                </c:pt>
                <c:pt idx="42">
                  <c:v>15.76979072</c:v>
                </c:pt>
                <c:pt idx="43">
                  <c:v>15.152545119999999</c:v>
                </c:pt>
                <c:pt idx="44">
                  <c:v>14.841424479999999</c:v>
                </c:pt>
                <c:pt idx="45">
                  <c:v>14.137405279999999</c:v>
                </c:pt>
                <c:pt idx="46">
                  <c:v>13.3383</c:v>
                </c:pt>
                <c:pt idx="47">
                  <c:v>13.245342079999999</c:v>
                </c:pt>
                <c:pt idx="48">
                  <c:v>12.790687999999999</c:v>
                </c:pt>
                <c:pt idx="49">
                  <c:v>12.48914048</c:v>
                </c:pt>
                <c:pt idx="50">
                  <c:v>12.581147999999999</c:v>
                </c:pt>
                <c:pt idx="51">
                  <c:v>12.832668</c:v>
                </c:pt>
                <c:pt idx="52">
                  <c:v>13.60938352</c:v>
                </c:pt>
                <c:pt idx="53">
                  <c:v>14.643304319999999</c:v>
                </c:pt>
                <c:pt idx="54">
                  <c:v>15.795978079999999</c:v>
                </c:pt>
                <c:pt idx="55">
                  <c:v>16.418267520000001</c:v>
                </c:pt>
                <c:pt idx="56">
                  <c:v>16.550356319999999</c:v>
                </c:pt>
                <c:pt idx="57">
                  <c:v>16.462273119999999</c:v>
                </c:pt>
                <c:pt idx="58">
                  <c:v>16.47107712</c:v>
                </c:pt>
                <c:pt idx="59">
                  <c:v>16.462273119999999</c:v>
                </c:pt>
                <c:pt idx="60">
                  <c:v>16.894798079999997</c:v>
                </c:pt>
                <c:pt idx="61">
                  <c:v>17.142990080000001</c:v>
                </c:pt>
                <c:pt idx="62">
                  <c:v>16.233706079999997</c:v>
                </c:pt>
                <c:pt idx="63">
                  <c:v>16.172279679999999</c:v>
                </c:pt>
                <c:pt idx="64">
                  <c:v>15.89207232</c:v>
                </c:pt>
                <c:pt idx="65">
                  <c:v>15.351967999999999</c:v>
                </c:pt>
                <c:pt idx="66">
                  <c:v>15.282545919999999</c:v>
                </c:pt>
                <c:pt idx="67">
                  <c:v>16.559169919999999</c:v>
                </c:pt>
                <c:pt idx="68">
                  <c:v>16.930208</c:v>
                </c:pt>
                <c:pt idx="69">
                  <c:v>16.753311999999998</c:v>
                </c:pt>
                <c:pt idx="70">
                  <c:v>17.579137119999999</c:v>
                </c:pt>
                <c:pt idx="71">
                  <c:v>18.60276592</c:v>
                </c:pt>
                <c:pt idx="72">
                  <c:v>18.350192479999997</c:v>
                </c:pt>
                <c:pt idx="73">
                  <c:v>18.693153119999998</c:v>
                </c:pt>
                <c:pt idx="74">
                  <c:v>19.255696479999997</c:v>
                </c:pt>
                <c:pt idx="75">
                  <c:v>18.656986719999999</c:v>
                </c:pt>
                <c:pt idx="76">
                  <c:v>18.61180032</c:v>
                </c:pt>
                <c:pt idx="77">
                  <c:v>19.128347999999999</c:v>
                </c:pt>
                <c:pt idx="78">
                  <c:v>19.529219680000001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1264"/>
        <c:axId val="18959616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1F497D">
                  <a:lumMod val="60000"/>
                  <a:lumOff val="4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'T5'!$D$2:$D$84</c:f>
              <c:numCache>
                <c:formatCode>General</c:formatCode>
                <c:ptCount val="83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275</c:v>
                </c:pt>
                <c:pt idx="16">
                  <c:v>275</c:v>
                </c:pt>
                <c:pt idx="17">
                  <c:v>285</c:v>
                </c:pt>
                <c:pt idx="18">
                  <c:v>285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303</c:v>
                </c:pt>
                <c:pt idx="24">
                  <c:v>303</c:v>
                </c:pt>
                <c:pt idx="25">
                  <c:v>325</c:v>
                </c:pt>
                <c:pt idx="26">
                  <c:v>332</c:v>
                </c:pt>
                <c:pt idx="27">
                  <c:v>332</c:v>
                </c:pt>
                <c:pt idx="28">
                  <c:v>332</c:v>
                </c:pt>
                <c:pt idx="29">
                  <c:v>332</c:v>
                </c:pt>
                <c:pt idx="30">
                  <c:v>362</c:v>
                </c:pt>
                <c:pt idx="31">
                  <c:v>403</c:v>
                </c:pt>
                <c:pt idx="32">
                  <c:v>403</c:v>
                </c:pt>
                <c:pt idx="33">
                  <c:v>403</c:v>
                </c:pt>
                <c:pt idx="34">
                  <c:v>403</c:v>
                </c:pt>
                <c:pt idx="35">
                  <c:v>403</c:v>
                </c:pt>
                <c:pt idx="36">
                  <c:v>403</c:v>
                </c:pt>
                <c:pt idx="37">
                  <c:v>415</c:v>
                </c:pt>
                <c:pt idx="38">
                  <c:v>425</c:v>
                </c:pt>
                <c:pt idx="39">
                  <c:v>448</c:v>
                </c:pt>
                <c:pt idx="40">
                  <c:v>451</c:v>
                </c:pt>
                <c:pt idx="41">
                  <c:v>451</c:v>
                </c:pt>
                <c:pt idx="42">
                  <c:v>451</c:v>
                </c:pt>
                <c:pt idx="43">
                  <c:v>451</c:v>
                </c:pt>
                <c:pt idx="44">
                  <c:v>477</c:v>
                </c:pt>
                <c:pt idx="45">
                  <c:v>477</c:v>
                </c:pt>
                <c:pt idx="46">
                  <c:v>497</c:v>
                </c:pt>
                <c:pt idx="47">
                  <c:v>497</c:v>
                </c:pt>
                <c:pt idx="48">
                  <c:v>500</c:v>
                </c:pt>
                <c:pt idx="49">
                  <c:v>515</c:v>
                </c:pt>
                <c:pt idx="50">
                  <c:v>515</c:v>
                </c:pt>
                <c:pt idx="51">
                  <c:v>526</c:v>
                </c:pt>
                <c:pt idx="52">
                  <c:v>526</c:v>
                </c:pt>
                <c:pt idx="53">
                  <c:v>537</c:v>
                </c:pt>
                <c:pt idx="54">
                  <c:v>537</c:v>
                </c:pt>
                <c:pt idx="55">
                  <c:v>537</c:v>
                </c:pt>
                <c:pt idx="56">
                  <c:v>605</c:v>
                </c:pt>
                <c:pt idx="57">
                  <c:v>605</c:v>
                </c:pt>
                <c:pt idx="58">
                  <c:v>624</c:v>
                </c:pt>
                <c:pt idx="59">
                  <c:v>624</c:v>
                </c:pt>
                <c:pt idx="60">
                  <c:v>648</c:v>
                </c:pt>
                <c:pt idx="61">
                  <c:v>877</c:v>
                </c:pt>
                <c:pt idx="62">
                  <c:v>877</c:v>
                </c:pt>
                <c:pt idx="63">
                  <c:v>882</c:v>
                </c:pt>
                <c:pt idx="64">
                  <c:v>898</c:v>
                </c:pt>
                <c:pt idx="65">
                  <c:v>968</c:v>
                </c:pt>
                <c:pt idx="66">
                  <c:v>968</c:v>
                </c:pt>
                <c:pt idx="67">
                  <c:v>1102</c:v>
                </c:pt>
                <c:pt idx="68">
                  <c:v>1102</c:v>
                </c:pt>
                <c:pt idx="69">
                  <c:v>1102</c:v>
                </c:pt>
                <c:pt idx="70">
                  <c:v>1239</c:v>
                </c:pt>
                <c:pt idx="71">
                  <c:v>1249</c:v>
                </c:pt>
                <c:pt idx="72">
                  <c:v>1473</c:v>
                </c:pt>
                <c:pt idx="73">
                  <c:v>1473</c:v>
                </c:pt>
                <c:pt idx="74">
                  <c:v>1552</c:v>
                </c:pt>
                <c:pt idx="75">
                  <c:v>1708</c:v>
                </c:pt>
                <c:pt idx="76">
                  <c:v>1708</c:v>
                </c:pt>
                <c:pt idx="77">
                  <c:v>1748</c:v>
                </c:pt>
                <c:pt idx="78">
                  <c:v>1781</c:v>
                </c:pt>
                <c:pt idx="79">
                  <c:v>1781</c:v>
                </c:pt>
                <c:pt idx="80">
                  <c:v>2075</c:v>
                </c:pt>
                <c:pt idx="81">
                  <c:v>2080</c:v>
                </c:pt>
                <c:pt idx="82">
                  <c:v>2080</c:v>
                </c:pt>
              </c:numCache>
            </c:numRef>
          </c:xVal>
          <c:yVal>
            <c:numRef>
              <c:f>'T5'!$F$2:$F$84</c:f>
              <c:numCache>
                <c:formatCode>0.00_ </c:formatCode>
                <c:ptCount val="83"/>
                <c:pt idx="0">
                  <c:v>13.211568</c:v>
                </c:pt>
                <c:pt idx="1">
                  <c:v>9.5901919999999983</c:v>
                </c:pt>
                <c:pt idx="2">
                  <c:v>13.085051999999997</c:v>
                </c:pt>
                <c:pt idx="3">
                  <c:v>12.205487999999999</c:v>
                </c:pt>
                <c:pt idx="4">
                  <c:v>11.831771999999999</c:v>
                </c:pt>
                <c:pt idx="5">
                  <c:v>11.956128</c:v>
                </c:pt>
                <c:pt idx="6">
                  <c:v>7.9273279999999993</c:v>
                </c:pt>
                <c:pt idx="7">
                  <c:v>11.873200000000001</c:v>
                </c:pt>
                <c:pt idx="8">
                  <c:v>12.874672</c:v>
                </c:pt>
                <c:pt idx="9">
                  <c:v>7.6153919999999991</c:v>
                </c:pt>
                <c:pt idx="10">
                  <c:v>9.230299999999998</c:v>
                </c:pt>
                <c:pt idx="11">
                  <c:v>10.681531999999997</c:v>
                </c:pt>
                <c:pt idx="12">
                  <c:v>11.956128</c:v>
                </c:pt>
                <c:pt idx="13">
                  <c:v>5.100527999999998</c:v>
                </c:pt>
                <c:pt idx="14">
                  <c:v>11.295391999999998</c:v>
                </c:pt>
                <c:pt idx="15">
                  <c:v>13.507611999999998</c:v>
                </c:pt>
                <c:pt idx="16">
                  <c:v>10.032699999999998</c:v>
                </c:pt>
                <c:pt idx="17">
                  <c:v>11.131167999999999</c:v>
                </c:pt>
                <c:pt idx="18">
                  <c:v>14.445691999999999</c:v>
                </c:pt>
                <c:pt idx="19">
                  <c:v>11.6663</c:v>
                </c:pt>
                <c:pt idx="20">
                  <c:v>11.6663</c:v>
                </c:pt>
                <c:pt idx="21">
                  <c:v>11.6663</c:v>
                </c:pt>
                <c:pt idx="22">
                  <c:v>11.6663</c:v>
                </c:pt>
                <c:pt idx="23">
                  <c:v>10.763067999999999</c:v>
                </c:pt>
                <c:pt idx="24">
                  <c:v>11.377647999999999</c:v>
                </c:pt>
                <c:pt idx="25">
                  <c:v>12.916700000000001</c:v>
                </c:pt>
                <c:pt idx="26">
                  <c:v>14.875931999999999</c:v>
                </c:pt>
                <c:pt idx="27">
                  <c:v>14.188699999999999</c:v>
                </c:pt>
                <c:pt idx="28">
                  <c:v>15.787247999999998</c:v>
                </c:pt>
                <c:pt idx="29">
                  <c:v>12.958751999999999</c:v>
                </c:pt>
                <c:pt idx="30">
                  <c:v>15.135227999999998</c:v>
                </c:pt>
                <c:pt idx="31">
                  <c:v>14.832799999999999</c:v>
                </c:pt>
                <c:pt idx="32">
                  <c:v>14.832799999999999</c:v>
                </c:pt>
                <c:pt idx="33">
                  <c:v>14.231471999999998</c:v>
                </c:pt>
                <c:pt idx="34">
                  <c:v>12.874672</c:v>
                </c:pt>
                <c:pt idx="35">
                  <c:v>13.465247999999999</c:v>
                </c:pt>
                <c:pt idx="36">
                  <c:v>15.962031999999999</c:v>
                </c:pt>
                <c:pt idx="37">
                  <c:v>16.974491999999998</c:v>
                </c:pt>
                <c:pt idx="38">
                  <c:v>10.559407999999999</c:v>
                </c:pt>
                <c:pt idx="39">
                  <c:v>15.395388000000001</c:v>
                </c:pt>
                <c:pt idx="40">
                  <c:v>16.444668</c:v>
                </c:pt>
                <c:pt idx="41">
                  <c:v>16.444668</c:v>
                </c:pt>
                <c:pt idx="42">
                  <c:v>16.093372000000002</c:v>
                </c:pt>
                <c:pt idx="43">
                  <c:v>16.488688</c:v>
                </c:pt>
                <c:pt idx="44">
                  <c:v>16.797499999999999</c:v>
                </c:pt>
                <c:pt idx="45">
                  <c:v>16.488688</c:v>
                </c:pt>
                <c:pt idx="46">
                  <c:v>13.042927999999998</c:v>
                </c:pt>
                <c:pt idx="47">
                  <c:v>13.042927999999998</c:v>
                </c:pt>
                <c:pt idx="48">
                  <c:v>14.919087999999999</c:v>
                </c:pt>
                <c:pt idx="49">
                  <c:v>13.253787999999998</c:v>
                </c:pt>
                <c:pt idx="50">
                  <c:v>12.455711999999998</c:v>
                </c:pt>
                <c:pt idx="51">
                  <c:v>12.581147999999999</c:v>
                </c:pt>
                <c:pt idx="52">
                  <c:v>10.803871999999998</c:v>
                </c:pt>
                <c:pt idx="53">
                  <c:v>13.380592</c:v>
                </c:pt>
                <c:pt idx="54">
                  <c:v>13.719792</c:v>
                </c:pt>
                <c:pt idx="55">
                  <c:v>13.719792</c:v>
                </c:pt>
                <c:pt idx="56">
                  <c:v>16.532731999999999</c:v>
                </c:pt>
                <c:pt idx="57">
                  <c:v>15.918299999999999</c:v>
                </c:pt>
                <c:pt idx="58">
                  <c:v>19.219291999999999</c:v>
                </c:pt>
                <c:pt idx="59">
                  <c:v>16.797499999999999</c:v>
                </c:pt>
                <c:pt idx="60">
                  <c:v>14.359931999999999</c:v>
                </c:pt>
                <c:pt idx="61">
                  <c:v>16.093372000000002</c:v>
                </c:pt>
                <c:pt idx="62">
                  <c:v>15.962031999999999</c:v>
                </c:pt>
                <c:pt idx="63">
                  <c:v>19.173808000000001</c:v>
                </c:pt>
                <c:pt idx="64">
                  <c:v>18.992112000000002</c:v>
                </c:pt>
                <c:pt idx="65">
                  <c:v>15.569307999999999</c:v>
                </c:pt>
                <c:pt idx="66">
                  <c:v>11.707632</c:v>
                </c:pt>
                <c:pt idx="67">
                  <c:v>15.656412</c:v>
                </c:pt>
                <c:pt idx="68">
                  <c:v>17.730992000000001</c:v>
                </c:pt>
                <c:pt idx="69">
                  <c:v>16.224927999999998</c:v>
                </c:pt>
                <c:pt idx="70">
                  <c:v>15.221852</c:v>
                </c:pt>
                <c:pt idx="71">
                  <c:v>17.999647999999997</c:v>
                </c:pt>
                <c:pt idx="72">
                  <c:v>17.507771999999999</c:v>
                </c:pt>
                <c:pt idx="73">
                  <c:v>16.841712000000001</c:v>
                </c:pt>
                <c:pt idx="74">
                  <c:v>20.410299999999999</c:v>
                </c:pt>
                <c:pt idx="75">
                  <c:v>20.318107999999999</c:v>
                </c:pt>
                <c:pt idx="76">
                  <c:v>16.753311999999998</c:v>
                </c:pt>
                <c:pt idx="77">
                  <c:v>19.219291999999999</c:v>
                </c:pt>
                <c:pt idx="78">
                  <c:v>19.629728</c:v>
                </c:pt>
                <c:pt idx="79">
                  <c:v>17.418651999999998</c:v>
                </c:pt>
                <c:pt idx="80">
                  <c:v>20.088048000000001</c:v>
                </c:pt>
                <c:pt idx="81">
                  <c:v>19.310331999999999</c:v>
                </c:pt>
                <c:pt idx="82">
                  <c:v>21.244347999999999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1264"/>
        <c:axId val="189596160"/>
      </c:scatterChart>
      <c:valAx>
        <c:axId val="189591264"/>
        <c:scaling>
          <c:orientation val="minMax"/>
          <c:max val="24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596160"/>
        <c:crosses val="autoZero"/>
        <c:crossBetween val="midCat"/>
        <c:majorUnit val="300"/>
        <c:minorUnit val="100"/>
      </c:valAx>
      <c:valAx>
        <c:axId val="189596160"/>
        <c:scaling>
          <c:orientation val="minMax"/>
          <c:max val="2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1264"/>
        <c:crossesAt val="-100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'T5'!$I$1</c:f>
              <c:strCache>
                <c:ptCount val="1"/>
                <c:pt idx="0">
                  <c:v>T (℃) 5-moving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'T5'!$G$2:$G$84</c:f>
              <c:numCache>
                <c:formatCode>General</c:formatCode>
                <c:ptCount val="83"/>
                <c:pt idx="2">
                  <c:v>47</c:v>
                </c:pt>
                <c:pt idx="3">
                  <c:v>58</c:v>
                </c:pt>
                <c:pt idx="4">
                  <c:v>69</c:v>
                </c:pt>
                <c:pt idx="5">
                  <c:v>80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107</c:v>
                </c:pt>
                <c:pt idx="10">
                  <c:v>123</c:v>
                </c:pt>
                <c:pt idx="11">
                  <c:v>139</c:v>
                </c:pt>
                <c:pt idx="12">
                  <c:v>155</c:v>
                </c:pt>
                <c:pt idx="13">
                  <c:v>191.8</c:v>
                </c:pt>
                <c:pt idx="14">
                  <c:v>212.6</c:v>
                </c:pt>
                <c:pt idx="15">
                  <c:v>235.4</c:v>
                </c:pt>
                <c:pt idx="16">
                  <c:v>258.2</c:v>
                </c:pt>
                <c:pt idx="17">
                  <c:v>282</c:v>
                </c:pt>
                <c:pt idx="18">
                  <c:v>285</c:v>
                </c:pt>
                <c:pt idx="19">
                  <c:v>288</c:v>
                </c:pt>
                <c:pt idx="20">
                  <c:v>289</c:v>
                </c:pt>
                <c:pt idx="21">
                  <c:v>292.60000000000002</c:v>
                </c:pt>
                <c:pt idx="22">
                  <c:v>295.2</c:v>
                </c:pt>
                <c:pt idx="23">
                  <c:v>302.2</c:v>
                </c:pt>
                <c:pt idx="24">
                  <c:v>310.60000000000002</c:v>
                </c:pt>
                <c:pt idx="25">
                  <c:v>319</c:v>
                </c:pt>
                <c:pt idx="26">
                  <c:v>324.8</c:v>
                </c:pt>
                <c:pt idx="27">
                  <c:v>330.6</c:v>
                </c:pt>
                <c:pt idx="28">
                  <c:v>338</c:v>
                </c:pt>
                <c:pt idx="29">
                  <c:v>352.2</c:v>
                </c:pt>
                <c:pt idx="30">
                  <c:v>366.4</c:v>
                </c:pt>
                <c:pt idx="31">
                  <c:v>380.6</c:v>
                </c:pt>
                <c:pt idx="32">
                  <c:v>394.8</c:v>
                </c:pt>
                <c:pt idx="33">
                  <c:v>403</c:v>
                </c:pt>
                <c:pt idx="34">
                  <c:v>403</c:v>
                </c:pt>
                <c:pt idx="35">
                  <c:v>405.4</c:v>
                </c:pt>
                <c:pt idx="36">
                  <c:v>409.8</c:v>
                </c:pt>
                <c:pt idx="37">
                  <c:v>418.8</c:v>
                </c:pt>
                <c:pt idx="38">
                  <c:v>428.4</c:v>
                </c:pt>
                <c:pt idx="39">
                  <c:v>438</c:v>
                </c:pt>
                <c:pt idx="40">
                  <c:v>445.2</c:v>
                </c:pt>
                <c:pt idx="41">
                  <c:v>450.4</c:v>
                </c:pt>
                <c:pt idx="42">
                  <c:v>456.2</c:v>
                </c:pt>
                <c:pt idx="43">
                  <c:v>461.4</c:v>
                </c:pt>
                <c:pt idx="44">
                  <c:v>470.6</c:v>
                </c:pt>
                <c:pt idx="45">
                  <c:v>479.8</c:v>
                </c:pt>
                <c:pt idx="46">
                  <c:v>489.6</c:v>
                </c:pt>
                <c:pt idx="47">
                  <c:v>497.2</c:v>
                </c:pt>
                <c:pt idx="48">
                  <c:v>504.8</c:v>
                </c:pt>
                <c:pt idx="49">
                  <c:v>510.6</c:v>
                </c:pt>
                <c:pt idx="50">
                  <c:v>516.4</c:v>
                </c:pt>
                <c:pt idx="51">
                  <c:v>523.79999999999995</c:v>
                </c:pt>
                <c:pt idx="52">
                  <c:v>528.20000000000005</c:v>
                </c:pt>
                <c:pt idx="53">
                  <c:v>532.6</c:v>
                </c:pt>
                <c:pt idx="54">
                  <c:v>548.4</c:v>
                </c:pt>
                <c:pt idx="55">
                  <c:v>564.20000000000005</c:v>
                </c:pt>
                <c:pt idx="56">
                  <c:v>581.6</c:v>
                </c:pt>
                <c:pt idx="57">
                  <c:v>599</c:v>
                </c:pt>
                <c:pt idx="58">
                  <c:v>621.20000000000005</c:v>
                </c:pt>
                <c:pt idx="59">
                  <c:v>675.6</c:v>
                </c:pt>
                <c:pt idx="60">
                  <c:v>730</c:v>
                </c:pt>
                <c:pt idx="61">
                  <c:v>781.6</c:v>
                </c:pt>
                <c:pt idx="62">
                  <c:v>836.4</c:v>
                </c:pt>
                <c:pt idx="63">
                  <c:v>900.4</c:v>
                </c:pt>
                <c:pt idx="64">
                  <c:v>918.6</c:v>
                </c:pt>
                <c:pt idx="65">
                  <c:v>963.6</c:v>
                </c:pt>
                <c:pt idx="66">
                  <c:v>1007.6</c:v>
                </c:pt>
                <c:pt idx="67">
                  <c:v>1048.4000000000001</c:v>
                </c:pt>
                <c:pt idx="68">
                  <c:v>1102.5999999999999</c:v>
                </c:pt>
                <c:pt idx="69">
                  <c:v>1158.8</c:v>
                </c:pt>
                <c:pt idx="70">
                  <c:v>1233</c:v>
                </c:pt>
                <c:pt idx="71">
                  <c:v>1307.2</c:v>
                </c:pt>
                <c:pt idx="72">
                  <c:v>1397.2</c:v>
                </c:pt>
                <c:pt idx="73">
                  <c:v>1491</c:v>
                </c:pt>
                <c:pt idx="74">
                  <c:v>1582.8</c:v>
                </c:pt>
                <c:pt idx="75">
                  <c:v>1637.8</c:v>
                </c:pt>
                <c:pt idx="76">
                  <c:v>1699.4</c:v>
                </c:pt>
                <c:pt idx="77">
                  <c:v>1745.2</c:v>
                </c:pt>
                <c:pt idx="78">
                  <c:v>1818.6</c:v>
                </c:pt>
                <c:pt idx="79">
                  <c:v>1893</c:v>
                </c:pt>
                <c:pt idx="80">
                  <c:v>1959.4</c:v>
                </c:pt>
              </c:numCache>
            </c:numRef>
          </c:xVal>
          <c:yVal>
            <c:numRef>
              <c:f>'T5'!$I$2:$I$84</c:f>
              <c:numCache>
                <c:formatCode>0.00_ </c:formatCode>
                <c:ptCount val="83"/>
                <c:pt idx="2">
                  <c:v>11.97272512</c:v>
                </c:pt>
                <c:pt idx="3">
                  <c:v>11.724171519999999</c:v>
                </c:pt>
                <c:pt idx="4">
                  <c:v>11.377647999999999</c:v>
                </c:pt>
                <c:pt idx="5">
                  <c:v>11.139370079999999</c:v>
                </c:pt>
                <c:pt idx="6">
                  <c:v>11.270733919999998</c:v>
                </c:pt>
                <c:pt idx="7">
                  <c:v>10.413144319999999</c:v>
                </c:pt>
                <c:pt idx="8">
                  <c:v>9.8714519999999979</c:v>
                </c:pt>
                <c:pt idx="9">
                  <c:v>10.429380479999999</c:v>
                </c:pt>
                <c:pt idx="10">
                  <c:v>10.445620479999999</c:v>
                </c:pt>
                <c:pt idx="11">
                  <c:v>8.8723519999999976</c:v>
                </c:pt>
                <c:pt idx="12">
                  <c:v>9.6062323199999984</c:v>
                </c:pt>
                <c:pt idx="13">
                  <c:v>10.445620479999999</c:v>
                </c:pt>
                <c:pt idx="14">
                  <c:v>10.315807999999999</c:v>
                </c:pt>
                <c:pt idx="15">
                  <c:v>10.153887999999998</c:v>
                </c:pt>
                <c:pt idx="16">
                  <c:v>12.064077919999999</c:v>
                </c:pt>
                <c:pt idx="17">
                  <c:v>12.138907519999998</c:v>
                </c:pt>
                <c:pt idx="18">
                  <c:v>11.77381312</c:v>
                </c:pt>
                <c:pt idx="19">
                  <c:v>12.105640319999999</c:v>
                </c:pt>
                <c:pt idx="20">
                  <c:v>12.213814879999999</c:v>
                </c:pt>
                <c:pt idx="21">
                  <c:v>11.48472432</c:v>
                </c:pt>
                <c:pt idx="22">
                  <c:v>11.427047679999999</c:v>
                </c:pt>
                <c:pt idx="23">
                  <c:v>11.674564480000001</c:v>
                </c:pt>
                <c:pt idx="24">
                  <c:v>12.305473919999999</c:v>
                </c:pt>
                <c:pt idx="25">
                  <c:v>12.80747712</c:v>
                </c:pt>
                <c:pt idx="26">
                  <c:v>13.81334128</c:v>
                </c:pt>
                <c:pt idx="27">
                  <c:v>14.137405279999999</c:v>
                </c:pt>
                <c:pt idx="28">
                  <c:v>14.583107679999998</c:v>
                </c:pt>
                <c:pt idx="29">
                  <c:v>14.574512</c:v>
                </c:pt>
                <c:pt idx="30">
                  <c:v>14.703547999999998</c:v>
                </c:pt>
                <c:pt idx="31">
                  <c:v>14.394224479999998</c:v>
                </c:pt>
                <c:pt idx="32">
                  <c:v>14.377076319999999</c:v>
                </c:pt>
                <c:pt idx="33">
                  <c:v>14.043454719999998</c:v>
                </c:pt>
                <c:pt idx="34">
                  <c:v>14.265706879999998</c:v>
                </c:pt>
                <c:pt idx="35">
                  <c:v>14.686330719999999</c:v>
                </c:pt>
                <c:pt idx="36">
                  <c:v>13.932571999999999</c:v>
                </c:pt>
                <c:pt idx="37">
                  <c:v>14.437111679999999</c:v>
                </c:pt>
                <c:pt idx="38">
                  <c:v>15.031405919999999</c:v>
                </c:pt>
                <c:pt idx="39">
                  <c:v>15.126570879999999</c:v>
                </c:pt>
                <c:pt idx="40">
                  <c:v>14.95363008</c:v>
                </c:pt>
                <c:pt idx="41">
                  <c:v>16.172279679999999</c:v>
                </c:pt>
                <c:pt idx="42">
                  <c:v>16.453470079999999</c:v>
                </c:pt>
                <c:pt idx="43">
                  <c:v>16.462273119999999</c:v>
                </c:pt>
                <c:pt idx="44">
                  <c:v>15.76979072</c:v>
                </c:pt>
                <c:pt idx="45">
                  <c:v>15.152545119999999</c:v>
                </c:pt>
                <c:pt idx="46">
                  <c:v>14.841424479999999</c:v>
                </c:pt>
                <c:pt idx="47">
                  <c:v>14.137405279999999</c:v>
                </c:pt>
                <c:pt idx="48">
                  <c:v>13.3383</c:v>
                </c:pt>
                <c:pt idx="49">
                  <c:v>13.245342079999999</c:v>
                </c:pt>
                <c:pt idx="50">
                  <c:v>12.790687999999999</c:v>
                </c:pt>
                <c:pt idx="51">
                  <c:v>12.48914048</c:v>
                </c:pt>
                <c:pt idx="52">
                  <c:v>12.581147999999999</c:v>
                </c:pt>
                <c:pt idx="53">
                  <c:v>12.832668</c:v>
                </c:pt>
                <c:pt idx="54">
                  <c:v>13.60938352</c:v>
                </c:pt>
                <c:pt idx="55">
                  <c:v>14.643304319999999</c:v>
                </c:pt>
                <c:pt idx="56">
                  <c:v>15.795978079999999</c:v>
                </c:pt>
                <c:pt idx="57">
                  <c:v>16.418267520000001</c:v>
                </c:pt>
                <c:pt idx="58">
                  <c:v>16.550356319999999</c:v>
                </c:pt>
                <c:pt idx="59">
                  <c:v>16.462273119999999</c:v>
                </c:pt>
                <c:pt idx="60">
                  <c:v>16.47107712</c:v>
                </c:pt>
                <c:pt idx="61">
                  <c:v>16.462273119999999</c:v>
                </c:pt>
                <c:pt idx="62">
                  <c:v>16.894798079999997</c:v>
                </c:pt>
                <c:pt idx="63">
                  <c:v>17.142990080000001</c:v>
                </c:pt>
                <c:pt idx="64">
                  <c:v>16.233706079999997</c:v>
                </c:pt>
                <c:pt idx="65">
                  <c:v>16.172279679999999</c:v>
                </c:pt>
                <c:pt idx="66">
                  <c:v>15.89207232</c:v>
                </c:pt>
                <c:pt idx="67">
                  <c:v>15.351967999999999</c:v>
                </c:pt>
                <c:pt idx="68">
                  <c:v>15.282545919999999</c:v>
                </c:pt>
                <c:pt idx="69">
                  <c:v>16.559169919999999</c:v>
                </c:pt>
                <c:pt idx="70">
                  <c:v>16.930208</c:v>
                </c:pt>
                <c:pt idx="71">
                  <c:v>16.753311999999998</c:v>
                </c:pt>
                <c:pt idx="72">
                  <c:v>17.579137119999999</c:v>
                </c:pt>
                <c:pt idx="73">
                  <c:v>18.60276592</c:v>
                </c:pt>
                <c:pt idx="74">
                  <c:v>18.350192479999997</c:v>
                </c:pt>
                <c:pt idx="75">
                  <c:v>18.693153119999998</c:v>
                </c:pt>
                <c:pt idx="76">
                  <c:v>19.255696479999997</c:v>
                </c:pt>
                <c:pt idx="77">
                  <c:v>18.656986719999999</c:v>
                </c:pt>
                <c:pt idx="78">
                  <c:v>18.61180032</c:v>
                </c:pt>
                <c:pt idx="79">
                  <c:v>19.128347999999999</c:v>
                </c:pt>
                <c:pt idx="80">
                  <c:v>19.529219680000001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'T5'!$L$1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'T5'!$G$2:$G$84</c:f>
              <c:numCache>
                <c:formatCode>General</c:formatCode>
                <c:ptCount val="83"/>
                <c:pt idx="2">
                  <c:v>47</c:v>
                </c:pt>
                <c:pt idx="3">
                  <c:v>58</c:v>
                </c:pt>
                <c:pt idx="4">
                  <c:v>69</c:v>
                </c:pt>
                <c:pt idx="5">
                  <c:v>80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107</c:v>
                </c:pt>
                <c:pt idx="10">
                  <c:v>123</c:v>
                </c:pt>
                <c:pt idx="11">
                  <c:v>139</c:v>
                </c:pt>
                <c:pt idx="12">
                  <c:v>155</c:v>
                </c:pt>
                <c:pt idx="13">
                  <c:v>191.8</c:v>
                </c:pt>
                <c:pt idx="14">
                  <c:v>212.6</c:v>
                </c:pt>
                <c:pt idx="15">
                  <c:v>235.4</c:v>
                </c:pt>
                <c:pt idx="16">
                  <c:v>258.2</c:v>
                </c:pt>
                <c:pt idx="17">
                  <c:v>282</c:v>
                </c:pt>
                <c:pt idx="18">
                  <c:v>285</c:v>
                </c:pt>
                <c:pt idx="19">
                  <c:v>288</c:v>
                </c:pt>
                <c:pt idx="20">
                  <c:v>289</c:v>
                </c:pt>
                <c:pt idx="21">
                  <c:v>292.60000000000002</c:v>
                </c:pt>
                <c:pt idx="22">
                  <c:v>295.2</c:v>
                </c:pt>
                <c:pt idx="23">
                  <c:v>302.2</c:v>
                </c:pt>
                <c:pt idx="24">
                  <c:v>310.60000000000002</c:v>
                </c:pt>
                <c:pt idx="25">
                  <c:v>319</c:v>
                </c:pt>
                <c:pt idx="26">
                  <c:v>324.8</c:v>
                </c:pt>
                <c:pt idx="27">
                  <c:v>330.6</c:v>
                </c:pt>
                <c:pt idx="28">
                  <c:v>338</c:v>
                </c:pt>
                <c:pt idx="29">
                  <c:v>352.2</c:v>
                </c:pt>
                <c:pt idx="30">
                  <c:v>366.4</c:v>
                </c:pt>
                <c:pt idx="31">
                  <c:v>380.6</c:v>
                </c:pt>
                <c:pt idx="32">
                  <c:v>394.8</c:v>
                </c:pt>
                <c:pt idx="33">
                  <c:v>403</c:v>
                </c:pt>
                <c:pt idx="34">
                  <c:v>403</c:v>
                </c:pt>
                <c:pt idx="35">
                  <c:v>405.4</c:v>
                </c:pt>
                <c:pt idx="36">
                  <c:v>409.8</c:v>
                </c:pt>
                <c:pt idx="37">
                  <c:v>418.8</c:v>
                </c:pt>
                <c:pt idx="38">
                  <c:v>428.4</c:v>
                </c:pt>
                <c:pt idx="39">
                  <c:v>438</c:v>
                </c:pt>
                <c:pt idx="40">
                  <c:v>445.2</c:v>
                </c:pt>
                <c:pt idx="41">
                  <c:v>450.4</c:v>
                </c:pt>
                <c:pt idx="42">
                  <c:v>456.2</c:v>
                </c:pt>
                <c:pt idx="43">
                  <c:v>461.4</c:v>
                </c:pt>
                <c:pt idx="44">
                  <c:v>470.6</c:v>
                </c:pt>
                <c:pt idx="45">
                  <c:v>479.8</c:v>
                </c:pt>
                <c:pt idx="46">
                  <c:v>489.6</c:v>
                </c:pt>
                <c:pt idx="47">
                  <c:v>497.2</c:v>
                </c:pt>
                <c:pt idx="48">
                  <c:v>504.8</c:v>
                </c:pt>
                <c:pt idx="49">
                  <c:v>510.6</c:v>
                </c:pt>
                <c:pt idx="50">
                  <c:v>516.4</c:v>
                </c:pt>
                <c:pt idx="51">
                  <c:v>523.79999999999995</c:v>
                </c:pt>
                <c:pt idx="52">
                  <c:v>528.20000000000005</c:v>
                </c:pt>
                <c:pt idx="53">
                  <c:v>532.6</c:v>
                </c:pt>
                <c:pt idx="54">
                  <c:v>548.4</c:v>
                </c:pt>
                <c:pt idx="55">
                  <c:v>564.20000000000005</c:v>
                </c:pt>
                <c:pt idx="56">
                  <c:v>581.6</c:v>
                </c:pt>
                <c:pt idx="57">
                  <c:v>599</c:v>
                </c:pt>
                <c:pt idx="58">
                  <c:v>621.20000000000005</c:v>
                </c:pt>
                <c:pt idx="59">
                  <c:v>675.6</c:v>
                </c:pt>
                <c:pt idx="60">
                  <c:v>730</c:v>
                </c:pt>
                <c:pt idx="61">
                  <c:v>781.6</c:v>
                </c:pt>
                <c:pt idx="62">
                  <c:v>836.4</c:v>
                </c:pt>
                <c:pt idx="63">
                  <c:v>900.4</c:v>
                </c:pt>
                <c:pt idx="64">
                  <c:v>918.6</c:v>
                </c:pt>
                <c:pt idx="65">
                  <c:v>963.6</c:v>
                </c:pt>
                <c:pt idx="66">
                  <c:v>1007.6</c:v>
                </c:pt>
                <c:pt idx="67">
                  <c:v>1048.4000000000001</c:v>
                </c:pt>
                <c:pt idx="68">
                  <c:v>1102.5999999999999</c:v>
                </c:pt>
                <c:pt idx="69">
                  <c:v>1158.8</c:v>
                </c:pt>
                <c:pt idx="70">
                  <c:v>1233</c:v>
                </c:pt>
                <c:pt idx="71">
                  <c:v>1307.2</c:v>
                </c:pt>
                <c:pt idx="72">
                  <c:v>1397.2</c:v>
                </c:pt>
                <c:pt idx="73">
                  <c:v>1491</c:v>
                </c:pt>
                <c:pt idx="74">
                  <c:v>1582.8</c:v>
                </c:pt>
                <c:pt idx="75">
                  <c:v>1637.8</c:v>
                </c:pt>
                <c:pt idx="76">
                  <c:v>1699.4</c:v>
                </c:pt>
                <c:pt idx="77">
                  <c:v>1745.2</c:v>
                </c:pt>
                <c:pt idx="78">
                  <c:v>1818.6</c:v>
                </c:pt>
                <c:pt idx="79">
                  <c:v>1893</c:v>
                </c:pt>
                <c:pt idx="80">
                  <c:v>1959.4</c:v>
                </c:pt>
              </c:numCache>
            </c:numRef>
          </c:xVal>
          <c:yVal>
            <c:numRef>
              <c:f>'T5'!$L$2:$L$84</c:f>
              <c:numCache>
                <c:formatCode>General</c:formatCode>
                <c:ptCount val="83"/>
                <c:pt idx="2">
                  <c:v>12.104423840000001</c:v>
                </c:pt>
                <c:pt idx="3">
                  <c:v>11.835808640000002</c:v>
                </c:pt>
                <c:pt idx="4">
                  <c:v>11.460836</c:v>
                </c:pt>
                <c:pt idx="5">
                  <c:v>11.202667560000002</c:v>
                </c:pt>
                <c:pt idx="6">
                  <c:v>11.345030440000002</c:v>
                </c:pt>
                <c:pt idx="7">
                  <c:v>10.414138240000003</c:v>
                </c:pt>
                <c:pt idx="8">
                  <c:v>9.824289000000002</c:v>
                </c:pt>
                <c:pt idx="9">
                  <c:v>10.431795360000002</c:v>
                </c:pt>
                <c:pt idx="10">
                  <c:v>10.449455360000002</c:v>
                </c:pt>
                <c:pt idx="11">
                  <c:v>8.7324640000000002</c:v>
                </c:pt>
                <c:pt idx="12">
                  <c:v>9.5349542400000029</c:v>
                </c:pt>
                <c:pt idx="13">
                  <c:v>10.449455360000002</c:v>
                </c:pt>
                <c:pt idx="14">
                  <c:v>10.308256000000002</c:v>
                </c:pt>
                <c:pt idx="15">
                  <c:v>10.132016</c:v>
                </c:pt>
                <c:pt idx="16">
                  <c:v>12.203078440000002</c:v>
                </c:pt>
                <c:pt idx="17">
                  <c:v>12.283860640000002</c:v>
                </c:pt>
                <c:pt idx="18">
                  <c:v>11.889479840000002</c:v>
                </c:pt>
                <c:pt idx="19">
                  <c:v>12.247950240000002</c:v>
                </c:pt>
                <c:pt idx="20">
                  <c:v>12.364701160000001</c:v>
                </c:pt>
                <c:pt idx="21">
                  <c:v>11.576763240000002</c:v>
                </c:pt>
                <c:pt idx="22">
                  <c:v>11.514325760000002</c:v>
                </c:pt>
                <c:pt idx="23">
                  <c:v>11.782163360000002</c:v>
                </c:pt>
                <c:pt idx="24">
                  <c:v>12.463585440000003</c:v>
                </c:pt>
                <c:pt idx="25">
                  <c:v>13.004487840000001</c:v>
                </c:pt>
                <c:pt idx="26">
                  <c:v>14.084945960000002</c:v>
                </c:pt>
                <c:pt idx="27">
                  <c:v>14.432113960000002</c:v>
                </c:pt>
                <c:pt idx="28">
                  <c:v>14.908870760000001</c:v>
                </c:pt>
                <c:pt idx="29">
                  <c:v>14.899684000000001</c:v>
                </c:pt>
                <c:pt idx="30">
                  <c:v>15.037561000000002</c:v>
                </c:pt>
                <c:pt idx="31">
                  <c:v>14.706928360000001</c:v>
                </c:pt>
                <c:pt idx="32">
                  <c:v>14.68858724</c:v>
                </c:pt>
                <c:pt idx="33">
                  <c:v>14.331511040000001</c:v>
                </c:pt>
                <c:pt idx="34">
                  <c:v>14.569440160000003</c:v>
                </c:pt>
                <c:pt idx="35">
                  <c:v>15.01916804</c:v>
                </c:pt>
                <c:pt idx="36">
                  <c:v>14.212729000000001</c:v>
                </c:pt>
                <c:pt idx="37">
                  <c:v>14.752793760000001</c:v>
                </c:pt>
                <c:pt idx="38">
                  <c:v>15.387574440000003</c:v>
                </c:pt>
                <c:pt idx="39">
                  <c:v>15.489088160000001</c:v>
                </c:pt>
                <c:pt idx="40">
                  <c:v>15.30458256</c:v>
                </c:pt>
                <c:pt idx="41">
                  <c:v>16.602169760000002</c:v>
                </c:pt>
                <c:pt idx="42">
                  <c:v>16.900742560000001</c:v>
                </c:pt>
                <c:pt idx="43">
                  <c:v>16.91008484</c:v>
                </c:pt>
                <c:pt idx="44">
                  <c:v>16.17426304</c:v>
                </c:pt>
                <c:pt idx="45">
                  <c:v>15.516788840000002</c:v>
                </c:pt>
                <c:pt idx="46">
                  <c:v>15.184808360000002</c:v>
                </c:pt>
                <c:pt idx="47">
                  <c:v>14.432113960000002</c:v>
                </c:pt>
                <c:pt idx="48">
                  <c:v>13.575225000000001</c:v>
                </c:pt>
                <c:pt idx="49">
                  <c:v>13.475366560000001</c:v>
                </c:pt>
                <c:pt idx="50">
                  <c:v>12.986416000000002</c:v>
                </c:pt>
                <c:pt idx="51">
                  <c:v>12.661615360000001</c:v>
                </c:pt>
                <c:pt idx="52">
                  <c:v>12.760761000000002</c:v>
                </c:pt>
                <c:pt idx="53">
                  <c:v>13.031601000000002</c:v>
                </c:pt>
                <c:pt idx="54">
                  <c:v>13.866217640000002</c:v>
                </c:pt>
                <c:pt idx="55">
                  <c:v>14.973198240000002</c:v>
                </c:pt>
                <c:pt idx="56">
                  <c:v>16.202123560000004</c:v>
                </c:pt>
                <c:pt idx="57">
                  <c:v>16.863380640000003</c:v>
                </c:pt>
                <c:pt idx="58">
                  <c:v>17.00354724</c:v>
                </c:pt>
                <c:pt idx="59">
                  <c:v>16.91008484</c:v>
                </c:pt>
                <c:pt idx="60">
                  <c:v>16.919427840000001</c:v>
                </c:pt>
                <c:pt idx="61">
                  <c:v>16.91008484</c:v>
                </c:pt>
                <c:pt idx="62">
                  <c:v>17.368738560000004</c:v>
                </c:pt>
                <c:pt idx="63">
                  <c:v>17.631602560000005</c:v>
                </c:pt>
                <c:pt idx="64">
                  <c:v>16.667419560000003</c:v>
                </c:pt>
                <c:pt idx="65">
                  <c:v>16.602169760000002</c:v>
                </c:pt>
                <c:pt idx="66">
                  <c:v>16.304334240000003</c:v>
                </c:pt>
                <c:pt idx="67">
                  <c:v>15.729376000000002</c:v>
                </c:pt>
                <c:pt idx="68">
                  <c:v>15.655389440000002</c:v>
                </c:pt>
                <c:pt idx="69">
                  <c:v>17.01289744</c:v>
                </c:pt>
                <c:pt idx="70">
                  <c:v>17.406255999999999</c:v>
                </c:pt>
                <c:pt idx="71">
                  <c:v>17.218783999999999</c:v>
                </c:pt>
                <c:pt idx="72">
                  <c:v>18.092972840000002</c:v>
                </c:pt>
                <c:pt idx="73">
                  <c:v>19.173054440000001</c:v>
                </c:pt>
                <c:pt idx="74">
                  <c:v>18.906904360000002</c:v>
                </c:pt>
                <c:pt idx="75">
                  <c:v>19.268244840000001</c:v>
                </c:pt>
                <c:pt idx="76">
                  <c:v>19.860032360000002</c:v>
                </c:pt>
                <c:pt idx="77">
                  <c:v>19.230160040000001</c:v>
                </c:pt>
                <c:pt idx="78">
                  <c:v>19.18257024</c:v>
                </c:pt>
                <c:pt idx="79">
                  <c:v>19.726161000000001</c:v>
                </c:pt>
                <c:pt idx="80">
                  <c:v>20.147374760000002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7248"/>
        <c:axId val="189597792"/>
      </c:scatterChart>
      <c:valAx>
        <c:axId val="1895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7792"/>
        <c:crosses val="autoZero"/>
        <c:crossBetween val="midCat"/>
      </c:valAx>
      <c:valAx>
        <c:axId val="1895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'J1'!$G$23:$G$34</c:f>
              <c:numCache>
                <c:formatCode>General</c:formatCode>
                <c:ptCount val="12"/>
                <c:pt idx="0">
                  <c:v>-2756.2</c:v>
                </c:pt>
                <c:pt idx="1">
                  <c:v>-2403.6</c:v>
                </c:pt>
                <c:pt idx="2">
                  <c:v>-2101.6</c:v>
                </c:pt>
                <c:pt idx="3">
                  <c:v>-1829</c:v>
                </c:pt>
                <c:pt idx="4">
                  <c:v>-1510.2</c:v>
                </c:pt>
                <c:pt idx="5">
                  <c:v>-1191.8</c:v>
                </c:pt>
                <c:pt idx="6">
                  <c:v>-892.4</c:v>
                </c:pt>
                <c:pt idx="7">
                  <c:v>-594.79999999999995</c:v>
                </c:pt>
                <c:pt idx="8">
                  <c:v>-278.8</c:v>
                </c:pt>
                <c:pt idx="9">
                  <c:v>-46.6</c:v>
                </c:pt>
                <c:pt idx="10">
                  <c:v>168</c:v>
                </c:pt>
                <c:pt idx="11">
                  <c:v>381.6</c:v>
                </c:pt>
              </c:numCache>
            </c:numRef>
          </c:xVal>
          <c:yVal>
            <c:numRef>
              <c:f>'J1'!$H$23:$H$34</c:f>
              <c:numCache>
                <c:formatCode>0.00_);[Red]\(0.00\)</c:formatCode>
                <c:ptCount val="12"/>
                <c:pt idx="0">
                  <c:v>21.6072232</c:v>
                </c:pt>
                <c:pt idx="1">
                  <c:v>21.683549599999999</c:v>
                </c:pt>
                <c:pt idx="2">
                  <c:v>20.970590399999999</c:v>
                </c:pt>
                <c:pt idx="3">
                  <c:v>21.214259999999999</c:v>
                </c:pt>
                <c:pt idx="4">
                  <c:v>20.593120799999998</c:v>
                </c:pt>
                <c:pt idx="5">
                  <c:v>20.089322400000004</c:v>
                </c:pt>
                <c:pt idx="6">
                  <c:v>19.385822400000002</c:v>
                </c:pt>
                <c:pt idx="7">
                  <c:v>20.0435816</c:v>
                </c:pt>
                <c:pt idx="8">
                  <c:v>20.0072616</c:v>
                </c:pt>
                <c:pt idx="9">
                  <c:v>18.940164799999998</c:v>
                </c:pt>
                <c:pt idx="10">
                  <c:v>18.885051199999999</c:v>
                </c:pt>
                <c:pt idx="11">
                  <c:v>21.1589448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2688"/>
        <c:axId val="189598336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'J1'!$B$21:$B$36</c:f>
              <c:numCache>
                <c:formatCode>General</c:formatCode>
                <c:ptCount val="16"/>
                <c:pt idx="0">
                  <c:v>-3868</c:v>
                </c:pt>
                <c:pt idx="1">
                  <c:v>-2770</c:v>
                </c:pt>
                <c:pt idx="2">
                  <c:v>-2573</c:v>
                </c:pt>
                <c:pt idx="3">
                  <c:v>-2330</c:v>
                </c:pt>
                <c:pt idx="4">
                  <c:v>-2240</c:v>
                </c:pt>
                <c:pt idx="5">
                  <c:v>-2105</c:v>
                </c:pt>
                <c:pt idx="6">
                  <c:v>-1260</c:v>
                </c:pt>
                <c:pt idx="7">
                  <c:v>-1210</c:v>
                </c:pt>
                <c:pt idx="8">
                  <c:v>-736</c:v>
                </c:pt>
                <c:pt idx="9">
                  <c:v>-648</c:v>
                </c:pt>
                <c:pt idx="10">
                  <c:v>-608</c:v>
                </c:pt>
                <c:pt idx="11">
                  <c:v>228</c:v>
                </c:pt>
                <c:pt idx="12">
                  <c:v>370</c:v>
                </c:pt>
                <c:pt idx="13">
                  <c:v>425</c:v>
                </c:pt>
                <c:pt idx="14">
                  <c:v>425</c:v>
                </c:pt>
                <c:pt idx="15">
                  <c:v>460</c:v>
                </c:pt>
              </c:numCache>
            </c:numRef>
          </c:xVal>
          <c:yVal>
            <c:numRef>
              <c:f>'J1'!$F$21:$F$36</c:f>
              <c:numCache>
                <c:formatCode>0.00_);[Red]\(0.00\)</c:formatCode>
                <c:ptCount val="16"/>
                <c:pt idx="0">
                  <c:v>23.315868000000002</c:v>
                </c:pt>
                <c:pt idx="1">
                  <c:v>20.318107999999999</c:v>
                </c:pt>
                <c:pt idx="2">
                  <c:v>17.91</c:v>
                </c:pt>
                <c:pt idx="3">
                  <c:v>23.793148000000002</c:v>
                </c:pt>
                <c:pt idx="4">
                  <c:v>22.698992000000001</c:v>
                </c:pt>
                <c:pt idx="5">
                  <c:v>23.697499999999998</c:v>
                </c:pt>
                <c:pt idx="6">
                  <c:v>16.753311999999998</c:v>
                </c:pt>
                <c:pt idx="7">
                  <c:v>19.128347999999999</c:v>
                </c:pt>
                <c:pt idx="8">
                  <c:v>20.687452</c:v>
                </c:pt>
                <c:pt idx="9">
                  <c:v>20.18</c:v>
                </c:pt>
                <c:pt idx="10">
                  <c:v>20.18</c:v>
                </c:pt>
                <c:pt idx="11">
                  <c:v>20.042108000000002</c:v>
                </c:pt>
                <c:pt idx="12">
                  <c:v>18.946747999999999</c:v>
                </c:pt>
                <c:pt idx="13">
                  <c:v>15.351967999999999</c:v>
                </c:pt>
                <c:pt idx="14">
                  <c:v>19.904432</c:v>
                </c:pt>
                <c:pt idx="15">
                  <c:v>31.549468000000001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2688"/>
        <c:axId val="189598336"/>
      </c:scatterChart>
      <c:valAx>
        <c:axId val="189602688"/>
        <c:scaling>
          <c:orientation val="minMax"/>
          <c:max val="1000"/>
          <c:min val="-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598336"/>
        <c:crosses val="autoZero"/>
        <c:crossBetween val="midCat"/>
        <c:majorUnit val="1000"/>
        <c:minorUnit val="500"/>
      </c:valAx>
      <c:valAx>
        <c:axId val="189598336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02688"/>
        <c:crossesAt val="-4000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'J2-J3'!$M$4:$M$107</c:f>
              <c:numCache>
                <c:formatCode>0.00_ </c:formatCode>
                <c:ptCount val="104"/>
                <c:pt idx="0">
                  <c:v>178.78611439842206</c:v>
                </c:pt>
                <c:pt idx="1">
                  <c:v>179.07009861932937</c:v>
                </c:pt>
                <c:pt idx="2">
                  <c:v>179.32504930966471</c:v>
                </c:pt>
                <c:pt idx="3">
                  <c:v>179.64895463510848</c:v>
                </c:pt>
                <c:pt idx="4">
                  <c:v>179.97104536489149</c:v>
                </c:pt>
                <c:pt idx="5">
                  <c:v>180.22515356165667</c:v>
                </c:pt>
                <c:pt idx="6">
                  <c:v>180.42498347434085</c:v>
                </c:pt>
                <c:pt idx="7">
                  <c:v>180.56698935140369</c:v>
                </c:pt>
                <c:pt idx="8">
                  <c:v>180.59467570183932</c:v>
                </c:pt>
                <c:pt idx="9">
                  <c:v>180.62623426911907</c:v>
                </c:pt>
                <c:pt idx="10">
                  <c:v>180.64230396902227</c:v>
                </c:pt>
                <c:pt idx="11">
                  <c:v>180.65624394966116</c:v>
                </c:pt>
                <c:pt idx="12">
                  <c:v>180.68509196515004</c:v>
                </c:pt>
                <c:pt idx="13">
                  <c:v>180.71839303000971</c:v>
                </c:pt>
                <c:pt idx="14">
                  <c:v>180.75081251485614</c:v>
                </c:pt>
                <c:pt idx="15">
                  <c:v>180.78323199970254</c:v>
                </c:pt>
                <c:pt idx="16">
                  <c:v>180.81066307065734</c:v>
                </c:pt>
                <c:pt idx="17">
                  <c:v>180.83060498740468</c:v>
                </c:pt>
                <c:pt idx="18">
                  <c:v>180.85134048020271</c:v>
                </c:pt>
                <c:pt idx="19">
                  <c:v>180.88029563233596</c:v>
                </c:pt>
                <c:pt idx="20">
                  <c:v>180.91157411457564</c:v>
                </c:pt>
                <c:pt idx="21">
                  <c:v>180.94638892939048</c:v>
                </c:pt>
                <c:pt idx="22">
                  <c:v>180.98104527014556</c:v>
                </c:pt>
                <c:pt idx="23">
                  <c:v>181.01339643612636</c:v>
                </c:pt>
                <c:pt idx="24">
                  <c:v>181.03740418056003</c:v>
                </c:pt>
                <c:pt idx="25">
                  <c:v>181.05908859488724</c:v>
                </c:pt>
                <c:pt idx="26">
                  <c:v>181.07602954358038</c:v>
                </c:pt>
                <c:pt idx="27">
                  <c:v>181.08532286400632</c:v>
                </c:pt>
                <c:pt idx="28">
                  <c:v>181.09632139399804</c:v>
                </c:pt>
                <c:pt idx="29">
                  <c:v>181.10445304937076</c:v>
                </c:pt>
                <c:pt idx="30">
                  <c:v>181.11335914811227</c:v>
                </c:pt>
                <c:pt idx="31">
                  <c:v>181.12980640243697</c:v>
                </c:pt>
                <c:pt idx="32">
                  <c:v>181.15226526013302</c:v>
                </c:pt>
                <c:pt idx="33">
                  <c:v>181.18049855455828</c:v>
                </c:pt>
                <c:pt idx="34">
                  <c:v>181.22406243883265</c:v>
                </c:pt>
                <c:pt idx="35">
                  <c:v>181.27633736622857</c:v>
                </c:pt>
                <c:pt idx="36">
                  <c:v>181.32160485594051</c:v>
                </c:pt>
                <c:pt idx="37">
                  <c:v>181.36303757617284</c:v>
                </c:pt>
                <c:pt idx="38">
                  <c:v>181.39404919946296</c:v>
                </c:pt>
                <c:pt idx="39">
                  <c:v>181.42541271112279</c:v>
                </c:pt>
                <c:pt idx="40">
                  <c:v>181.50729073629222</c:v>
                </c:pt>
                <c:pt idx="41">
                  <c:v>181.60386138101097</c:v>
                </c:pt>
                <c:pt idx="42">
                  <c:v>181.77926951080727</c:v>
                </c:pt>
                <c:pt idx="43">
                  <c:v>181.97700960219476</c:v>
                </c:pt>
                <c:pt idx="44">
                  <c:v>182.17475994513029</c:v>
                </c:pt>
                <c:pt idx="45">
                  <c:v>182.31475994513031</c:v>
                </c:pt>
                <c:pt idx="46">
                  <c:v>182.45659807956105</c:v>
                </c:pt>
                <c:pt idx="47">
                  <c:v>182.52419753086417</c:v>
                </c:pt>
                <c:pt idx="48">
                  <c:v>182.57550068587105</c:v>
                </c:pt>
                <c:pt idx="49">
                  <c:v>182.61775034293549</c:v>
                </c:pt>
                <c:pt idx="50">
                  <c:v>182.65775034293551</c:v>
                </c:pt>
                <c:pt idx="51">
                  <c:v>182.68068587105626</c:v>
                </c:pt>
                <c:pt idx="52">
                  <c:v>182.69536522251855</c:v>
                </c:pt>
                <c:pt idx="53">
                  <c:v>182.70400890868595</c:v>
                </c:pt>
                <c:pt idx="54">
                  <c:v>182.72204899777282</c:v>
                </c:pt>
                <c:pt idx="55">
                  <c:v>182.74204899777283</c:v>
                </c:pt>
                <c:pt idx="56">
                  <c:v>182.77478841870823</c:v>
                </c:pt>
                <c:pt idx="57">
                  <c:v>182.81220489977727</c:v>
                </c:pt>
                <c:pt idx="58">
                  <c:v>182.866859688196</c:v>
                </c:pt>
                <c:pt idx="59">
                  <c:v>182.9406236080178</c:v>
                </c:pt>
                <c:pt idx="60">
                  <c:v>183.02178173719375</c:v>
                </c:pt>
                <c:pt idx="61">
                  <c:v>183.09020044543428</c:v>
                </c:pt>
                <c:pt idx="62">
                  <c:v>183.20859688195989</c:v>
                </c:pt>
                <c:pt idx="63">
                  <c:v>183.30975501113585</c:v>
                </c:pt>
                <c:pt idx="64">
                  <c:v>183.37576837416481</c:v>
                </c:pt>
                <c:pt idx="65">
                  <c:v>183.43461024498885</c:v>
                </c:pt>
                <c:pt idx="66">
                  <c:v>183.5631625835189</c:v>
                </c:pt>
                <c:pt idx="67">
                  <c:v>183.65042316258351</c:v>
                </c:pt>
                <c:pt idx="68">
                  <c:v>183.75260579064587</c:v>
                </c:pt>
                <c:pt idx="69">
                  <c:v>183.89478841870823</c:v>
                </c:pt>
                <c:pt idx="70">
                  <c:v>184.15017450069109</c:v>
                </c:pt>
                <c:pt idx="71">
                  <c:v>184.58046403298508</c:v>
                </c:pt>
                <c:pt idx="72">
                  <c:v>185.14749285033366</c:v>
                </c:pt>
                <c:pt idx="73">
                  <c:v>185.69959961868446</c:v>
                </c:pt>
                <c:pt idx="74">
                  <c:v>186.25959961868446</c:v>
                </c:pt>
                <c:pt idx="75">
                  <c:v>186.81967588179219</c:v>
                </c:pt>
                <c:pt idx="76">
                  <c:v>187.13967588179219</c:v>
                </c:pt>
                <c:pt idx="77">
                  <c:v>187.44965549217892</c:v>
                </c:pt>
                <c:pt idx="78">
                  <c:v>187.75963510256562</c:v>
                </c:pt>
                <c:pt idx="79">
                  <c:v>188.04014008595433</c:v>
                </c:pt>
                <c:pt idx="80">
                  <c:v>188.2246777408638</c:v>
                </c:pt>
                <c:pt idx="81">
                  <c:v>188.50467774086377</c:v>
                </c:pt>
                <c:pt idx="82">
                  <c:v>188.8132136486675</c:v>
                </c:pt>
                <c:pt idx="83">
                  <c:v>189.1309536085696</c:v>
                </c:pt>
                <c:pt idx="84">
                  <c:v>189.43539797395078</c:v>
                </c:pt>
                <c:pt idx="85">
                  <c:v>189.72798842257595</c:v>
                </c:pt>
                <c:pt idx="86">
                  <c:v>189.92057887120114</c:v>
                </c:pt>
                <c:pt idx="87">
                  <c:v>189.94358900144715</c:v>
                </c:pt>
                <c:pt idx="88">
                  <c:v>190.00289435600578</c:v>
                </c:pt>
                <c:pt idx="89">
                  <c:v>190.05829232995657</c:v>
                </c:pt>
                <c:pt idx="90">
                  <c:v>190.13209840810421</c:v>
                </c:pt>
                <c:pt idx="91">
                  <c:v>190.20642547033285</c:v>
                </c:pt>
                <c:pt idx="92">
                  <c:v>190.32382054992766</c:v>
                </c:pt>
                <c:pt idx="93">
                  <c:v>190.40361794500723</c:v>
                </c:pt>
                <c:pt idx="94">
                  <c:v>190.49444283646889</c:v>
                </c:pt>
                <c:pt idx="95">
                  <c:v>190.57146164978292</c:v>
                </c:pt>
                <c:pt idx="96">
                  <c:v>190.64795947901592</c:v>
                </c:pt>
                <c:pt idx="97">
                  <c:v>190.69597684515196</c:v>
                </c:pt>
                <c:pt idx="98">
                  <c:v>190.7360926193922</c:v>
                </c:pt>
                <c:pt idx="99">
                  <c:v>190.76396526772791</c:v>
                </c:pt>
                <c:pt idx="100">
                  <c:v>190.77959479015919</c:v>
                </c:pt>
                <c:pt idx="101">
                  <c:v>190.79617945007234</c:v>
                </c:pt>
                <c:pt idx="102">
                  <c:v>190.79713458755427</c:v>
                </c:pt>
                <c:pt idx="103">
                  <c:v>191.03808972503617</c:v>
                </c:pt>
              </c:numCache>
            </c:numRef>
          </c:xVal>
          <c:yVal>
            <c:numRef>
              <c:f>'J2-J3'!$N$4:$N$107</c:f>
              <c:numCache>
                <c:formatCode>0.00_ </c:formatCode>
                <c:ptCount val="104"/>
                <c:pt idx="0">
                  <c:v>21.0986364</c:v>
                </c:pt>
                <c:pt idx="1">
                  <c:v>20.963827600000002</c:v>
                </c:pt>
                <c:pt idx="2">
                  <c:v>21.207302600000002</c:v>
                </c:pt>
                <c:pt idx="3">
                  <c:v>20.676050600000003</c:v>
                </c:pt>
                <c:pt idx="4">
                  <c:v>21.328143400000002</c:v>
                </c:pt>
                <c:pt idx="5">
                  <c:v>21.868185</c:v>
                </c:pt>
                <c:pt idx="6">
                  <c:v>22.294245800000002</c:v>
                </c:pt>
                <c:pt idx="7">
                  <c:v>21.819151600000001</c:v>
                </c:pt>
                <c:pt idx="8">
                  <c:v>21.403625400000003</c:v>
                </c:pt>
                <c:pt idx="9">
                  <c:v>21.258350400000001</c:v>
                </c:pt>
                <c:pt idx="10">
                  <c:v>21.6510064</c:v>
                </c:pt>
                <c:pt idx="11">
                  <c:v>21.340452800000001</c:v>
                </c:pt>
                <c:pt idx="12">
                  <c:v>21.562379800000002</c:v>
                </c:pt>
                <c:pt idx="13">
                  <c:v>22.548927600000003</c:v>
                </c:pt>
                <c:pt idx="14">
                  <c:v>22.481409800000002</c:v>
                </c:pt>
                <c:pt idx="15">
                  <c:v>22.030352200000003</c:v>
                </c:pt>
                <c:pt idx="16">
                  <c:v>22.340905799999998</c:v>
                </c:pt>
                <c:pt idx="17">
                  <c:v>21.860885799999998</c:v>
                </c:pt>
                <c:pt idx="18">
                  <c:v>20.9800018</c:v>
                </c:pt>
                <c:pt idx="19">
                  <c:v>21.633479600000001</c:v>
                </c:pt>
                <c:pt idx="20">
                  <c:v>21.190039599999999</c:v>
                </c:pt>
                <c:pt idx="21">
                  <c:v>21.632992600000001</c:v>
                </c:pt>
                <c:pt idx="22">
                  <c:v>22.317304799999999</c:v>
                </c:pt>
                <c:pt idx="23">
                  <c:v>22.539645799999999</c:v>
                </c:pt>
                <c:pt idx="24">
                  <c:v>22.118392</c:v>
                </c:pt>
                <c:pt idx="25">
                  <c:v>22.5910166</c:v>
                </c:pt>
                <c:pt idx="26">
                  <c:v>21.972923599999998</c:v>
                </c:pt>
                <c:pt idx="27">
                  <c:v>21.865715400000003</c:v>
                </c:pt>
                <c:pt idx="28">
                  <c:v>22.355635400000004</c:v>
                </c:pt>
                <c:pt idx="29">
                  <c:v>22.846095400000003</c:v>
                </c:pt>
                <c:pt idx="30">
                  <c:v>22.690818600000004</c:v>
                </c:pt>
                <c:pt idx="31">
                  <c:v>22.6230236</c:v>
                </c:pt>
                <c:pt idx="32">
                  <c:v>22.361722999999998</c:v>
                </c:pt>
                <c:pt idx="33">
                  <c:v>22.037365999999999</c:v>
                </c:pt>
                <c:pt idx="34">
                  <c:v>21.840102000000002</c:v>
                </c:pt>
                <c:pt idx="35">
                  <c:v>21.995378800000005</c:v>
                </c:pt>
                <c:pt idx="36">
                  <c:v>22.651509800000003</c:v>
                </c:pt>
                <c:pt idx="37">
                  <c:v>23.206222400000001</c:v>
                </c:pt>
                <c:pt idx="38">
                  <c:v>23.167172800000003</c:v>
                </c:pt>
                <c:pt idx="39">
                  <c:v>22.981105800000002</c:v>
                </c:pt>
                <c:pt idx="40">
                  <c:v>23.492120199999999</c:v>
                </c:pt>
                <c:pt idx="41">
                  <c:v>23.265059600000001</c:v>
                </c:pt>
                <c:pt idx="42">
                  <c:v>22.442140599999998</c:v>
                </c:pt>
                <c:pt idx="43">
                  <c:v>21.522230200000003</c:v>
                </c:pt>
                <c:pt idx="44">
                  <c:v>20.536170000000002</c:v>
                </c:pt>
                <c:pt idx="45">
                  <c:v>19.667476600000001</c:v>
                </c:pt>
                <c:pt idx="46">
                  <c:v>18.674000400000001</c:v>
                </c:pt>
                <c:pt idx="47">
                  <c:v>18.654950800000002</c:v>
                </c:pt>
                <c:pt idx="48">
                  <c:v>19.168318000000003</c:v>
                </c:pt>
                <c:pt idx="49">
                  <c:v>20.047249200000003</c:v>
                </c:pt>
                <c:pt idx="50">
                  <c:v>19.169980200000005</c:v>
                </c:pt>
                <c:pt idx="51">
                  <c:v>19.160522000000004</c:v>
                </c:pt>
                <c:pt idx="52">
                  <c:v>18.586426600000003</c:v>
                </c:pt>
                <c:pt idx="53">
                  <c:v>17.773795400000001</c:v>
                </c:pt>
                <c:pt idx="54">
                  <c:v>16.5870204</c:v>
                </c:pt>
                <c:pt idx="55">
                  <c:v>16.4668718</c:v>
                </c:pt>
                <c:pt idx="56">
                  <c:v>16.017111799999999</c:v>
                </c:pt>
                <c:pt idx="57">
                  <c:v>15.859504800000002</c:v>
                </c:pt>
                <c:pt idx="58">
                  <c:v>15.362855999999999</c:v>
                </c:pt>
                <c:pt idx="59">
                  <c:v>15.068084799999999</c:v>
                </c:pt>
                <c:pt idx="60">
                  <c:v>15.430355800000001</c:v>
                </c:pt>
                <c:pt idx="61">
                  <c:v>15.486122200000001</c:v>
                </c:pt>
                <c:pt idx="62">
                  <c:v>15.449189400000003</c:v>
                </c:pt>
                <c:pt idx="63">
                  <c:v>16.057630199999998</c:v>
                </c:pt>
                <c:pt idx="64">
                  <c:v>16.269124400000003</c:v>
                </c:pt>
                <c:pt idx="65">
                  <c:v>16.185037400000002</c:v>
                </c:pt>
                <c:pt idx="66">
                  <c:v>16.110711000000002</c:v>
                </c:pt>
                <c:pt idx="67">
                  <c:v>16.092266200000005</c:v>
                </c:pt>
                <c:pt idx="68">
                  <c:v>15.850705400000001</c:v>
                </c:pt>
                <c:pt idx="69">
                  <c:v>15.832238999999998</c:v>
                </c:pt>
                <c:pt idx="70">
                  <c:v>15.600194000000002</c:v>
                </c:pt>
                <c:pt idx="71">
                  <c:v>16.778144400000002</c:v>
                </c:pt>
                <c:pt idx="72">
                  <c:v>18.27965</c:v>
                </c:pt>
                <c:pt idx="73">
                  <c:v>19.853915000000001</c:v>
                </c:pt>
                <c:pt idx="74">
                  <c:v>20.804466400000003</c:v>
                </c:pt>
                <c:pt idx="75">
                  <c:v>21.958147200000003</c:v>
                </c:pt>
                <c:pt idx="76">
                  <c:v>21.68732</c:v>
                </c:pt>
                <c:pt idx="77">
                  <c:v>21.260150400000001</c:v>
                </c:pt>
                <c:pt idx="78">
                  <c:v>20.685974199999997</c:v>
                </c:pt>
                <c:pt idx="79">
                  <c:v>20.936614199999998</c:v>
                </c:pt>
                <c:pt idx="80">
                  <c:v>21.8020414</c:v>
                </c:pt>
                <c:pt idx="81">
                  <c:v>21.7155892</c:v>
                </c:pt>
                <c:pt idx="82">
                  <c:v>21.6867178</c:v>
                </c:pt>
                <c:pt idx="83">
                  <c:v>21.609828199999999</c:v>
                </c:pt>
                <c:pt idx="84">
                  <c:v>21.158524799999999</c:v>
                </c:pt>
                <c:pt idx="85">
                  <c:v>20.399751400000003</c:v>
                </c:pt>
                <c:pt idx="86">
                  <c:v>20.390163600000001</c:v>
                </c:pt>
                <c:pt idx="87">
                  <c:v>20.0652188</c:v>
                </c:pt>
                <c:pt idx="88">
                  <c:v>19.959871800000002</c:v>
                </c:pt>
                <c:pt idx="89">
                  <c:v>19.883846200000001</c:v>
                </c:pt>
                <c:pt idx="90">
                  <c:v>19.383502200000002</c:v>
                </c:pt>
                <c:pt idx="91">
                  <c:v>20.181657399999999</c:v>
                </c:pt>
                <c:pt idx="92">
                  <c:v>20.124746200000001</c:v>
                </c:pt>
                <c:pt idx="93">
                  <c:v>20.345514000000001</c:v>
                </c:pt>
                <c:pt idx="94">
                  <c:v>20.670213999999998</c:v>
                </c:pt>
                <c:pt idx="95">
                  <c:v>21.199721</c:v>
                </c:pt>
                <c:pt idx="96">
                  <c:v>20.7781576</c:v>
                </c:pt>
                <c:pt idx="97">
                  <c:v>20.674157000000001</c:v>
                </c:pt>
                <c:pt idx="98">
                  <c:v>22.2320052</c:v>
                </c:pt>
                <c:pt idx="99">
                  <c:v>21.765378200000001</c:v>
                </c:pt>
                <c:pt idx="100">
                  <c:v>21.197786400000002</c:v>
                </c:pt>
                <c:pt idx="101">
                  <c:v>21.188061800000003</c:v>
                </c:pt>
                <c:pt idx="102">
                  <c:v>21.954365800000005</c:v>
                </c:pt>
                <c:pt idx="103">
                  <c:v>20.329125800000003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9968"/>
        <c:axId val="189600512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4F81BD"/>
              </a:solidFill>
              <a:ln w="9525">
                <a:noFill/>
              </a:ln>
              <a:effectLst/>
            </c:spPr>
          </c:marker>
          <c:xVal>
            <c:numRef>
              <c:f>'J2-J3'!$K$2:$K$109</c:f>
              <c:numCache>
                <c:formatCode>0.00_ </c:formatCode>
                <c:ptCount val="108"/>
                <c:pt idx="0">
                  <c:v>178.2</c:v>
                </c:pt>
                <c:pt idx="1">
                  <c:v>178.65364891518738</c:v>
                </c:pt>
                <c:pt idx="2">
                  <c:v>178.88047337278104</c:v>
                </c:pt>
                <c:pt idx="3">
                  <c:v>178.88954635108479</c:v>
                </c:pt>
                <c:pt idx="4">
                  <c:v>179.30690335305718</c:v>
                </c:pt>
                <c:pt idx="5">
                  <c:v>179.61992110453647</c:v>
                </c:pt>
                <c:pt idx="6">
                  <c:v>179.92840236686391</c:v>
                </c:pt>
                <c:pt idx="7">
                  <c:v>180.5</c:v>
                </c:pt>
                <c:pt idx="8">
                  <c:v>180.5</c:v>
                </c:pt>
                <c:pt idx="9">
                  <c:v>180.57744433688288</c:v>
                </c:pt>
                <c:pt idx="10">
                  <c:v>180.6190706679574</c:v>
                </c:pt>
                <c:pt idx="11">
                  <c:v>180.63843175217812</c:v>
                </c:pt>
                <c:pt idx="12">
                  <c:v>180.63843175217812</c:v>
                </c:pt>
                <c:pt idx="13">
                  <c:v>180.65779283639884</c:v>
                </c:pt>
                <c:pt idx="14">
                  <c:v>180.65779283639884</c:v>
                </c:pt>
                <c:pt idx="15">
                  <c:v>180.68877057115199</c:v>
                </c:pt>
                <c:pt idx="16">
                  <c:v>180.78267182962247</c:v>
                </c:pt>
                <c:pt idx="17">
                  <c:v>180.80493707647628</c:v>
                </c:pt>
                <c:pt idx="18">
                  <c:v>180.81989026063101</c:v>
                </c:pt>
                <c:pt idx="19">
                  <c:v>180.81989026063101</c:v>
                </c:pt>
                <c:pt idx="20">
                  <c:v>180.82592592592593</c:v>
                </c:pt>
                <c:pt idx="21">
                  <c:v>180.88238141335916</c:v>
                </c:pt>
                <c:pt idx="22">
                  <c:v>180.9086145404664</c:v>
                </c:pt>
                <c:pt idx="23">
                  <c:v>180.96466602129721</c:v>
                </c:pt>
                <c:pt idx="24">
                  <c:v>180.97628267182961</c:v>
                </c:pt>
                <c:pt idx="25">
                  <c:v>181</c:v>
                </c:pt>
                <c:pt idx="26">
                  <c:v>181.05566311713457</c:v>
                </c:pt>
                <c:pt idx="27">
                  <c:v>181.07037037037037</c:v>
                </c:pt>
                <c:pt idx="28">
                  <c:v>181.08470474346564</c:v>
                </c:pt>
                <c:pt idx="29">
                  <c:v>181.08470474346564</c:v>
                </c:pt>
                <c:pt idx="30">
                  <c:v>181.08470474346564</c:v>
                </c:pt>
                <c:pt idx="31">
                  <c:v>181.10212971926427</c:v>
                </c:pt>
                <c:pt idx="32">
                  <c:v>181.12536302032913</c:v>
                </c:pt>
                <c:pt idx="33">
                  <c:v>181.12536302032913</c:v>
                </c:pt>
                <c:pt idx="34">
                  <c:v>181.12923523717328</c:v>
                </c:pt>
                <c:pt idx="35">
                  <c:v>181.16694101508915</c:v>
                </c:pt>
                <c:pt idx="36">
                  <c:v>181.21442400774444</c:v>
                </c:pt>
                <c:pt idx="37">
                  <c:v>181.26652949245542</c:v>
                </c:pt>
                <c:pt idx="38">
                  <c:v>181.34318244170095</c:v>
                </c:pt>
                <c:pt idx="39">
                  <c:v>181.39060987415294</c:v>
                </c:pt>
                <c:pt idx="40">
                  <c:v>181.39327846364884</c:v>
                </c:pt>
                <c:pt idx="41">
                  <c:v>181.42158760890609</c:v>
                </c:pt>
                <c:pt idx="42">
                  <c:v>181.42158760890609</c:v>
                </c:pt>
                <c:pt idx="43">
                  <c:v>181.5</c:v>
                </c:pt>
                <c:pt idx="44">
                  <c:v>181.8</c:v>
                </c:pt>
                <c:pt idx="45">
                  <c:v>181.8761316872428</c:v>
                </c:pt>
                <c:pt idx="46">
                  <c:v>182.29862825788751</c:v>
                </c:pt>
                <c:pt idx="47">
                  <c:v>182.41028806584362</c:v>
                </c:pt>
                <c:pt idx="48">
                  <c:v>182.48875171467765</c:v>
                </c:pt>
                <c:pt idx="49">
                  <c:v>182.5</c:v>
                </c:pt>
                <c:pt idx="50">
                  <c:v>182.58532235939643</c:v>
                </c:pt>
                <c:pt idx="51">
                  <c:v>182.63662551440328</c:v>
                </c:pt>
                <c:pt idx="52">
                  <c:v>182.66680384087792</c:v>
                </c:pt>
                <c:pt idx="53">
                  <c:v>182.7</c:v>
                </c:pt>
                <c:pt idx="54">
                  <c:v>182.7</c:v>
                </c:pt>
                <c:pt idx="55">
                  <c:v>182.7</c:v>
                </c:pt>
                <c:pt idx="56">
                  <c:v>182.71002227171491</c:v>
                </c:pt>
                <c:pt idx="57">
                  <c:v>182.71002227171491</c:v>
                </c:pt>
                <c:pt idx="58">
                  <c:v>182.79020044543429</c:v>
                </c:pt>
                <c:pt idx="59">
                  <c:v>182.8</c:v>
                </c:pt>
                <c:pt idx="60">
                  <c:v>182.86369710467704</c:v>
                </c:pt>
                <c:pt idx="61">
                  <c:v>182.89710467706013</c:v>
                </c:pt>
                <c:pt idx="62">
                  <c:v>182.98329621380844</c:v>
                </c:pt>
                <c:pt idx="63">
                  <c:v>183.15902004454341</c:v>
                </c:pt>
                <c:pt idx="64">
                  <c:v>183.20579064587972</c:v>
                </c:pt>
                <c:pt idx="65">
                  <c:v>183.20579064587972</c:v>
                </c:pt>
                <c:pt idx="66">
                  <c:v>183.48908685968817</c:v>
                </c:pt>
                <c:pt idx="67">
                  <c:v>183.48908685968817</c:v>
                </c:pt>
                <c:pt idx="68">
                  <c:v>183.48908685968817</c:v>
                </c:pt>
                <c:pt idx="69">
                  <c:v>183.5</c:v>
                </c:pt>
                <c:pt idx="70">
                  <c:v>183.84855233853006</c:v>
                </c:pt>
                <c:pt idx="71">
                  <c:v>183.92538975501111</c:v>
                </c:pt>
                <c:pt idx="72">
                  <c:v>184</c:v>
                </c:pt>
                <c:pt idx="73">
                  <c:v>184.2</c:v>
                </c:pt>
                <c:pt idx="74">
                  <c:v>184.7769304099142</c:v>
                </c:pt>
                <c:pt idx="75">
                  <c:v>186</c:v>
                </c:pt>
                <c:pt idx="76">
                  <c:v>186.76053384175404</c:v>
                </c:pt>
                <c:pt idx="77">
                  <c:v>186.76053384175404</c:v>
                </c:pt>
                <c:pt idx="78">
                  <c:v>187</c:v>
                </c:pt>
                <c:pt idx="79">
                  <c:v>187.5773117254528</c:v>
                </c:pt>
                <c:pt idx="80">
                  <c:v>187.6</c:v>
                </c:pt>
                <c:pt idx="81">
                  <c:v>188.31043189368771</c:v>
                </c:pt>
                <c:pt idx="82">
                  <c:v>188.31043189368771</c:v>
                </c:pt>
                <c:pt idx="83">
                  <c:v>188.40252491694352</c:v>
                </c:pt>
                <c:pt idx="84">
                  <c:v>188.5</c:v>
                </c:pt>
                <c:pt idx="85">
                  <c:v>189</c:v>
                </c:pt>
                <c:pt idx="86">
                  <c:v>189.85311143270621</c:v>
                </c:pt>
                <c:pt idx="87">
                  <c:v>189.89913169319826</c:v>
                </c:pt>
                <c:pt idx="88">
                  <c:v>189.92474674384948</c:v>
                </c:pt>
                <c:pt idx="89">
                  <c:v>189.9629522431259</c:v>
                </c:pt>
                <c:pt idx="90">
                  <c:v>189.9629522431259</c:v>
                </c:pt>
                <c:pt idx="91">
                  <c:v>189.96816208393633</c:v>
                </c:pt>
                <c:pt idx="92">
                  <c:v>190.19565846599133</c:v>
                </c:pt>
                <c:pt idx="93">
                  <c:v>190.20173661360349</c:v>
                </c:pt>
                <c:pt idx="94">
                  <c:v>190.33198263386396</c:v>
                </c:pt>
                <c:pt idx="95">
                  <c:v>190.33458755426918</c:v>
                </c:pt>
                <c:pt idx="96">
                  <c:v>190.55513748191026</c:v>
                </c:pt>
                <c:pt idx="97">
                  <c:v>190.5946454413893</c:v>
                </c:pt>
                <c:pt idx="98">
                  <c:v>190.65586107091173</c:v>
                </c:pt>
                <c:pt idx="99">
                  <c:v>190.71707670043415</c:v>
                </c:pt>
                <c:pt idx="100">
                  <c:v>190.71707670043415</c:v>
                </c:pt>
                <c:pt idx="101">
                  <c:v>190.79522431259045</c:v>
                </c:pt>
                <c:pt idx="102">
                  <c:v>190.79522431259045</c:v>
                </c:pt>
                <c:pt idx="103">
                  <c:v>190.79522431259045</c:v>
                </c:pt>
                <c:pt idx="104">
                  <c:v>190.79522431259045</c:v>
                </c:pt>
                <c:pt idx="105">
                  <c:v>190.8</c:v>
                </c:pt>
                <c:pt idx="106">
                  <c:v>190.8</c:v>
                </c:pt>
                <c:pt idx="107">
                  <c:v>192</c:v>
                </c:pt>
              </c:numCache>
            </c:numRef>
          </c:xVal>
          <c:yVal>
            <c:numRef>
              <c:f>'J2-J3'!$L$2:$L$109</c:f>
              <c:numCache>
                <c:formatCode>0.00_ </c:formatCode>
                <c:ptCount val="108"/>
                <c:pt idx="0">
                  <c:v>21.022944000000003</c:v>
                </c:pt>
                <c:pt idx="1">
                  <c:v>21.555025000000001</c:v>
                </c:pt>
                <c:pt idx="2">
                  <c:v>24.842916000000002</c:v>
                </c:pt>
                <c:pt idx="3">
                  <c:v>18.537136000000004</c:v>
                </c:pt>
                <c:pt idx="4">
                  <c:v>19.535161000000002</c:v>
                </c:pt>
                <c:pt idx="5">
                  <c:v>20.3489</c:v>
                </c:pt>
                <c:pt idx="6">
                  <c:v>22.772400000000001</c:v>
                </c:pt>
                <c:pt idx="7">
                  <c:v>22.186655999999999</c:v>
                </c:pt>
                <c:pt idx="8">
                  <c:v>21.797600000000003</c:v>
                </c:pt>
                <c:pt idx="9">
                  <c:v>22.235368999999999</c:v>
                </c:pt>
                <c:pt idx="10">
                  <c:v>22.479203999999999</c:v>
                </c:pt>
                <c:pt idx="11">
                  <c:v>20.396929</c:v>
                </c:pt>
                <c:pt idx="12">
                  <c:v>20.109024999999999</c:v>
                </c:pt>
                <c:pt idx="13">
                  <c:v>21.071225000000002</c:v>
                </c:pt>
                <c:pt idx="14">
                  <c:v>24.198649</c:v>
                </c:pt>
                <c:pt idx="15">
                  <c:v>20.926436000000002</c:v>
                </c:pt>
                <c:pt idx="16">
                  <c:v>21.506564000000001</c:v>
                </c:pt>
                <c:pt idx="17">
                  <c:v>25.041764000000001</c:v>
                </c:pt>
                <c:pt idx="18">
                  <c:v>20.733636000000001</c:v>
                </c:pt>
                <c:pt idx="19">
                  <c:v>21.943361000000003</c:v>
                </c:pt>
                <c:pt idx="20">
                  <c:v>22.479203999999999</c:v>
                </c:pt>
                <c:pt idx="21">
                  <c:v>19.106464000000003</c:v>
                </c:pt>
                <c:pt idx="22">
                  <c:v>20.637344000000002</c:v>
                </c:pt>
                <c:pt idx="23">
                  <c:v>24.001024999999998</c:v>
                </c:pt>
                <c:pt idx="24">
                  <c:v>19.726161000000001</c:v>
                </c:pt>
                <c:pt idx="25">
                  <c:v>24.693968999999999</c:v>
                </c:pt>
                <c:pt idx="26">
                  <c:v>22.528025</c:v>
                </c:pt>
                <c:pt idx="27">
                  <c:v>21.749048999999999</c:v>
                </c:pt>
                <c:pt idx="28">
                  <c:v>21.894756000000005</c:v>
                </c:pt>
                <c:pt idx="29">
                  <c:v>22.089283999999999</c:v>
                </c:pt>
                <c:pt idx="30">
                  <c:v>21.603504000000001</c:v>
                </c:pt>
                <c:pt idx="31">
                  <c:v>21.991983999999999</c:v>
                </c:pt>
                <c:pt idx="32">
                  <c:v>24.198649</c:v>
                </c:pt>
                <c:pt idx="33">
                  <c:v>24.347056000000002</c:v>
                </c:pt>
                <c:pt idx="34">
                  <c:v>21.312899999999999</c:v>
                </c:pt>
                <c:pt idx="35">
                  <c:v>21.264529000000003</c:v>
                </c:pt>
                <c:pt idx="36">
                  <c:v>20.685480999999999</c:v>
                </c:pt>
                <c:pt idx="37">
                  <c:v>22.576864</c:v>
                </c:pt>
                <c:pt idx="38">
                  <c:v>23.360735999999999</c:v>
                </c:pt>
                <c:pt idx="39">
                  <c:v>22.089283999999999</c:v>
                </c:pt>
                <c:pt idx="40">
                  <c:v>24.545183999999999</c:v>
                </c:pt>
                <c:pt idx="41">
                  <c:v>23.459044000000002</c:v>
                </c:pt>
                <c:pt idx="42">
                  <c:v>22.381616000000001</c:v>
                </c:pt>
                <c:pt idx="43">
                  <c:v>22.430401</c:v>
                </c:pt>
                <c:pt idx="44">
                  <c:v>24.644356000000002</c:v>
                </c:pt>
                <c:pt idx="45">
                  <c:v>23.409881000000002</c:v>
                </c:pt>
                <c:pt idx="46">
                  <c:v>19.344449000000001</c:v>
                </c:pt>
                <c:pt idx="47">
                  <c:v>17.782064000000002</c:v>
                </c:pt>
                <c:pt idx="48">
                  <c:v>17.5001</c:v>
                </c:pt>
                <c:pt idx="49">
                  <c:v>20.300889000000002</c:v>
                </c:pt>
                <c:pt idx="50">
                  <c:v>18.442500000000003</c:v>
                </c:pt>
                <c:pt idx="51">
                  <c:v>19.249200999999999</c:v>
                </c:pt>
                <c:pt idx="52">
                  <c:v>20.3489</c:v>
                </c:pt>
                <c:pt idx="53">
                  <c:v>21.894756000000005</c:v>
                </c:pt>
                <c:pt idx="54">
                  <c:v>15.914544000000001</c:v>
                </c:pt>
                <c:pt idx="55">
                  <c:v>18.395209000000001</c:v>
                </c:pt>
                <c:pt idx="56">
                  <c:v>16.378724000000002</c:v>
                </c:pt>
                <c:pt idx="57">
                  <c:v>16.285744000000001</c:v>
                </c:pt>
                <c:pt idx="58">
                  <c:v>15.960881000000001</c:v>
                </c:pt>
                <c:pt idx="59">
                  <c:v>15.313801000000002</c:v>
                </c:pt>
                <c:pt idx="60">
                  <c:v>16.146408999999998</c:v>
                </c:pt>
                <c:pt idx="61">
                  <c:v>15.590689000000001</c:v>
                </c:pt>
                <c:pt idx="62">
                  <c:v>13.802500000000002</c:v>
                </c:pt>
                <c:pt idx="63">
                  <c:v>14.487025000000001</c:v>
                </c:pt>
                <c:pt idx="64">
                  <c:v>17.125156000000004</c:v>
                </c:pt>
                <c:pt idx="65">
                  <c:v>16.425241</c:v>
                </c:pt>
                <c:pt idx="66">
                  <c:v>15.406025000000001</c:v>
                </c:pt>
                <c:pt idx="67">
                  <c:v>16.844704</c:v>
                </c:pt>
                <c:pt idx="68">
                  <c:v>15.544496000000002</c:v>
                </c:pt>
                <c:pt idx="69">
                  <c:v>16.704721000000003</c:v>
                </c:pt>
                <c:pt idx="70">
                  <c:v>16.053609000000002</c:v>
                </c:pt>
                <c:pt idx="71">
                  <c:v>15.313801000000002</c:v>
                </c:pt>
                <c:pt idx="72">
                  <c:v>15.636900000000001</c:v>
                </c:pt>
                <c:pt idx="73">
                  <c:v>15.452164000000002</c:v>
                </c:pt>
                <c:pt idx="74">
                  <c:v>15.544496000000002</c:v>
                </c:pt>
                <c:pt idx="75">
                  <c:v>21.943361000000003</c:v>
                </c:pt>
                <c:pt idx="76">
                  <c:v>22.821329000000002</c:v>
                </c:pt>
                <c:pt idx="77">
                  <c:v>23.508225000000003</c:v>
                </c:pt>
                <c:pt idx="78">
                  <c:v>20.204921000000002</c:v>
                </c:pt>
                <c:pt idx="79">
                  <c:v>21.312899999999999</c:v>
                </c:pt>
                <c:pt idx="80">
                  <c:v>20.589225000000003</c:v>
                </c:pt>
                <c:pt idx="81">
                  <c:v>20.685480999999999</c:v>
                </c:pt>
                <c:pt idx="82">
                  <c:v>20.637344000000002</c:v>
                </c:pt>
                <c:pt idx="83">
                  <c:v>21.458120999999998</c:v>
                </c:pt>
                <c:pt idx="84">
                  <c:v>25.640035999999998</c:v>
                </c:pt>
                <c:pt idx="85">
                  <c:v>20.156964000000002</c:v>
                </c:pt>
                <c:pt idx="86">
                  <c:v>20.541124</c:v>
                </c:pt>
                <c:pt idx="87">
                  <c:v>20.252896</c:v>
                </c:pt>
                <c:pt idx="88">
                  <c:v>19.201604000000003</c:v>
                </c:pt>
                <c:pt idx="89">
                  <c:v>21.846169</c:v>
                </c:pt>
                <c:pt idx="90">
                  <c:v>20.109024999999999</c:v>
                </c:pt>
                <c:pt idx="91">
                  <c:v>18.916399999999999</c:v>
                </c:pt>
                <c:pt idx="92">
                  <c:v>19.726161000000001</c:v>
                </c:pt>
                <c:pt idx="93">
                  <c:v>18.821476000000004</c:v>
                </c:pt>
                <c:pt idx="94">
                  <c:v>19.344449000000001</c:v>
                </c:pt>
                <c:pt idx="95">
                  <c:v>24.099800999999999</c:v>
                </c:pt>
                <c:pt idx="96">
                  <c:v>18.631844000000001</c:v>
                </c:pt>
                <c:pt idx="97">
                  <c:v>20.830000000000002</c:v>
                </c:pt>
                <c:pt idx="98">
                  <c:v>20.444976</c:v>
                </c:pt>
                <c:pt idx="99">
                  <c:v>21.991983999999999</c:v>
                </c:pt>
                <c:pt idx="100">
                  <c:v>21.991983999999999</c:v>
                </c:pt>
                <c:pt idx="101">
                  <c:v>18.111841000000002</c:v>
                </c:pt>
                <c:pt idx="102">
                  <c:v>28.619240999999999</c:v>
                </c:pt>
                <c:pt idx="103">
                  <c:v>18.111841000000002</c:v>
                </c:pt>
                <c:pt idx="104">
                  <c:v>19.154025000000001</c:v>
                </c:pt>
                <c:pt idx="105">
                  <c:v>21.943361000000003</c:v>
                </c:pt>
                <c:pt idx="106">
                  <c:v>21.943361000000003</c:v>
                </c:pt>
                <c:pt idx="107">
                  <c:v>20.493040999999998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9968"/>
        <c:axId val="189600512"/>
      </c:scatterChart>
      <c:valAx>
        <c:axId val="189599968"/>
        <c:scaling>
          <c:orientation val="maxMin"/>
          <c:min val="1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600512"/>
        <c:crosses val="autoZero"/>
        <c:crossBetween val="midCat"/>
        <c:majorUnit val="1"/>
        <c:minorUnit val="0.5"/>
      </c:valAx>
      <c:valAx>
        <c:axId val="189600512"/>
        <c:scaling>
          <c:orientation val="minMax"/>
          <c:max val="30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9968"/>
        <c:crosses val="max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'K4'!$H$7:$H$173</c:f>
              <c:numCache>
                <c:formatCode>0.00_);[Red]\(0.00\)</c:formatCode>
                <c:ptCount val="167"/>
                <c:pt idx="0">
                  <c:v>100.08909090909091</c:v>
                </c:pt>
                <c:pt idx="1">
                  <c:v>100.15181818181817</c:v>
                </c:pt>
                <c:pt idx="2">
                  <c:v>100.21545454545453</c:v>
                </c:pt>
                <c:pt idx="3">
                  <c:v>100.28909090909089</c:v>
                </c:pt>
                <c:pt idx="4">
                  <c:v>100.34545454545454</c:v>
                </c:pt>
                <c:pt idx="5">
                  <c:v>100.40272727272726</c:v>
                </c:pt>
                <c:pt idx="6">
                  <c:v>100.42272727272726</c:v>
                </c:pt>
                <c:pt idx="7">
                  <c:v>100.44272727272727</c:v>
                </c:pt>
                <c:pt idx="8">
                  <c:v>100.46272727272726</c:v>
                </c:pt>
                <c:pt idx="9">
                  <c:v>100.4781818181818</c:v>
                </c:pt>
                <c:pt idx="10">
                  <c:v>100.49363636363636</c:v>
                </c:pt>
                <c:pt idx="11">
                  <c:v>100.5081818181818</c:v>
                </c:pt>
                <c:pt idx="12">
                  <c:v>100.52181818181816</c:v>
                </c:pt>
                <c:pt idx="13">
                  <c:v>100.53545454545451</c:v>
                </c:pt>
                <c:pt idx="14">
                  <c:v>100.53909090909089</c:v>
                </c:pt>
                <c:pt idx="15">
                  <c:v>100.54181818181816</c:v>
                </c:pt>
                <c:pt idx="16">
                  <c:v>100.54454545454543</c:v>
                </c:pt>
                <c:pt idx="17">
                  <c:v>100.54636363636361</c:v>
                </c:pt>
                <c:pt idx="18">
                  <c:v>100.54818181818179</c:v>
                </c:pt>
                <c:pt idx="19">
                  <c:v>100.55090909090906</c:v>
                </c:pt>
                <c:pt idx="20">
                  <c:v>100.55454545454542</c:v>
                </c:pt>
                <c:pt idx="21">
                  <c:v>100.55818181818181</c:v>
                </c:pt>
                <c:pt idx="22">
                  <c:v>100.5690909090909</c:v>
                </c:pt>
                <c:pt idx="23">
                  <c:v>100.57999999999998</c:v>
                </c:pt>
                <c:pt idx="24">
                  <c:v>100.59181818181818</c:v>
                </c:pt>
                <c:pt idx="25">
                  <c:v>100.60727272727271</c:v>
                </c:pt>
                <c:pt idx="26">
                  <c:v>100.62272727272726</c:v>
                </c:pt>
                <c:pt idx="27">
                  <c:v>100.63909090909088</c:v>
                </c:pt>
                <c:pt idx="28">
                  <c:v>100.65545454545453</c:v>
                </c:pt>
                <c:pt idx="29">
                  <c:v>100.67272727272729</c:v>
                </c:pt>
                <c:pt idx="30">
                  <c:v>100.68909090909091</c:v>
                </c:pt>
                <c:pt idx="31">
                  <c:v>100.70545454545454</c:v>
                </c:pt>
                <c:pt idx="32">
                  <c:v>100.72181818181819</c:v>
                </c:pt>
                <c:pt idx="33">
                  <c:v>100.73181818181818</c:v>
                </c:pt>
                <c:pt idx="34">
                  <c:v>100.74181818181819</c:v>
                </c:pt>
                <c:pt idx="35">
                  <c:v>100.75</c:v>
                </c:pt>
                <c:pt idx="36">
                  <c:v>100.75454545454545</c:v>
                </c:pt>
                <c:pt idx="37">
                  <c:v>100.7590909090909</c:v>
                </c:pt>
                <c:pt idx="38">
                  <c:v>100.76272727272726</c:v>
                </c:pt>
                <c:pt idx="39">
                  <c:v>100.76727272727271</c:v>
                </c:pt>
                <c:pt idx="40">
                  <c:v>100.77181818181816</c:v>
                </c:pt>
                <c:pt idx="41">
                  <c:v>100.77636363636361</c:v>
                </c:pt>
                <c:pt idx="42">
                  <c:v>100.77999999999997</c:v>
                </c:pt>
                <c:pt idx="43">
                  <c:v>100.78454545454544</c:v>
                </c:pt>
                <c:pt idx="44">
                  <c:v>100.7881818181818</c:v>
                </c:pt>
                <c:pt idx="45">
                  <c:v>100.79272727272725</c:v>
                </c:pt>
                <c:pt idx="46">
                  <c:v>100.7972727272727</c:v>
                </c:pt>
                <c:pt idx="47">
                  <c:v>100.80181818181815</c:v>
                </c:pt>
                <c:pt idx="48">
                  <c:v>100.8063636363636</c:v>
                </c:pt>
                <c:pt idx="49">
                  <c:v>100.81090909090905</c:v>
                </c:pt>
                <c:pt idx="50">
                  <c:v>100.81454545454544</c:v>
                </c:pt>
                <c:pt idx="51">
                  <c:v>100.8181818181818</c:v>
                </c:pt>
                <c:pt idx="52">
                  <c:v>100.82181818181817</c:v>
                </c:pt>
                <c:pt idx="53">
                  <c:v>100.82636363636362</c:v>
                </c:pt>
                <c:pt idx="54">
                  <c:v>100.83000000000001</c:v>
                </c:pt>
                <c:pt idx="55">
                  <c:v>100.83454545454546</c:v>
                </c:pt>
                <c:pt idx="56">
                  <c:v>100.83818181818182</c:v>
                </c:pt>
                <c:pt idx="57">
                  <c:v>100.84181818181818</c:v>
                </c:pt>
                <c:pt idx="58">
                  <c:v>100.84636363636363</c:v>
                </c:pt>
                <c:pt idx="59">
                  <c:v>100.85090909090908</c:v>
                </c:pt>
                <c:pt idx="60">
                  <c:v>100.85727272727273</c:v>
                </c:pt>
                <c:pt idx="61">
                  <c:v>100.86454545454545</c:v>
                </c:pt>
                <c:pt idx="62">
                  <c:v>100.87181818181817</c:v>
                </c:pt>
                <c:pt idx="63">
                  <c:v>100.87909090909089</c:v>
                </c:pt>
                <c:pt idx="64">
                  <c:v>100.8872727272727</c:v>
                </c:pt>
                <c:pt idx="65">
                  <c:v>100.89545454545454</c:v>
                </c:pt>
                <c:pt idx="66">
                  <c:v>100.90363636363637</c:v>
                </c:pt>
                <c:pt idx="67">
                  <c:v>100.91363636363636</c:v>
                </c:pt>
                <c:pt idx="68">
                  <c:v>100.92363636363638</c:v>
                </c:pt>
                <c:pt idx="69">
                  <c:v>100.93272727272728</c:v>
                </c:pt>
                <c:pt idx="70">
                  <c:v>100.94181818181819</c:v>
                </c:pt>
                <c:pt idx="71">
                  <c:v>100.94909090909091</c:v>
                </c:pt>
                <c:pt idx="72">
                  <c:v>100.95636363636363</c:v>
                </c:pt>
                <c:pt idx="73">
                  <c:v>100.96272727272726</c:v>
                </c:pt>
                <c:pt idx="74">
                  <c:v>100.9709090909091</c:v>
                </c:pt>
                <c:pt idx="75">
                  <c:v>100.97727272727273</c:v>
                </c:pt>
                <c:pt idx="76">
                  <c:v>100.98454545454547</c:v>
                </c:pt>
                <c:pt idx="77">
                  <c:v>100.99272727272728</c:v>
                </c:pt>
                <c:pt idx="78">
                  <c:v>101</c:v>
                </c:pt>
                <c:pt idx="79">
                  <c:v>101.00999999999999</c:v>
                </c:pt>
                <c:pt idx="80">
                  <c:v>101.02</c:v>
                </c:pt>
                <c:pt idx="81">
                  <c:v>101.03090909090908</c:v>
                </c:pt>
                <c:pt idx="82">
                  <c:v>101.04272727272728</c:v>
                </c:pt>
                <c:pt idx="83">
                  <c:v>101.05363636363636</c:v>
                </c:pt>
                <c:pt idx="84">
                  <c:v>101.07181818181817</c:v>
                </c:pt>
                <c:pt idx="85">
                  <c:v>101.08818181818182</c:v>
                </c:pt>
                <c:pt idx="86">
                  <c:v>101.10545454545455</c:v>
                </c:pt>
                <c:pt idx="87">
                  <c:v>101.12272727272729</c:v>
                </c:pt>
                <c:pt idx="88">
                  <c:v>101.13909090909092</c:v>
                </c:pt>
                <c:pt idx="89">
                  <c:v>101.15454545454548</c:v>
                </c:pt>
                <c:pt idx="90">
                  <c:v>101.16727272727275</c:v>
                </c:pt>
                <c:pt idx="91">
                  <c:v>101.18</c:v>
                </c:pt>
                <c:pt idx="92">
                  <c:v>101.19272727272728</c:v>
                </c:pt>
                <c:pt idx="93">
                  <c:v>101.20454545454545</c:v>
                </c:pt>
                <c:pt idx="94">
                  <c:v>101.21636363636365</c:v>
                </c:pt>
                <c:pt idx="95">
                  <c:v>101.22181818181819</c:v>
                </c:pt>
                <c:pt idx="96">
                  <c:v>101.22727272727273</c:v>
                </c:pt>
                <c:pt idx="97">
                  <c:v>101.23272727272727</c:v>
                </c:pt>
                <c:pt idx="98">
                  <c:v>101.23727272727274</c:v>
                </c:pt>
                <c:pt idx="99">
                  <c:v>101.24454545454546</c:v>
                </c:pt>
                <c:pt idx="100">
                  <c:v>101.25272727272727</c:v>
                </c:pt>
                <c:pt idx="101">
                  <c:v>101.26181818181817</c:v>
                </c:pt>
                <c:pt idx="102">
                  <c:v>101.27090909090907</c:v>
                </c:pt>
                <c:pt idx="103">
                  <c:v>101.27909090909088</c:v>
                </c:pt>
                <c:pt idx="104">
                  <c:v>101.2863636363636</c:v>
                </c:pt>
                <c:pt idx="105">
                  <c:v>101.29363636363634</c:v>
                </c:pt>
                <c:pt idx="106">
                  <c:v>101.30272727272724</c:v>
                </c:pt>
                <c:pt idx="107">
                  <c:v>101.31272727272726</c:v>
                </c:pt>
                <c:pt idx="108">
                  <c:v>101.32181818181816</c:v>
                </c:pt>
                <c:pt idx="109">
                  <c:v>101.33090909090907</c:v>
                </c:pt>
                <c:pt idx="110">
                  <c:v>101.33818181818182</c:v>
                </c:pt>
                <c:pt idx="111">
                  <c:v>101.34454545454545</c:v>
                </c:pt>
                <c:pt idx="112">
                  <c:v>101.35</c:v>
                </c:pt>
                <c:pt idx="113">
                  <c:v>101.35636363636364</c:v>
                </c:pt>
                <c:pt idx="114">
                  <c:v>101.36363636363636</c:v>
                </c:pt>
                <c:pt idx="115">
                  <c:v>101.37454545454544</c:v>
                </c:pt>
                <c:pt idx="116">
                  <c:v>101.39272727272727</c:v>
                </c:pt>
                <c:pt idx="117">
                  <c:v>101.41363636363636</c:v>
                </c:pt>
                <c:pt idx="118">
                  <c:v>101.43636363636364</c:v>
                </c:pt>
                <c:pt idx="119">
                  <c:v>101.46090909090911</c:v>
                </c:pt>
                <c:pt idx="120">
                  <c:v>101.48545454545454</c:v>
                </c:pt>
                <c:pt idx="121">
                  <c:v>101.50909090909092</c:v>
                </c:pt>
                <c:pt idx="122">
                  <c:v>101.53363636363635</c:v>
                </c:pt>
                <c:pt idx="123">
                  <c:v>101.55999999999999</c:v>
                </c:pt>
                <c:pt idx="124">
                  <c:v>101.58999999999997</c:v>
                </c:pt>
                <c:pt idx="125">
                  <c:v>101.6190909090909</c:v>
                </c:pt>
                <c:pt idx="126">
                  <c:v>101.64454545454545</c:v>
                </c:pt>
                <c:pt idx="127">
                  <c:v>101.66363636363636</c:v>
                </c:pt>
                <c:pt idx="128">
                  <c:v>101.67727272727274</c:v>
                </c:pt>
                <c:pt idx="129">
                  <c:v>101.69454545454546</c:v>
                </c:pt>
                <c:pt idx="130">
                  <c:v>101.71</c:v>
                </c:pt>
                <c:pt idx="131">
                  <c:v>101.72818181818182</c:v>
                </c:pt>
                <c:pt idx="132">
                  <c:v>101.74545454545455</c:v>
                </c:pt>
                <c:pt idx="133">
                  <c:v>101.76363636363637</c:v>
                </c:pt>
                <c:pt idx="134">
                  <c:v>101.78090909090908</c:v>
                </c:pt>
                <c:pt idx="135">
                  <c:v>101.79454545454546</c:v>
                </c:pt>
                <c:pt idx="136">
                  <c:v>101.80818181818182</c:v>
                </c:pt>
                <c:pt idx="137">
                  <c:v>101.82181818181817</c:v>
                </c:pt>
                <c:pt idx="138">
                  <c:v>101.83818181818182</c:v>
                </c:pt>
                <c:pt idx="139">
                  <c:v>101.85545454545455</c:v>
                </c:pt>
                <c:pt idx="140">
                  <c:v>101.86636363636363</c:v>
                </c:pt>
                <c:pt idx="141">
                  <c:v>101.88727272727273</c:v>
                </c:pt>
                <c:pt idx="142">
                  <c:v>101.90545454545453</c:v>
                </c:pt>
                <c:pt idx="143">
                  <c:v>101.92363636363635</c:v>
                </c:pt>
                <c:pt idx="144">
                  <c:v>101.94818181818181</c:v>
                </c:pt>
                <c:pt idx="145">
                  <c:v>101.97363636363634</c:v>
                </c:pt>
                <c:pt idx="146">
                  <c:v>102.00181818181817</c:v>
                </c:pt>
                <c:pt idx="147">
                  <c:v>102.05090909090906</c:v>
                </c:pt>
                <c:pt idx="148">
                  <c:v>102.10090909090908</c:v>
                </c:pt>
                <c:pt idx="149">
                  <c:v>102.14999999999999</c:v>
                </c:pt>
                <c:pt idx="150">
                  <c:v>102.1990909090909</c:v>
                </c:pt>
                <c:pt idx="151">
                  <c:v>102.24909090909091</c:v>
                </c:pt>
                <c:pt idx="152">
                  <c:v>102.29181818181819</c:v>
                </c:pt>
                <c:pt idx="153">
                  <c:v>102.33636363636364</c:v>
                </c:pt>
                <c:pt idx="154">
                  <c:v>102.3809090909091</c:v>
                </c:pt>
                <c:pt idx="155">
                  <c:v>102.4190909090909</c:v>
                </c:pt>
                <c:pt idx="156">
                  <c:v>102.45545454545454</c:v>
                </c:pt>
                <c:pt idx="157">
                  <c:v>102.48818181818181</c:v>
                </c:pt>
                <c:pt idx="158">
                  <c:v>102.50090909090908</c:v>
                </c:pt>
                <c:pt idx="159">
                  <c:v>102.51363636363635</c:v>
                </c:pt>
                <c:pt idx="160">
                  <c:v>102.52454545454543</c:v>
                </c:pt>
                <c:pt idx="161">
                  <c:v>102.53545454545451</c:v>
                </c:pt>
                <c:pt idx="162">
                  <c:v>102.54909090909086</c:v>
                </c:pt>
                <c:pt idx="163">
                  <c:v>102.56090909090909</c:v>
                </c:pt>
                <c:pt idx="164">
                  <c:v>102.57363636363638</c:v>
                </c:pt>
                <c:pt idx="165">
                  <c:v>102.58818181818182</c:v>
                </c:pt>
                <c:pt idx="166">
                  <c:v>102.60181818181819</c:v>
                </c:pt>
              </c:numCache>
            </c:numRef>
          </c:xVal>
          <c:yVal>
            <c:numRef>
              <c:f>'K4'!$I$7:$I$173</c:f>
              <c:numCache>
                <c:formatCode>0.00_);[Red]\(0.00\)</c:formatCode>
                <c:ptCount val="167"/>
                <c:pt idx="0">
                  <c:v>23.508148818181823</c:v>
                </c:pt>
                <c:pt idx="1">
                  <c:v>23.83000190909091</c:v>
                </c:pt>
                <c:pt idx="2">
                  <c:v>23.510934363636366</c:v>
                </c:pt>
                <c:pt idx="3">
                  <c:v>23.817354727272729</c:v>
                </c:pt>
                <c:pt idx="4">
                  <c:v>23.99031972727273</c:v>
                </c:pt>
                <c:pt idx="5">
                  <c:v>23.856066999999999</c:v>
                </c:pt>
                <c:pt idx="6">
                  <c:v>23.829206636363633</c:v>
                </c:pt>
                <c:pt idx="7">
                  <c:v>23.829206636363633</c:v>
                </c:pt>
                <c:pt idx="8">
                  <c:v>23.82920663636364</c:v>
                </c:pt>
                <c:pt idx="9">
                  <c:v>24.166950636363637</c:v>
                </c:pt>
                <c:pt idx="10">
                  <c:v>24.185086636363636</c:v>
                </c:pt>
                <c:pt idx="11">
                  <c:v>24.343175272727276</c:v>
                </c:pt>
                <c:pt idx="12">
                  <c:v>24.456913909090915</c:v>
                </c:pt>
                <c:pt idx="13">
                  <c:v>24.849022909090912</c:v>
                </c:pt>
                <c:pt idx="14">
                  <c:v>24.826234272727277</c:v>
                </c:pt>
                <c:pt idx="15">
                  <c:v>25.110896909090915</c:v>
                </c:pt>
                <c:pt idx="16">
                  <c:v>25.518073272727278</c:v>
                </c:pt>
                <c:pt idx="17">
                  <c:v>25.996634636363641</c:v>
                </c:pt>
                <c:pt idx="18">
                  <c:v>26.467597454545459</c:v>
                </c:pt>
                <c:pt idx="19">
                  <c:v>26.685465090909098</c:v>
                </c:pt>
                <c:pt idx="20">
                  <c:v>26.839621090909091</c:v>
                </c:pt>
                <c:pt idx="21">
                  <c:v>26.659439272727276</c:v>
                </c:pt>
                <c:pt idx="22">
                  <c:v>26.636732454545452</c:v>
                </c:pt>
                <c:pt idx="23">
                  <c:v>26.591114272727271</c:v>
                </c:pt>
                <c:pt idx="24">
                  <c:v>26.386752909090912</c:v>
                </c:pt>
                <c:pt idx="25">
                  <c:v>26.250880181818186</c:v>
                </c:pt>
                <c:pt idx="26">
                  <c:v>26.159807454545458</c:v>
                </c:pt>
                <c:pt idx="27">
                  <c:v>26.059051454545454</c:v>
                </c:pt>
                <c:pt idx="28">
                  <c:v>25.652248636363638</c:v>
                </c:pt>
                <c:pt idx="29">
                  <c:v>25.426033454545458</c:v>
                </c:pt>
                <c:pt idx="30">
                  <c:v>25.298485818181824</c:v>
                </c:pt>
                <c:pt idx="31">
                  <c:v>25.252949454545458</c:v>
                </c:pt>
                <c:pt idx="32">
                  <c:v>25.492254090909093</c:v>
                </c:pt>
                <c:pt idx="33">
                  <c:v>25.130103090909095</c:v>
                </c:pt>
                <c:pt idx="34">
                  <c:v>24.824239090909092</c:v>
                </c:pt>
                <c:pt idx="35">
                  <c:v>24.864846272727274</c:v>
                </c:pt>
                <c:pt idx="36">
                  <c:v>24.982517545454549</c:v>
                </c:pt>
                <c:pt idx="37">
                  <c:v>25.059887636363637</c:v>
                </c:pt>
                <c:pt idx="38">
                  <c:v>25.350529545454545</c:v>
                </c:pt>
                <c:pt idx="39">
                  <c:v>25.495303363636367</c:v>
                </c:pt>
                <c:pt idx="40">
                  <c:v>25.183417090909089</c:v>
                </c:pt>
                <c:pt idx="41">
                  <c:v>25.08410109090909</c:v>
                </c:pt>
                <c:pt idx="42">
                  <c:v>25.029673454545456</c:v>
                </c:pt>
                <c:pt idx="43">
                  <c:v>24.656950636363639</c:v>
                </c:pt>
                <c:pt idx="44">
                  <c:v>25.014565181818181</c:v>
                </c:pt>
                <c:pt idx="45">
                  <c:v>25.274974636363638</c:v>
                </c:pt>
                <c:pt idx="46">
                  <c:v>25.581438727272726</c:v>
                </c:pt>
                <c:pt idx="47">
                  <c:v>25.073703454545456</c:v>
                </c:pt>
                <c:pt idx="48">
                  <c:v>24.878917363636365</c:v>
                </c:pt>
                <c:pt idx="49">
                  <c:v>24.533651454545453</c:v>
                </c:pt>
                <c:pt idx="50">
                  <c:v>24.529101909090912</c:v>
                </c:pt>
                <c:pt idx="51">
                  <c:v>25.170047363636368</c:v>
                </c:pt>
                <c:pt idx="52">
                  <c:v>25.34209063636364</c:v>
                </c:pt>
                <c:pt idx="53">
                  <c:v>25.611962000000002</c:v>
                </c:pt>
                <c:pt idx="54">
                  <c:v>25.94826881818182</c:v>
                </c:pt>
                <c:pt idx="55">
                  <c:v>26.200203818181819</c:v>
                </c:pt>
                <c:pt idx="56">
                  <c:v>26.327888909090913</c:v>
                </c:pt>
                <c:pt idx="57">
                  <c:v>26.121244818181822</c:v>
                </c:pt>
                <c:pt idx="58">
                  <c:v>26.570006181818187</c:v>
                </c:pt>
                <c:pt idx="59">
                  <c:v>26.764792272727277</c:v>
                </c:pt>
                <c:pt idx="60">
                  <c:v>26.764792272727277</c:v>
                </c:pt>
                <c:pt idx="61">
                  <c:v>26.692222090909095</c:v>
                </c:pt>
                <c:pt idx="62">
                  <c:v>26.299251636363639</c:v>
                </c:pt>
                <c:pt idx="63">
                  <c:v>26.212934636363638</c:v>
                </c:pt>
                <c:pt idx="64">
                  <c:v>25.888871272727275</c:v>
                </c:pt>
                <c:pt idx="65">
                  <c:v>25.879783636363641</c:v>
                </c:pt>
                <c:pt idx="66">
                  <c:v>25.57353881818182</c:v>
                </c:pt>
                <c:pt idx="67">
                  <c:v>25.43224927272728</c:v>
                </c:pt>
                <c:pt idx="68">
                  <c:v>25.373169000000004</c:v>
                </c:pt>
                <c:pt idx="69">
                  <c:v>25.436690818181827</c:v>
                </c:pt>
                <c:pt idx="70">
                  <c:v>25.718205818181819</c:v>
                </c:pt>
                <c:pt idx="71">
                  <c:v>25.901202181818181</c:v>
                </c:pt>
                <c:pt idx="72">
                  <c:v>26.055914545454549</c:v>
                </c:pt>
                <c:pt idx="73">
                  <c:v>26.046810545454548</c:v>
                </c:pt>
                <c:pt idx="74">
                  <c:v>26.110355272727272</c:v>
                </c:pt>
                <c:pt idx="75">
                  <c:v>26.255390909090909</c:v>
                </c:pt>
                <c:pt idx="76">
                  <c:v>26.392392727272728</c:v>
                </c:pt>
                <c:pt idx="77">
                  <c:v>26.638642545454555</c:v>
                </c:pt>
                <c:pt idx="78">
                  <c:v>26.955271000000003</c:v>
                </c:pt>
                <c:pt idx="79">
                  <c:v>26.846926272727273</c:v>
                </c:pt>
                <c:pt idx="80">
                  <c:v>26.878807454545452</c:v>
                </c:pt>
                <c:pt idx="81">
                  <c:v>26.415997909090905</c:v>
                </c:pt>
                <c:pt idx="82">
                  <c:v>26.315025909090902</c:v>
                </c:pt>
                <c:pt idx="83">
                  <c:v>26.406916818181813</c:v>
                </c:pt>
                <c:pt idx="84">
                  <c:v>26.46620981818182</c:v>
                </c:pt>
                <c:pt idx="85">
                  <c:v>26.534649363636365</c:v>
                </c:pt>
                <c:pt idx="86">
                  <c:v>26.493688727272726</c:v>
                </c:pt>
                <c:pt idx="87">
                  <c:v>26.664685909090917</c:v>
                </c:pt>
                <c:pt idx="88">
                  <c:v>26.522736909090909</c:v>
                </c:pt>
                <c:pt idx="89">
                  <c:v>26.115788454545456</c:v>
                </c:pt>
                <c:pt idx="90">
                  <c:v>26.192435272727277</c:v>
                </c:pt>
                <c:pt idx="91">
                  <c:v>26.110617090909091</c:v>
                </c:pt>
                <c:pt idx="92">
                  <c:v>26.228160727272726</c:v>
                </c:pt>
                <c:pt idx="93">
                  <c:v>26.105322999999999</c:v>
                </c:pt>
                <c:pt idx="94">
                  <c:v>26.151513909090909</c:v>
                </c:pt>
                <c:pt idx="95">
                  <c:v>26.303268909090914</c:v>
                </c:pt>
                <c:pt idx="96">
                  <c:v>26.284982363636367</c:v>
                </c:pt>
                <c:pt idx="97">
                  <c:v>26.344190272727271</c:v>
                </c:pt>
                <c:pt idx="98">
                  <c:v>26.376793090909096</c:v>
                </c:pt>
                <c:pt idx="99">
                  <c:v>26.436128636363641</c:v>
                </c:pt>
                <c:pt idx="100">
                  <c:v>26.838432636363642</c:v>
                </c:pt>
                <c:pt idx="101">
                  <c:v>27.043604000000006</c:v>
                </c:pt>
                <c:pt idx="102">
                  <c:v>27.364764000000001</c:v>
                </c:pt>
                <c:pt idx="103">
                  <c:v>27.524742636363644</c:v>
                </c:pt>
                <c:pt idx="104">
                  <c:v>27.906157818181825</c:v>
                </c:pt>
                <c:pt idx="105">
                  <c:v>27.920047</c:v>
                </c:pt>
                <c:pt idx="106">
                  <c:v>27.90617745454546</c:v>
                </c:pt>
                <c:pt idx="107">
                  <c:v>27.71574945454546</c:v>
                </c:pt>
                <c:pt idx="108">
                  <c:v>27.862670181818181</c:v>
                </c:pt>
                <c:pt idx="109">
                  <c:v>27.409025181818183</c:v>
                </c:pt>
                <c:pt idx="110">
                  <c:v>27.345136818181821</c:v>
                </c:pt>
                <c:pt idx="111">
                  <c:v>27.308040090909092</c:v>
                </c:pt>
                <c:pt idx="112">
                  <c:v>27.179988454545455</c:v>
                </c:pt>
                <c:pt idx="113">
                  <c:v>26.977180454545454</c:v>
                </c:pt>
                <c:pt idx="114">
                  <c:v>27.064865454545455</c:v>
                </c:pt>
                <c:pt idx="115">
                  <c:v>27.036915272727274</c:v>
                </c:pt>
                <c:pt idx="116">
                  <c:v>26.61767963636364</c:v>
                </c:pt>
                <c:pt idx="117">
                  <c:v>26.461520727272731</c:v>
                </c:pt>
                <c:pt idx="118">
                  <c:v>26.542779272727277</c:v>
                </c:pt>
                <c:pt idx="119">
                  <c:v>26.395858545454544</c:v>
                </c:pt>
                <c:pt idx="120">
                  <c:v>26.581786090909091</c:v>
                </c:pt>
                <c:pt idx="121">
                  <c:v>26.563591181818182</c:v>
                </c:pt>
                <c:pt idx="122">
                  <c:v>26.261539181818183</c:v>
                </c:pt>
                <c:pt idx="123">
                  <c:v>26.197994454545452</c:v>
                </c:pt>
                <c:pt idx="124">
                  <c:v>26.179714454545458</c:v>
                </c:pt>
                <c:pt idx="125">
                  <c:v>25.963886181818182</c:v>
                </c:pt>
                <c:pt idx="126">
                  <c:v>25.73325890909091</c:v>
                </c:pt>
                <c:pt idx="127">
                  <c:v>25.809683181818187</c:v>
                </c:pt>
                <c:pt idx="128">
                  <c:v>25.814249090909094</c:v>
                </c:pt>
                <c:pt idx="129">
                  <c:v>25.932558545454551</c:v>
                </c:pt>
                <c:pt idx="130">
                  <c:v>26.144284000000003</c:v>
                </c:pt>
                <c:pt idx="131">
                  <c:v>26.482134636363639</c:v>
                </c:pt>
                <c:pt idx="132">
                  <c:v>26.355503363636366</c:v>
                </c:pt>
                <c:pt idx="133">
                  <c:v>26.360026727272729</c:v>
                </c:pt>
                <c:pt idx="134">
                  <c:v>26.464591000000006</c:v>
                </c:pt>
                <c:pt idx="135">
                  <c:v>26.43722009090909</c:v>
                </c:pt>
                <c:pt idx="136">
                  <c:v>26.414472363636367</c:v>
                </c:pt>
                <c:pt idx="137">
                  <c:v>26.691716</c:v>
                </c:pt>
                <c:pt idx="138">
                  <c:v>26.937612363636365</c:v>
                </c:pt>
                <c:pt idx="139">
                  <c:v>27.312885363636362</c:v>
                </c:pt>
                <c:pt idx="140">
                  <c:v>27.081860000000006</c:v>
                </c:pt>
                <c:pt idx="141">
                  <c:v>26.715867272727277</c:v>
                </c:pt>
                <c:pt idx="142">
                  <c:v>26.350635909090911</c:v>
                </c:pt>
                <c:pt idx="143">
                  <c:v>26.171959545454548</c:v>
                </c:pt>
                <c:pt idx="144">
                  <c:v>26.409429363636367</c:v>
                </c:pt>
                <c:pt idx="145">
                  <c:v>26.327522818181819</c:v>
                </c:pt>
                <c:pt idx="146">
                  <c:v>26.119636272727277</c:v>
                </c:pt>
                <c:pt idx="147">
                  <c:v>26.083325000000002</c:v>
                </c:pt>
                <c:pt idx="148">
                  <c:v>25.870244636363637</c:v>
                </c:pt>
                <c:pt idx="149">
                  <c:v>25.701245454545457</c:v>
                </c:pt>
                <c:pt idx="150">
                  <c:v>25.144612454545452</c:v>
                </c:pt>
                <c:pt idx="151">
                  <c:v>25.366497818181816</c:v>
                </c:pt>
                <c:pt idx="152">
                  <c:v>25.475196000000004</c:v>
                </c:pt>
                <c:pt idx="153">
                  <c:v>25.316649181818182</c:v>
                </c:pt>
                <c:pt idx="154">
                  <c:v>25.860532818181813</c:v>
                </c:pt>
                <c:pt idx="155">
                  <c:v>25.600462545454544</c:v>
                </c:pt>
                <c:pt idx="156">
                  <c:v>25.641349545454545</c:v>
                </c:pt>
                <c:pt idx="157">
                  <c:v>25.876607</c:v>
                </c:pt>
                <c:pt idx="158">
                  <c:v>26.004154636363641</c:v>
                </c:pt>
                <c:pt idx="159">
                  <c:v>25.731427363636371</c:v>
                </c:pt>
                <c:pt idx="160">
                  <c:v>25.983452363636367</c:v>
                </c:pt>
                <c:pt idx="161">
                  <c:v>26.210561454545459</c:v>
                </c:pt>
                <c:pt idx="162">
                  <c:v>26.137677090909097</c:v>
                </c:pt>
                <c:pt idx="163">
                  <c:v>26.114953909090911</c:v>
                </c:pt>
                <c:pt idx="164">
                  <c:v>26.264386909090913</c:v>
                </c:pt>
                <c:pt idx="165">
                  <c:v>25.85874918181818</c:v>
                </c:pt>
                <c:pt idx="166">
                  <c:v>26.040698272727276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0176"/>
        <c:axId val="189601056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4F81BD"/>
              </a:solidFill>
              <a:ln w="9525">
                <a:noFill/>
              </a:ln>
              <a:effectLst/>
            </c:spPr>
          </c:marker>
          <c:xVal>
            <c:numRef>
              <c:f>'K4'!$E$2:$E$178</c:f>
              <c:numCache>
                <c:formatCode>General</c:formatCode>
                <c:ptCount val="177"/>
                <c:pt idx="0">
                  <c:v>99.699999999999989</c:v>
                </c:pt>
                <c:pt idx="1">
                  <c:v>99.699999999999989</c:v>
                </c:pt>
                <c:pt idx="2">
                  <c:v>99.699999999999989</c:v>
                </c:pt>
                <c:pt idx="3">
                  <c:v>99.899999999999991</c:v>
                </c:pt>
                <c:pt idx="4">
                  <c:v>99.899999999999991</c:v>
                </c:pt>
                <c:pt idx="5">
                  <c:v>100.32</c:v>
                </c:pt>
                <c:pt idx="6">
                  <c:v>100.32</c:v>
                </c:pt>
                <c:pt idx="7">
                  <c:v>100.32</c:v>
                </c:pt>
                <c:pt idx="8">
                  <c:v>100.36999999999999</c:v>
                </c:pt>
                <c:pt idx="9">
                  <c:v>100.36999999999999</c:v>
                </c:pt>
                <c:pt idx="10">
                  <c:v>100.38</c:v>
                </c:pt>
                <c:pt idx="11">
                  <c:v>100.39</c:v>
                </c:pt>
                <c:pt idx="12">
                  <c:v>100.39999999999999</c:v>
                </c:pt>
                <c:pt idx="13">
                  <c:v>100.50999999999999</c:v>
                </c:pt>
                <c:pt idx="14">
                  <c:v>100.52</c:v>
                </c:pt>
                <c:pt idx="15">
                  <c:v>100.53</c:v>
                </c:pt>
                <c:pt idx="16">
                  <c:v>100.53999999999999</c:v>
                </c:pt>
                <c:pt idx="17">
                  <c:v>100.53999999999999</c:v>
                </c:pt>
                <c:pt idx="18">
                  <c:v>100.53999999999999</c:v>
                </c:pt>
                <c:pt idx="19">
                  <c:v>100.53999999999999</c:v>
                </c:pt>
                <c:pt idx="20">
                  <c:v>100.53999999999999</c:v>
                </c:pt>
                <c:pt idx="21">
                  <c:v>100.53999999999999</c:v>
                </c:pt>
                <c:pt idx="22">
                  <c:v>100.53999999999999</c:v>
                </c:pt>
                <c:pt idx="23">
                  <c:v>100.55</c:v>
                </c:pt>
                <c:pt idx="24">
                  <c:v>100.55</c:v>
                </c:pt>
                <c:pt idx="25">
                  <c:v>100.55</c:v>
                </c:pt>
                <c:pt idx="26">
                  <c:v>100.55999999999999</c:v>
                </c:pt>
                <c:pt idx="27">
                  <c:v>100.55999999999999</c:v>
                </c:pt>
                <c:pt idx="28">
                  <c:v>100.55999999999999</c:v>
                </c:pt>
                <c:pt idx="29">
                  <c:v>100.57</c:v>
                </c:pt>
                <c:pt idx="30">
                  <c:v>100.58</c:v>
                </c:pt>
                <c:pt idx="31">
                  <c:v>100.58</c:v>
                </c:pt>
                <c:pt idx="32">
                  <c:v>100.66</c:v>
                </c:pt>
                <c:pt idx="33">
                  <c:v>100.66</c:v>
                </c:pt>
                <c:pt idx="34">
                  <c:v>100.67999999999999</c:v>
                </c:pt>
                <c:pt idx="35">
                  <c:v>100.72</c:v>
                </c:pt>
                <c:pt idx="36">
                  <c:v>100.72</c:v>
                </c:pt>
                <c:pt idx="37">
                  <c:v>100.74</c:v>
                </c:pt>
                <c:pt idx="38">
                  <c:v>100.74</c:v>
                </c:pt>
                <c:pt idx="39">
                  <c:v>100.75</c:v>
                </c:pt>
                <c:pt idx="40">
                  <c:v>100.75</c:v>
                </c:pt>
                <c:pt idx="41">
                  <c:v>100.75999999999999</c:v>
                </c:pt>
                <c:pt idx="42">
                  <c:v>100.75999999999999</c:v>
                </c:pt>
                <c:pt idx="43">
                  <c:v>100.77</c:v>
                </c:pt>
                <c:pt idx="44">
                  <c:v>100.77</c:v>
                </c:pt>
                <c:pt idx="45">
                  <c:v>100.77</c:v>
                </c:pt>
                <c:pt idx="46">
                  <c:v>100.77</c:v>
                </c:pt>
                <c:pt idx="47">
                  <c:v>100.77</c:v>
                </c:pt>
                <c:pt idx="48">
                  <c:v>100.78</c:v>
                </c:pt>
                <c:pt idx="49">
                  <c:v>100.78999999999999</c:v>
                </c:pt>
                <c:pt idx="50">
                  <c:v>100.8</c:v>
                </c:pt>
                <c:pt idx="51">
                  <c:v>100.8</c:v>
                </c:pt>
                <c:pt idx="52">
                  <c:v>100.8</c:v>
                </c:pt>
                <c:pt idx="53">
                  <c:v>100.80999999999999</c:v>
                </c:pt>
                <c:pt idx="54">
                  <c:v>100.80999999999999</c:v>
                </c:pt>
                <c:pt idx="55">
                  <c:v>100.82</c:v>
                </c:pt>
                <c:pt idx="56">
                  <c:v>100.82</c:v>
                </c:pt>
                <c:pt idx="57">
                  <c:v>100.82</c:v>
                </c:pt>
                <c:pt idx="58">
                  <c:v>100.82</c:v>
                </c:pt>
                <c:pt idx="59">
                  <c:v>100.83</c:v>
                </c:pt>
                <c:pt idx="60">
                  <c:v>100.83</c:v>
                </c:pt>
                <c:pt idx="61">
                  <c:v>100.83999999999999</c:v>
                </c:pt>
                <c:pt idx="62">
                  <c:v>100.83999999999999</c:v>
                </c:pt>
                <c:pt idx="63">
                  <c:v>100.85</c:v>
                </c:pt>
                <c:pt idx="64">
                  <c:v>100.85</c:v>
                </c:pt>
                <c:pt idx="65">
                  <c:v>100.86</c:v>
                </c:pt>
                <c:pt idx="66">
                  <c:v>100.86</c:v>
                </c:pt>
                <c:pt idx="67">
                  <c:v>100.86</c:v>
                </c:pt>
                <c:pt idx="68">
                  <c:v>100.86999999999999</c:v>
                </c:pt>
                <c:pt idx="69">
                  <c:v>100.86999999999999</c:v>
                </c:pt>
                <c:pt idx="70">
                  <c:v>100.89999999999999</c:v>
                </c:pt>
                <c:pt idx="71">
                  <c:v>100.91</c:v>
                </c:pt>
                <c:pt idx="72">
                  <c:v>100.91999999999999</c:v>
                </c:pt>
                <c:pt idx="73">
                  <c:v>100.91999999999999</c:v>
                </c:pt>
                <c:pt idx="74">
                  <c:v>100.94</c:v>
                </c:pt>
                <c:pt idx="75">
                  <c:v>100.94</c:v>
                </c:pt>
                <c:pt idx="76">
                  <c:v>100.94999999999999</c:v>
                </c:pt>
                <c:pt idx="77">
                  <c:v>100.97</c:v>
                </c:pt>
                <c:pt idx="78">
                  <c:v>100.97</c:v>
                </c:pt>
                <c:pt idx="79">
                  <c:v>100.97</c:v>
                </c:pt>
                <c:pt idx="80">
                  <c:v>100.97</c:v>
                </c:pt>
                <c:pt idx="81">
                  <c:v>100.97999999999999</c:v>
                </c:pt>
                <c:pt idx="82">
                  <c:v>100.99</c:v>
                </c:pt>
                <c:pt idx="83">
                  <c:v>100.99</c:v>
                </c:pt>
                <c:pt idx="84">
                  <c:v>101.00999999999999</c:v>
                </c:pt>
                <c:pt idx="85">
                  <c:v>101.00999999999999</c:v>
                </c:pt>
                <c:pt idx="86">
                  <c:v>101.02</c:v>
                </c:pt>
                <c:pt idx="87">
                  <c:v>101.03999999999999</c:v>
                </c:pt>
                <c:pt idx="88">
                  <c:v>101.05</c:v>
                </c:pt>
                <c:pt idx="89">
                  <c:v>101.08</c:v>
                </c:pt>
                <c:pt idx="90">
                  <c:v>101.08</c:v>
                </c:pt>
                <c:pt idx="91">
                  <c:v>101.08999999999999</c:v>
                </c:pt>
                <c:pt idx="92">
                  <c:v>101.11</c:v>
                </c:pt>
                <c:pt idx="93">
                  <c:v>101.11</c:v>
                </c:pt>
                <c:pt idx="94">
                  <c:v>101.19</c:v>
                </c:pt>
                <c:pt idx="95">
                  <c:v>101.19</c:v>
                </c:pt>
                <c:pt idx="96">
                  <c:v>101.19999999999999</c:v>
                </c:pt>
                <c:pt idx="97">
                  <c:v>101.21</c:v>
                </c:pt>
                <c:pt idx="98">
                  <c:v>101.22</c:v>
                </c:pt>
                <c:pt idx="99">
                  <c:v>101.22</c:v>
                </c:pt>
                <c:pt idx="100">
                  <c:v>101.22</c:v>
                </c:pt>
                <c:pt idx="101">
                  <c:v>101.22</c:v>
                </c:pt>
                <c:pt idx="102">
                  <c:v>101.22999999999999</c:v>
                </c:pt>
                <c:pt idx="103">
                  <c:v>101.24</c:v>
                </c:pt>
                <c:pt idx="104">
                  <c:v>101.24</c:v>
                </c:pt>
                <c:pt idx="105">
                  <c:v>101.25</c:v>
                </c:pt>
                <c:pt idx="106">
                  <c:v>101.25</c:v>
                </c:pt>
                <c:pt idx="107">
                  <c:v>101.25999999999999</c:v>
                </c:pt>
                <c:pt idx="108">
                  <c:v>101.25999999999999</c:v>
                </c:pt>
                <c:pt idx="109">
                  <c:v>101.3</c:v>
                </c:pt>
                <c:pt idx="110">
                  <c:v>101.30999999999999</c:v>
                </c:pt>
                <c:pt idx="111">
                  <c:v>101.32</c:v>
                </c:pt>
                <c:pt idx="112">
                  <c:v>101.32</c:v>
                </c:pt>
                <c:pt idx="113">
                  <c:v>101.32</c:v>
                </c:pt>
                <c:pt idx="114">
                  <c:v>101.32</c:v>
                </c:pt>
                <c:pt idx="115">
                  <c:v>101.32</c:v>
                </c:pt>
                <c:pt idx="116">
                  <c:v>101.35</c:v>
                </c:pt>
                <c:pt idx="117">
                  <c:v>101.36</c:v>
                </c:pt>
                <c:pt idx="118">
                  <c:v>101.36</c:v>
                </c:pt>
                <c:pt idx="119">
                  <c:v>101.36</c:v>
                </c:pt>
                <c:pt idx="120">
                  <c:v>101.38</c:v>
                </c:pt>
                <c:pt idx="121">
                  <c:v>101.38</c:v>
                </c:pt>
                <c:pt idx="122">
                  <c:v>101.38</c:v>
                </c:pt>
                <c:pt idx="123">
                  <c:v>101.39</c:v>
                </c:pt>
                <c:pt idx="124">
                  <c:v>101.39999999999999</c:v>
                </c:pt>
                <c:pt idx="125">
                  <c:v>101.44</c:v>
                </c:pt>
                <c:pt idx="126">
                  <c:v>101.52</c:v>
                </c:pt>
                <c:pt idx="127">
                  <c:v>101.58</c:v>
                </c:pt>
                <c:pt idx="128">
                  <c:v>101.61</c:v>
                </c:pt>
                <c:pt idx="129">
                  <c:v>101.63</c:v>
                </c:pt>
                <c:pt idx="130">
                  <c:v>101.63</c:v>
                </c:pt>
                <c:pt idx="131">
                  <c:v>101.64</c:v>
                </c:pt>
                <c:pt idx="132">
                  <c:v>101.64999999999999</c:v>
                </c:pt>
                <c:pt idx="133">
                  <c:v>101.66999999999999</c:v>
                </c:pt>
                <c:pt idx="134">
                  <c:v>101.72</c:v>
                </c:pt>
                <c:pt idx="135">
                  <c:v>101.72</c:v>
                </c:pt>
                <c:pt idx="136">
                  <c:v>101.72</c:v>
                </c:pt>
                <c:pt idx="137">
                  <c:v>101.72999999999999</c:v>
                </c:pt>
                <c:pt idx="138">
                  <c:v>101.72999999999999</c:v>
                </c:pt>
                <c:pt idx="139">
                  <c:v>101.8</c:v>
                </c:pt>
                <c:pt idx="140">
                  <c:v>101.8</c:v>
                </c:pt>
                <c:pt idx="141">
                  <c:v>101.83</c:v>
                </c:pt>
                <c:pt idx="142">
                  <c:v>101.83</c:v>
                </c:pt>
                <c:pt idx="143">
                  <c:v>101.85</c:v>
                </c:pt>
                <c:pt idx="144">
                  <c:v>101.86</c:v>
                </c:pt>
                <c:pt idx="145">
                  <c:v>101.86999999999999</c:v>
                </c:pt>
                <c:pt idx="146">
                  <c:v>101.86999999999999</c:v>
                </c:pt>
                <c:pt idx="147">
                  <c:v>101.86999999999999</c:v>
                </c:pt>
                <c:pt idx="148">
                  <c:v>101.91</c:v>
                </c:pt>
                <c:pt idx="149">
                  <c:v>101.91999999999999</c:v>
                </c:pt>
                <c:pt idx="150">
                  <c:v>101.91999999999999</c:v>
                </c:pt>
                <c:pt idx="151">
                  <c:v>102.03</c:v>
                </c:pt>
                <c:pt idx="152">
                  <c:v>102.03</c:v>
                </c:pt>
                <c:pt idx="153">
                  <c:v>102.03</c:v>
                </c:pt>
                <c:pt idx="154">
                  <c:v>102.11999999999999</c:v>
                </c:pt>
                <c:pt idx="155">
                  <c:v>102.14</c:v>
                </c:pt>
                <c:pt idx="156">
                  <c:v>102.17999999999999</c:v>
                </c:pt>
                <c:pt idx="157">
                  <c:v>102.41</c:v>
                </c:pt>
                <c:pt idx="158">
                  <c:v>102.41999999999999</c:v>
                </c:pt>
                <c:pt idx="159">
                  <c:v>102.44999999999999</c:v>
                </c:pt>
                <c:pt idx="160">
                  <c:v>102.46</c:v>
                </c:pt>
                <c:pt idx="161">
                  <c:v>102.47</c:v>
                </c:pt>
                <c:pt idx="162">
                  <c:v>102.5</c:v>
                </c:pt>
                <c:pt idx="163">
                  <c:v>102.52</c:v>
                </c:pt>
                <c:pt idx="164">
                  <c:v>102.52</c:v>
                </c:pt>
                <c:pt idx="165">
                  <c:v>102.53999999999999</c:v>
                </c:pt>
                <c:pt idx="166">
                  <c:v>102.53999999999999</c:v>
                </c:pt>
                <c:pt idx="167">
                  <c:v>102.53999999999999</c:v>
                </c:pt>
                <c:pt idx="168">
                  <c:v>102.55</c:v>
                </c:pt>
                <c:pt idx="169">
                  <c:v>102.55999999999999</c:v>
                </c:pt>
                <c:pt idx="170">
                  <c:v>102.57</c:v>
                </c:pt>
                <c:pt idx="171">
                  <c:v>102.58</c:v>
                </c:pt>
                <c:pt idx="172">
                  <c:v>102.61999999999999</c:v>
                </c:pt>
                <c:pt idx="173">
                  <c:v>102.63</c:v>
                </c:pt>
                <c:pt idx="174">
                  <c:v>102.66</c:v>
                </c:pt>
                <c:pt idx="175">
                  <c:v>102.67999999999999</c:v>
                </c:pt>
                <c:pt idx="176">
                  <c:v>102.69</c:v>
                </c:pt>
              </c:numCache>
            </c:numRef>
          </c:xVal>
          <c:yVal>
            <c:numRef>
              <c:f>'K4'!$G$2:$G$178</c:f>
              <c:numCache>
                <c:formatCode>0.00_);[Red]\(0.00\)</c:formatCode>
                <c:ptCount val="177"/>
                <c:pt idx="0">
                  <c:v>21.700516000000004</c:v>
                </c:pt>
                <c:pt idx="1">
                  <c:v>25.940144000000004</c:v>
                </c:pt>
                <c:pt idx="2">
                  <c:v>22.870276</c:v>
                </c:pt>
                <c:pt idx="3">
                  <c:v>21.458120999999998</c:v>
                </c:pt>
                <c:pt idx="4">
                  <c:v>24.347056000000002</c:v>
                </c:pt>
                <c:pt idx="5">
                  <c:v>23.803688999999999</c:v>
                </c:pt>
                <c:pt idx="6">
                  <c:v>24.001024999999998</c:v>
                </c:pt>
                <c:pt idx="7">
                  <c:v>24.347056000000002</c:v>
                </c:pt>
                <c:pt idx="8">
                  <c:v>20.830000000000002</c:v>
                </c:pt>
                <c:pt idx="9">
                  <c:v>25.290729000000002</c:v>
                </c:pt>
                <c:pt idx="10">
                  <c:v>24.001024999999998</c:v>
                </c:pt>
                <c:pt idx="11">
                  <c:v>25.2409</c:v>
                </c:pt>
                <c:pt idx="12">
                  <c:v>22.430401</c:v>
                </c:pt>
                <c:pt idx="13">
                  <c:v>26.2409</c:v>
                </c:pt>
                <c:pt idx="14">
                  <c:v>23.360735999999999</c:v>
                </c:pt>
                <c:pt idx="15">
                  <c:v>22.870276</c:v>
                </c:pt>
                <c:pt idx="16">
                  <c:v>23.508225000000003</c:v>
                </c:pt>
                <c:pt idx="17">
                  <c:v>24.001024999999998</c:v>
                </c:pt>
                <c:pt idx="18">
                  <c:v>24.347056000000002</c:v>
                </c:pt>
                <c:pt idx="19">
                  <c:v>24.545183999999999</c:v>
                </c:pt>
                <c:pt idx="20">
                  <c:v>25.490225000000002</c:v>
                </c:pt>
                <c:pt idx="21">
                  <c:v>25.740000000000002</c:v>
                </c:pt>
                <c:pt idx="22">
                  <c:v>26.492025000000002</c:v>
                </c:pt>
                <c:pt idx="23">
                  <c:v>26.743600000000001</c:v>
                </c:pt>
                <c:pt idx="24">
                  <c:v>25.990225000000002</c:v>
                </c:pt>
                <c:pt idx="25">
                  <c:v>26.492025000000002</c:v>
                </c:pt>
                <c:pt idx="26">
                  <c:v>27.349216000000002</c:v>
                </c:pt>
                <c:pt idx="27">
                  <c:v>28.772400000000001</c:v>
                </c:pt>
                <c:pt idx="28">
                  <c:v>29.181616000000002</c:v>
                </c:pt>
                <c:pt idx="29">
                  <c:v>26.743600000000001</c:v>
                </c:pt>
                <c:pt idx="30">
                  <c:v>26.2409</c:v>
                </c:pt>
                <c:pt idx="31">
                  <c:v>23.508225000000003</c:v>
                </c:pt>
                <c:pt idx="32">
                  <c:v>25.490225000000002</c:v>
                </c:pt>
                <c:pt idx="33">
                  <c:v>25.990225000000002</c:v>
                </c:pt>
                <c:pt idx="34">
                  <c:v>24.495625</c:v>
                </c:pt>
                <c:pt idx="35">
                  <c:v>24.495625</c:v>
                </c:pt>
                <c:pt idx="36">
                  <c:v>25.490225000000002</c:v>
                </c:pt>
                <c:pt idx="37">
                  <c:v>26.2409</c:v>
                </c:pt>
                <c:pt idx="38">
                  <c:v>24.297569000000003</c:v>
                </c:pt>
                <c:pt idx="39">
                  <c:v>26.693249000000002</c:v>
                </c:pt>
                <c:pt idx="40">
                  <c:v>25.340576000000002</c:v>
                </c:pt>
                <c:pt idx="41">
                  <c:v>25.740000000000002</c:v>
                </c:pt>
                <c:pt idx="42">
                  <c:v>26.140575999999999</c:v>
                </c:pt>
                <c:pt idx="43">
                  <c:v>21.506564000000001</c:v>
                </c:pt>
                <c:pt idx="44">
                  <c:v>22.625721000000002</c:v>
                </c:pt>
                <c:pt idx="45">
                  <c:v>24.942304</c:v>
                </c:pt>
                <c:pt idx="46">
                  <c:v>25.790009000000001</c:v>
                </c:pt>
                <c:pt idx="47">
                  <c:v>26.341296000000003</c:v>
                </c:pt>
                <c:pt idx="48">
                  <c:v>29.437961000000001</c:v>
                </c:pt>
                <c:pt idx="49">
                  <c:v>25.890080999999999</c:v>
                </c:pt>
                <c:pt idx="50">
                  <c:v>23.262500000000003</c:v>
                </c:pt>
                <c:pt idx="51">
                  <c:v>24.248100000000001</c:v>
                </c:pt>
                <c:pt idx="52">
                  <c:v>25.141296000000001</c:v>
                </c:pt>
                <c:pt idx="53">
                  <c:v>22.040625000000002</c:v>
                </c:pt>
                <c:pt idx="54">
                  <c:v>25.440324</c:v>
                </c:pt>
                <c:pt idx="55">
                  <c:v>25.490225000000002</c:v>
                </c:pt>
                <c:pt idx="56">
                  <c:v>28.313409</c:v>
                </c:pt>
                <c:pt idx="57">
                  <c:v>20.204921000000002</c:v>
                </c:pt>
                <c:pt idx="58">
                  <c:v>24.198649</c:v>
                </c:pt>
                <c:pt idx="59">
                  <c:v>25.640035999999998</c:v>
                </c:pt>
                <c:pt idx="60">
                  <c:v>25.840035999999998</c:v>
                </c:pt>
                <c:pt idx="61">
                  <c:v>30.312900000000003</c:v>
                </c:pt>
                <c:pt idx="62">
                  <c:v>26.140575999999999</c:v>
                </c:pt>
                <c:pt idx="63">
                  <c:v>28.109881000000001</c:v>
                </c:pt>
                <c:pt idx="64">
                  <c:v>25.740000000000002</c:v>
                </c:pt>
                <c:pt idx="65">
                  <c:v>28.211608999999999</c:v>
                </c:pt>
                <c:pt idx="66">
                  <c:v>26.894761000000003</c:v>
                </c:pt>
                <c:pt idx="67">
                  <c:v>26.040324000000002</c:v>
                </c:pt>
                <c:pt idx="68">
                  <c:v>25.141296000000001</c:v>
                </c:pt>
                <c:pt idx="69">
                  <c:v>26.341296000000003</c:v>
                </c:pt>
                <c:pt idx="70">
                  <c:v>25.640035999999998</c:v>
                </c:pt>
                <c:pt idx="71">
                  <c:v>25.041764000000001</c:v>
                </c:pt>
                <c:pt idx="72">
                  <c:v>25.990225000000002</c:v>
                </c:pt>
                <c:pt idx="73">
                  <c:v>25.191089000000002</c:v>
                </c:pt>
                <c:pt idx="74">
                  <c:v>24.545183999999999</c:v>
                </c:pt>
                <c:pt idx="75">
                  <c:v>25.640035999999998</c:v>
                </c:pt>
                <c:pt idx="76">
                  <c:v>24.842916000000002</c:v>
                </c:pt>
                <c:pt idx="77">
                  <c:v>25.340576000000002</c:v>
                </c:pt>
                <c:pt idx="78">
                  <c:v>25.390440999999999</c:v>
                </c:pt>
                <c:pt idx="79">
                  <c:v>25.840035999999998</c:v>
                </c:pt>
                <c:pt idx="80">
                  <c:v>29.437961000000001</c:v>
                </c:pt>
                <c:pt idx="81">
                  <c:v>27.652996000000002</c:v>
                </c:pt>
                <c:pt idx="82">
                  <c:v>26.743600000000001</c:v>
                </c:pt>
                <c:pt idx="83">
                  <c:v>25.890080999999999</c:v>
                </c:pt>
                <c:pt idx="84">
                  <c:v>25.890080999999999</c:v>
                </c:pt>
                <c:pt idx="85">
                  <c:v>26.140575999999999</c:v>
                </c:pt>
                <c:pt idx="86">
                  <c:v>27.147056000000003</c:v>
                </c:pt>
                <c:pt idx="87">
                  <c:v>27.551663999999999</c:v>
                </c:pt>
                <c:pt idx="88">
                  <c:v>28.823488999999999</c:v>
                </c:pt>
                <c:pt idx="89">
                  <c:v>24.198649</c:v>
                </c:pt>
                <c:pt idx="90">
                  <c:v>26.190729000000001</c:v>
                </c:pt>
                <c:pt idx="91">
                  <c:v>24.347056000000002</c:v>
                </c:pt>
                <c:pt idx="92">
                  <c:v>26.542303999999998</c:v>
                </c:pt>
                <c:pt idx="93">
                  <c:v>27.7544</c:v>
                </c:pt>
                <c:pt idx="94">
                  <c:v>26.542303999999998</c:v>
                </c:pt>
                <c:pt idx="95">
                  <c:v>26.642916000000003</c:v>
                </c:pt>
                <c:pt idx="96">
                  <c:v>25.690009000000003</c:v>
                </c:pt>
                <c:pt idx="97">
                  <c:v>29.028025</c:v>
                </c:pt>
                <c:pt idx="98">
                  <c:v>25.990225000000002</c:v>
                </c:pt>
                <c:pt idx="99">
                  <c:v>24.347056000000002</c:v>
                </c:pt>
                <c:pt idx="100">
                  <c:v>25.041764000000001</c:v>
                </c:pt>
                <c:pt idx="101">
                  <c:v>25.290729000000002</c:v>
                </c:pt>
                <c:pt idx="102">
                  <c:v>25.640035999999998</c:v>
                </c:pt>
                <c:pt idx="103">
                  <c:v>25.191089000000002</c:v>
                </c:pt>
                <c:pt idx="104">
                  <c:v>28.262500000000003</c:v>
                </c:pt>
                <c:pt idx="105">
                  <c:v>28.211608999999999</c:v>
                </c:pt>
                <c:pt idx="106">
                  <c:v>26.441764000000003</c:v>
                </c:pt>
                <c:pt idx="107">
                  <c:v>26.341296000000003</c:v>
                </c:pt>
                <c:pt idx="108">
                  <c:v>29.386656000000006</c:v>
                </c:pt>
                <c:pt idx="109">
                  <c:v>26.642916000000003</c:v>
                </c:pt>
                <c:pt idx="110">
                  <c:v>28.772400000000001</c:v>
                </c:pt>
                <c:pt idx="111">
                  <c:v>27.298649000000001</c:v>
                </c:pt>
                <c:pt idx="112">
                  <c:v>28.823488999999999</c:v>
                </c:pt>
                <c:pt idx="113">
                  <c:v>27.399801</c:v>
                </c:pt>
                <c:pt idx="114">
                  <c:v>29.386656000000006</c:v>
                </c:pt>
                <c:pt idx="115">
                  <c:v>28.415280999999997</c:v>
                </c:pt>
                <c:pt idx="116">
                  <c:v>28.059044</c:v>
                </c:pt>
                <c:pt idx="117">
                  <c:v>24.347056000000002</c:v>
                </c:pt>
                <c:pt idx="118">
                  <c:v>27.957424</c:v>
                </c:pt>
                <c:pt idx="119">
                  <c:v>24.396561000000002</c:v>
                </c:pt>
                <c:pt idx="120">
                  <c:v>25.940144000000004</c:v>
                </c:pt>
                <c:pt idx="121">
                  <c:v>28.364336000000002</c:v>
                </c:pt>
                <c:pt idx="122">
                  <c:v>25.890080999999999</c:v>
                </c:pt>
                <c:pt idx="123">
                  <c:v>26.592601000000002</c:v>
                </c:pt>
                <c:pt idx="124">
                  <c:v>28.364336000000002</c:v>
                </c:pt>
                <c:pt idx="125">
                  <c:v>29.079204000000001</c:v>
                </c:pt>
                <c:pt idx="126">
                  <c:v>23.803688999999999</c:v>
                </c:pt>
                <c:pt idx="127">
                  <c:v>26.341296000000003</c:v>
                </c:pt>
                <c:pt idx="128">
                  <c:v>25.2409</c:v>
                </c:pt>
                <c:pt idx="129">
                  <c:v>26.341296000000003</c:v>
                </c:pt>
                <c:pt idx="130">
                  <c:v>26.441764000000003</c:v>
                </c:pt>
                <c:pt idx="131">
                  <c:v>25.740000000000002</c:v>
                </c:pt>
                <c:pt idx="132">
                  <c:v>25.041764000000001</c:v>
                </c:pt>
                <c:pt idx="133">
                  <c:v>25.191089000000002</c:v>
                </c:pt>
                <c:pt idx="134">
                  <c:v>26.391521000000001</c:v>
                </c:pt>
                <c:pt idx="135">
                  <c:v>25.990225000000002</c:v>
                </c:pt>
                <c:pt idx="136">
                  <c:v>26.542303999999998</c:v>
                </c:pt>
                <c:pt idx="137">
                  <c:v>24.644356000000002</c:v>
                </c:pt>
                <c:pt idx="138">
                  <c:v>26.391521000000001</c:v>
                </c:pt>
                <c:pt idx="139">
                  <c:v>26.542303999999998</c:v>
                </c:pt>
                <c:pt idx="140">
                  <c:v>28.670276000000001</c:v>
                </c:pt>
                <c:pt idx="141">
                  <c:v>30.158121000000001</c:v>
                </c:pt>
                <c:pt idx="142">
                  <c:v>24.347056000000002</c:v>
                </c:pt>
                <c:pt idx="143">
                  <c:v>25.091521</c:v>
                </c:pt>
                <c:pt idx="144">
                  <c:v>26.341296000000003</c:v>
                </c:pt>
                <c:pt idx="145">
                  <c:v>26.090440999999998</c:v>
                </c:pt>
                <c:pt idx="146">
                  <c:v>25.740000000000002</c:v>
                </c:pt>
                <c:pt idx="147">
                  <c:v>29.591983999999997</c:v>
                </c:pt>
                <c:pt idx="148">
                  <c:v>27.349216000000002</c:v>
                </c:pt>
                <c:pt idx="149">
                  <c:v>30.519523999999997</c:v>
                </c:pt>
                <c:pt idx="150">
                  <c:v>24.001024999999998</c:v>
                </c:pt>
                <c:pt idx="151">
                  <c:v>24.644356000000002</c:v>
                </c:pt>
                <c:pt idx="152">
                  <c:v>26.140575999999999</c:v>
                </c:pt>
                <c:pt idx="153">
                  <c:v>22.381616000000001</c:v>
                </c:pt>
                <c:pt idx="154">
                  <c:v>27.703688999999997</c:v>
                </c:pt>
                <c:pt idx="155">
                  <c:v>25.440324</c:v>
                </c:pt>
                <c:pt idx="156">
                  <c:v>23.803688999999999</c:v>
                </c:pt>
                <c:pt idx="157">
                  <c:v>25.340576000000002</c:v>
                </c:pt>
                <c:pt idx="158">
                  <c:v>27.248099999999997</c:v>
                </c:pt>
                <c:pt idx="159">
                  <c:v>25.490225000000002</c:v>
                </c:pt>
                <c:pt idx="160">
                  <c:v>24.396561000000002</c:v>
                </c:pt>
                <c:pt idx="161">
                  <c:v>26.441764000000003</c:v>
                </c:pt>
                <c:pt idx="162">
                  <c:v>25.840035999999998</c:v>
                </c:pt>
                <c:pt idx="163">
                  <c:v>24.396561000000002</c:v>
                </c:pt>
                <c:pt idx="164">
                  <c:v>28.364336000000002</c:v>
                </c:pt>
                <c:pt idx="165">
                  <c:v>24.842916000000002</c:v>
                </c:pt>
                <c:pt idx="166">
                  <c:v>25.890080999999999</c:v>
                </c:pt>
                <c:pt idx="167">
                  <c:v>26.391521000000001</c:v>
                </c:pt>
                <c:pt idx="168">
                  <c:v>26.743600000000001</c:v>
                </c:pt>
                <c:pt idx="169">
                  <c:v>24.248100000000001</c:v>
                </c:pt>
                <c:pt idx="170">
                  <c:v>28.262500000000003</c:v>
                </c:pt>
                <c:pt idx="171">
                  <c:v>26.894761000000003</c:v>
                </c:pt>
                <c:pt idx="172">
                  <c:v>25.640035999999998</c:v>
                </c:pt>
                <c:pt idx="173">
                  <c:v>25.590081000000001</c:v>
                </c:pt>
                <c:pt idx="174">
                  <c:v>26.040324000000002</c:v>
                </c:pt>
                <c:pt idx="175">
                  <c:v>23.902321000000001</c:v>
                </c:pt>
                <c:pt idx="176">
                  <c:v>26.844356000000005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0176"/>
        <c:axId val="189601056"/>
      </c:scatterChart>
      <c:valAx>
        <c:axId val="189590176"/>
        <c:scaling>
          <c:orientation val="maxMin"/>
          <c:max val="103"/>
          <c:min val="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644079957133386"/>
              <c:y val="0.87069958847736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601056"/>
        <c:crosses val="autoZero"/>
        <c:crossBetween val="midCat"/>
        <c:majorUnit val="1"/>
        <c:minorUnit val="0.5"/>
      </c:valAx>
      <c:valAx>
        <c:axId val="189601056"/>
        <c:scaling>
          <c:orientation val="minMax"/>
          <c:max val="32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0176"/>
        <c:crosses val="max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'K5-6'!$K$2:$K$91</c:f>
              <c:numCache>
                <c:formatCode>0.00_ </c:formatCode>
                <c:ptCount val="90"/>
                <c:pt idx="2">
                  <c:v>85.500240000000005</c:v>
                </c:pt>
                <c:pt idx="3">
                  <c:v>85.757500000000007</c:v>
                </c:pt>
                <c:pt idx="4">
                  <c:v>86.088093333333319</c:v>
                </c:pt>
                <c:pt idx="5">
                  <c:v>86.427793333333327</c:v>
                </c:pt>
                <c:pt idx="6">
                  <c:v>86.801369999999991</c:v>
                </c:pt>
                <c:pt idx="7">
                  <c:v>87.191333333333347</c:v>
                </c:pt>
                <c:pt idx="8">
                  <c:v>87.628250000000008</c:v>
                </c:pt>
                <c:pt idx="9">
                  <c:v>88.056416666666649</c:v>
                </c:pt>
                <c:pt idx="10">
                  <c:v>88.495666666666651</c:v>
                </c:pt>
                <c:pt idx="11">
                  <c:v>88.931388888888875</c:v>
                </c:pt>
                <c:pt idx="12">
                  <c:v>89.292794444444453</c:v>
                </c:pt>
                <c:pt idx="13">
                  <c:v>89.597477777777769</c:v>
                </c:pt>
                <c:pt idx="14">
                  <c:v>89.867627777777756</c:v>
                </c:pt>
                <c:pt idx="15">
                  <c:v>90.068549999999988</c:v>
                </c:pt>
                <c:pt idx="16">
                  <c:v>90.199782539682531</c:v>
                </c:pt>
                <c:pt idx="17">
                  <c:v>90.326654761904749</c:v>
                </c:pt>
                <c:pt idx="18">
                  <c:v>90.46696587301588</c:v>
                </c:pt>
                <c:pt idx="19">
                  <c:v>90.594749206349192</c:v>
                </c:pt>
                <c:pt idx="20">
                  <c:v>90.72617698412698</c:v>
                </c:pt>
                <c:pt idx="21">
                  <c:v>90.877291269841265</c:v>
                </c:pt>
                <c:pt idx="22">
                  <c:v>91.018741269841257</c:v>
                </c:pt>
                <c:pt idx="23">
                  <c:v>91.151307936507934</c:v>
                </c:pt>
                <c:pt idx="24">
                  <c:v>91.287519047619043</c:v>
                </c:pt>
                <c:pt idx="25">
                  <c:v>91.423730158730137</c:v>
                </c:pt>
                <c:pt idx="26">
                  <c:v>91.549333333333337</c:v>
                </c:pt>
                <c:pt idx="27">
                  <c:v>91.680305555555535</c:v>
                </c:pt>
                <c:pt idx="28">
                  <c:v>91.783944444444444</c:v>
                </c:pt>
                <c:pt idx="29">
                  <c:v>91.86288571428571</c:v>
                </c:pt>
                <c:pt idx="30">
                  <c:v>91.930991269841257</c:v>
                </c:pt>
                <c:pt idx="31">
                  <c:v>92.010485714285693</c:v>
                </c:pt>
                <c:pt idx="32">
                  <c:v>92.118452380952363</c:v>
                </c:pt>
                <c:pt idx="33">
                  <c:v>92.245064285714278</c:v>
                </c:pt>
                <c:pt idx="34">
                  <c:v>92.370895238095244</c:v>
                </c:pt>
                <c:pt idx="35">
                  <c:v>92.502550793650784</c:v>
                </c:pt>
                <c:pt idx="36">
                  <c:v>92.62623412698413</c:v>
                </c:pt>
                <c:pt idx="37">
                  <c:v>92.74308412698413</c:v>
                </c:pt>
                <c:pt idx="38">
                  <c:v>92.842655555555538</c:v>
                </c:pt>
                <c:pt idx="39">
                  <c:v>92.95312777777778</c:v>
                </c:pt>
                <c:pt idx="40">
                  <c:v>93.078177777777768</c:v>
                </c:pt>
                <c:pt idx="41">
                  <c:v>93.21233888888888</c:v>
                </c:pt>
                <c:pt idx="42">
                  <c:v>93.3506</c:v>
                </c:pt>
                <c:pt idx="43">
                  <c:v>93.515771428571426</c:v>
                </c:pt>
                <c:pt idx="44">
                  <c:v>93.66838253968254</c:v>
                </c:pt>
                <c:pt idx="45">
                  <c:v>93.777260317460303</c:v>
                </c:pt>
                <c:pt idx="46">
                  <c:v>93.870832539682539</c:v>
                </c:pt>
                <c:pt idx="47">
                  <c:v>93.952971428571431</c:v>
                </c:pt>
                <c:pt idx="48">
                  <c:v>94.039999999999992</c:v>
                </c:pt>
                <c:pt idx="49">
                  <c:v>94.136105263157901</c:v>
                </c:pt>
                <c:pt idx="50">
                  <c:v>94.266947368421057</c:v>
                </c:pt>
                <c:pt idx="51">
                  <c:v>94.398863157894738</c:v>
                </c:pt>
                <c:pt idx="52">
                  <c:v>94.512631578947364</c:v>
                </c:pt>
                <c:pt idx="53">
                  <c:v>94.614884210526327</c:v>
                </c:pt>
                <c:pt idx="54">
                  <c:v>94.734842105263183</c:v>
                </c:pt>
                <c:pt idx="55">
                  <c:v>94.843915789473698</c:v>
                </c:pt>
                <c:pt idx="56">
                  <c:v>94.959242105263172</c:v>
                </c:pt>
                <c:pt idx="57">
                  <c:v>95.101894736842112</c:v>
                </c:pt>
                <c:pt idx="58">
                  <c:v>95.249410526315799</c:v>
                </c:pt>
                <c:pt idx="59">
                  <c:v>95.411515789473683</c:v>
                </c:pt>
                <c:pt idx="60">
                  <c:v>95.582421052631588</c:v>
                </c:pt>
                <c:pt idx="61">
                  <c:v>95.762589473684216</c:v>
                </c:pt>
                <c:pt idx="62">
                  <c:v>95.954336842105278</c:v>
                </c:pt>
                <c:pt idx="63">
                  <c:v>96.143305263157899</c:v>
                </c:pt>
                <c:pt idx="64">
                  <c:v>96.307957894736859</c:v>
                </c:pt>
                <c:pt idx="65">
                  <c:v>96.466821052631602</c:v>
                </c:pt>
                <c:pt idx="66">
                  <c:v>96.63216842105264</c:v>
                </c:pt>
                <c:pt idx="67">
                  <c:v>96.785010526315801</c:v>
                </c:pt>
                <c:pt idx="68">
                  <c:v>96.937157894736842</c:v>
                </c:pt>
                <c:pt idx="69">
                  <c:v>97.098105263157919</c:v>
                </c:pt>
                <c:pt idx="70">
                  <c:v>97.272021052631573</c:v>
                </c:pt>
                <c:pt idx="71">
                  <c:v>97.416757894736847</c:v>
                </c:pt>
                <c:pt idx="72">
                  <c:v>97.539031578947373</c:v>
                </c:pt>
                <c:pt idx="73">
                  <c:v>97.694652631578961</c:v>
                </c:pt>
                <c:pt idx="74">
                  <c:v>97.891494736842105</c:v>
                </c:pt>
                <c:pt idx="75">
                  <c:v>98.140210526315812</c:v>
                </c:pt>
                <c:pt idx="76">
                  <c:v>98.476231578947392</c:v>
                </c:pt>
                <c:pt idx="77">
                  <c:v>98.888673684210545</c:v>
                </c:pt>
                <c:pt idx="78">
                  <c:v>99.30296842105264</c:v>
                </c:pt>
                <c:pt idx="79">
                  <c:v>99.68021052631579</c:v>
                </c:pt>
                <c:pt idx="80">
                  <c:v>100.01322105263158</c:v>
                </c:pt>
                <c:pt idx="81">
                  <c:v>100.30037894736843</c:v>
                </c:pt>
                <c:pt idx="82">
                  <c:v>100.61000000000001</c:v>
                </c:pt>
                <c:pt idx="83">
                  <c:v>100.97033684210527</c:v>
                </c:pt>
                <c:pt idx="84">
                  <c:v>101.39875789473685</c:v>
                </c:pt>
                <c:pt idx="85">
                  <c:v>101.90568421052632</c:v>
                </c:pt>
                <c:pt idx="86">
                  <c:v>102.58166315789474</c:v>
                </c:pt>
                <c:pt idx="87">
                  <c:v>103.28589473684212</c:v>
                </c:pt>
              </c:numCache>
            </c:numRef>
          </c:xVal>
          <c:yVal>
            <c:numRef>
              <c:f>'K5-6'!$L$2:$L$91</c:f>
              <c:numCache>
                <c:formatCode>0.00_ </c:formatCode>
                <c:ptCount val="90"/>
                <c:pt idx="2">
                  <c:v>35.196420783968478</c:v>
                </c:pt>
                <c:pt idx="3">
                  <c:v>35.532168217909032</c:v>
                </c:pt>
                <c:pt idx="4">
                  <c:v>35.731331509847287</c:v>
                </c:pt>
                <c:pt idx="5">
                  <c:v>35.863362465897438</c:v>
                </c:pt>
                <c:pt idx="6">
                  <c:v>35.863362465897438</c:v>
                </c:pt>
                <c:pt idx="7">
                  <c:v>35.928293697032075</c:v>
                </c:pt>
                <c:pt idx="8">
                  <c:v>35.928293697032075</c:v>
                </c:pt>
                <c:pt idx="9">
                  <c:v>36.120996487323389</c:v>
                </c:pt>
                <c:pt idx="10">
                  <c:v>36.185927718458025</c:v>
                </c:pt>
                <c:pt idx="11">
                  <c:v>36.313699277614703</c:v>
                </c:pt>
                <c:pt idx="12">
                  <c:v>36.313699277614703</c:v>
                </c:pt>
                <c:pt idx="13">
                  <c:v>36.569271951013583</c:v>
                </c:pt>
                <c:pt idx="14">
                  <c:v>36.569271951013583</c:v>
                </c:pt>
                <c:pt idx="15">
                  <c:v>36.697043510170261</c:v>
                </c:pt>
                <c:pt idx="16">
                  <c:v>36.569271951013583</c:v>
                </c:pt>
                <c:pt idx="17">
                  <c:v>36.697043510170268</c:v>
                </c:pt>
                <c:pt idx="18">
                  <c:v>36.697043510170268</c:v>
                </c:pt>
                <c:pt idx="19">
                  <c:v>36.75991339327782</c:v>
                </c:pt>
                <c:pt idx="20">
                  <c:v>36.75991339327782</c:v>
                </c:pt>
                <c:pt idx="21">
                  <c:v>36.887684952434505</c:v>
                </c:pt>
                <c:pt idx="22">
                  <c:v>36.759913393277827</c:v>
                </c:pt>
                <c:pt idx="23">
                  <c:v>36.372309763828795</c:v>
                </c:pt>
                <c:pt idx="24">
                  <c:v>36.051088372607325</c:v>
                </c:pt>
                <c:pt idx="25">
                  <c:v>35.92331681345064</c:v>
                </c:pt>
                <c:pt idx="26">
                  <c:v>35.795545254293963</c:v>
                </c:pt>
                <c:pt idx="27">
                  <c:v>35.92331681345064</c:v>
                </c:pt>
                <c:pt idx="28">
                  <c:v>36.248050559792105</c:v>
                </c:pt>
                <c:pt idx="29">
                  <c:v>36.442859766879977</c:v>
                </c:pt>
                <c:pt idx="30">
                  <c:v>36.042181101804786</c:v>
                </c:pt>
                <c:pt idx="31">
                  <c:v>36.106410359935424</c:v>
                </c:pt>
                <c:pt idx="32">
                  <c:v>35.978638800778747</c:v>
                </c:pt>
                <c:pt idx="33">
                  <c:v>36.103720231516164</c:v>
                </c:pt>
                <c:pt idx="34">
                  <c:v>36.039490973385526</c:v>
                </c:pt>
                <c:pt idx="35">
                  <c:v>36.440169638460716</c:v>
                </c:pt>
                <c:pt idx="36">
                  <c:v>36.440169638460716</c:v>
                </c:pt>
                <c:pt idx="37">
                  <c:v>36.630811080724961</c:v>
                </c:pt>
                <c:pt idx="38">
                  <c:v>36.505729649987543</c:v>
                </c:pt>
                <c:pt idx="39">
                  <c:v>36.505729649987543</c:v>
                </c:pt>
                <c:pt idx="40">
                  <c:v>36.505729649987543</c:v>
                </c:pt>
                <c:pt idx="41">
                  <c:v>36.505729649987543</c:v>
                </c:pt>
                <c:pt idx="42">
                  <c:v>36.442859766879977</c:v>
                </c:pt>
                <c:pt idx="43">
                  <c:v>36.379317465853937</c:v>
                </c:pt>
                <c:pt idx="44">
                  <c:v>36.443546723984575</c:v>
                </c:pt>
                <c:pt idx="45">
                  <c:v>36.571318283141252</c:v>
                </c:pt>
                <c:pt idx="46">
                  <c:v>36.376509076053381</c:v>
                </c:pt>
                <c:pt idx="47">
                  <c:v>36.312966775027341</c:v>
                </c:pt>
                <c:pt idx="48">
                  <c:v>36.312966775027341</c:v>
                </c:pt>
                <c:pt idx="49">
                  <c:v>36.376509076053381</c:v>
                </c:pt>
                <c:pt idx="50">
                  <c:v>36.312966775027341</c:v>
                </c:pt>
                <c:pt idx="51">
                  <c:v>36.443546723984575</c:v>
                </c:pt>
                <c:pt idx="52">
                  <c:v>36.182355278669149</c:v>
                </c:pt>
                <c:pt idx="53">
                  <c:v>35.85403149746562</c:v>
                </c:pt>
                <c:pt idx="54">
                  <c:v>35.529297751124155</c:v>
                </c:pt>
                <c:pt idx="55">
                  <c:v>35.465068492993517</c:v>
                </c:pt>
                <c:pt idx="56">
                  <c:v>35.268106305808729</c:v>
                </c:pt>
                <c:pt idx="57">
                  <c:v>35.465068492993517</c:v>
                </c:pt>
                <c:pt idx="58">
                  <c:v>35.465068492993517</c:v>
                </c:pt>
                <c:pt idx="59">
                  <c:v>35.662030680178304</c:v>
                </c:pt>
                <c:pt idx="60">
                  <c:v>35.191864105862635</c:v>
                </c:pt>
                <c:pt idx="61">
                  <c:v>34.848349448286768</c:v>
                </c:pt>
                <c:pt idx="62">
                  <c:v>34.447670783211578</c:v>
                </c:pt>
                <c:pt idx="63">
                  <c:v>34.241598731968793</c:v>
                </c:pt>
                <c:pt idx="64">
                  <c:v>33.840920066893602</c:v>
                </c:pt>
                <c:pt idx="65">
                  <c:v>33.770609796448625</c:v>
                </c:pt>
                <c:pt idx="66">
                  <c:v>33.840920066893602</c:v>
                </c:pt>
                <c:pt idx="67">
                  <c:v>33.771432157653123</c:v>
                </c:pt>
                <c:pt idx="68">
                  <c:v>33.771432157653123</c:v>
                </c:pt>
                <c:pt idx="69">
                  <c:v>33.560481648345799</c:v>
                </c:pt>
                <c:pt idx="70">
                  <c:v>33.417314515628505</c:v>
                </c:pt>
                <c:pt idx="71">
                  <c:v>33.275851915561674</c:v>
                </c:pt>
                <c:pt idx="72">
                  <c:v>33.205541645116696</c:v>
                </c:pt>
                <c:pt idx="73">
                  <c:v>33.135231374671704</c:v>
                </c:pt>
                <c:pt idx="74">
                  <c:v>33.276693974738542</c:v>
                </c:pt>
                <c:pt idx="75">
                  <c:v>33.419861107455844</c:v>
                </c:pt>
                <c:pt idx="76">
                  <c:v>33.419861107455844</c:v>
                </c:pt>
                <c:pt idx="77">
                  <c:v>33.276693974738542</c:v>
                </c:pt>
                <c:pt idx="78">
                  <c:v>33.485176717234701</c:v>
                </c:pt>
                <c:pt idx="79">
                  <c:v>33.485176717234694</c:v>
                </c:pt>
                <c:pt idx="80">
                  <c:v>33.69365945973086</c:v>
                </c:pt>
                <c:pt idx="81">
                  <c:v>33.973294531848872</c:v>
                </c:pt>
                <c:pt idx="82">
                  <c:v>34.459976322142033</c:v>
                </c:pt>
                <c:pt idx="83">
                  <c:v>34.527875901333644</c:v>
                </c:pt>
                <c:pt idx="84">
                  <c:v>34.801080288464526</c:v>
                </c:pt>
                <c:pt idx="85">
                  <c:v>34.732395725653831</c:v>
                </c:pt>
                <c:pt idx="86">
                  <c:v>34.867427640733538</c:v>
                </c:pt>
                <c:pt idx="87">
                  <c:v>34.867427640733538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2144"/>
        <c:axId val="194750000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4F81BD"/>
              </a:solidFill>
              <a:ln w="9525">
                <a:noFill/>
              </a:ln>
              <a:effectLst/>
            </c:spPr>
          </c:marker>
          <c:xVal>
            <c:numRef>
              <c:f>'K5-6'!$H$2:$H$91</c:f>
              <c:numCache>
                <c:formatCode>0.00_ </c:formatCode>
                <c:ptCount val="90"/>
                <c:pt idx="0">
                  <c:v>85.031199999999998</c:v>
                </c:pt>
                <c:pt idx="1">
                  <c:v>85.096199999999996</c:v>
                </c:pt>
                <c:pt idx="2">
                  <c:v>85.494</c:v>
                </c:pt>
                <c:pt idx="3">
                  <c:v>85.759200000000007</c:v>
                </c:pt>
                <c:pt idx="4">
                  <c:v>86.120599999999996</c:v>
                </c:pt>
                <c:pt idx="5">
                  <c:v>86.317499999999995</c:v>
                </c:pt>
                <c:pt idx="6">
                  <c:v>86.749166666666653</c:v>
                </c:pt>
                <c:pt idx="7">
                  <c:v>87.192499999999995</c:v>
                </c:pt>
                <c:pt idx="8">
                  <c:v>87.627083333333331</c:v>
                </c:pt>
                <c:pt idx="9">
                  <c:v>88.070416666666659</c:v>
                </c:pt>
                <c:pt idx="10">
                  <c:v>88.502083333333331</c:v>
                </c:pt>
                <c:pt idx="11">
                  <c:v>88.89</c:v>
                </c:pt>
                <c:pt idx="12">
                  <c:v>89.388749999999987</c:v>
                </c:pt>
                <c:pt idx="13">
                  <c:v>89.805694444444441</c:v>
                </c:pt>
                <c:pt idx="14">
                  <c:v>89.877444444444436</c:v>
                </c:pt>
                <c:pt idx="15">
                  <c:v>90.02549999999998</c:v>
                </c:pt>
                <c:pt idx="16">
                  <c:v>90.240749999999991</c:v>
                </c:pt>
                <c:pt idx="17">
                  <c:v>90.393361111111105</c:v>
                </c:pt>
                <c:pt idx="18">
                  <c:v>90.461857142857141</c:v>
                </c:pt>
                <c:pt idx="19">
                  <c:v>90.511805555555554</c:v>
                </c:pt>
                <c:pt idx="20">
                  <c:v>90.727055555555552</c:v>
                </c:pt>
                <c:pt idx="21">
                  <c:v>90.879666666666651</c:v>
                </c:pt>
                <c:pt idx="22">
                  <c:v>91.050499999999985</c:v>
                </c:pt>
                <c:pt idx="23">
                  <c:v>91.217428571428584</c:v>
                </c:pt>
                <c:pt idx="24">
                  <c:v>91.219055555555542</c:v>
                </c:pt>
                <c:pt idx="25">
                  <c:v>91.389888888888876</c:v>
                </c:pt>
                <c:pt idx="26">
                  <c:v>91.560722222222211</c:v>
                </c:pt>
                <c:pt idx="27">
                  <c:v>91.731555555555545</c:v>
                </c:pt>
                <c:pt idx="28">
                  <c:v>91.845444444444439</c:v>
                </c:pt>
                <c:pt idx="29">
                  <c:v>91.873916666666659</c:v>
                </c:pt>
                <c:pt idx="30">
                  <c:v>91.908083333333323</c:v>
                </c:pt>
                <c:pt idx="31">
                  <c:v>91.95542857142857</c:v>
                </c:pt>
                <c:pt idx="32">
                  <c:v>92.072083333333325</c:v>
                </c:pt>
                <c:pt idx="33">
                  <c:v>92.242916666666659</c:v>
                </c:pt>
                <c:pt idx="34">
                  <c:v>92.413749999999993</c:v>
                </c:pt>
                <c:pt idx="35">
                  <c:v>92.541142857142859</c:v>
                </c:pt>
                <c:pt idx="36">
                  <c:v>92.584583333333327</c:v>
                </c:pt>
                <c:pt idx="37">
                  <c:v>92.730361111111094</c:v>
                </c:pt>
                <c:pt idx="38">
                  <c:v>92.861333333333334</c:v>
                </c:pt>
                <c:pt idx="39">
                  <c:v>92.99799999999999</c:v>
                </c:pt>
                <c:pt idx="40">
                  <c:v>93.038999999999987</c:v>
                </c:pt>
                <c:pt idx="41">
                  <c:v>93.136944444444438</c:v>
                </c:pt>
                <c:pt idx="42">
                  <c:v>93.355611111111102</c:v>
                </c:pt>
                <c:pt idx="43">
                  <c:v>93.532138888888881</c:v>
                </c:pt>
                <c:pt idx="44">
                  <c:v>93.689305555555549</c:v>
                </c:pt>
                <c:pt idx="45">
                  <c:v>93.864857142857133</c:v>
                </c:pt>
                <c:pt idx="46">
                  <c:v>93.9</c:v>
                </c:pt>
                <c:pt idx="47">
                  <c:v>93.9</c:v>
                </c:pt>
                <c:pt idx="48">
                  <c:v>94</c:v>
                </c:pt>
                <c:pt idx="49">
                  <c:v>94.1</c:v>
                </c:pt>
                <c:pt idx="50">
                  <c:v>94.3</c:v>
                </c:pt>
                <c:pt idx="51">
                  <c:v>94.380526315789481</c:v>
                </c:pt>
                <c:pt idx="52">
                  <c:v>94.554210526315799</c:v>
                </c:pt>
                <c:pt idx="53">
                  <c:v>94.659578947368431</c:v>
                </c:pt>
                <c:pt idx="54">
                  <c:v>94.668842105263167</c:v>
                </c:pt>
                <c:pt idx="55">
                  <c:v>94.811263157894743</c:v>
                </c:pt>
                <c:pt idx="56">
                  <c:v>94.980315789473693</c:v>
                </c:pt>
                <c:pt idx="57">
                  <c:v>95.099578947368428</c:v>
                </c:pt>
                <c:pt idx="58">
                  <c:v>95.236210526315801</c:v>
                </c:pt>
                <c:pt idx="59">
                  <c:v>95.382105263157897</c:v>
                </c:pt>
                <c:pt idx="60">
                  <c:v>95.548842105263162</c:v>
                </c:pt>
                <c:pt idx="61">
                  <c:v>95.790842105263167</c:v>
                </c:pt>
                <c:pt idx="62">
                  <c:v>95.954105263157899</c:v>
                </c:pt>
                <c:pt idx="63">
                  <c:v>96.137052631578953</c:v>
                </c:pt>
                <c:pt idx="64">
                  <c:v>96.340842105263164</c:v>
                </c:pt>
                <c:pt idx="65">
                  <c:v>96.493684210526325</c:v>
                </c:pt>
                <c:pt idx="66">
                  <c:v>96.614105263157896</c:v>
                </c:pt>
                <c:pt idx="67">
                  <c:v>96.748421052631585</c:v>
                </c:pt>
                <c:pt idx="68">
                  <c:v>96.963789473684216</c:v>
                </c:pt>
                <c:pt idx="69">
                  <c:v>97.105052631578957</c:v>
                </c:pt>
                <c:pt idx="70">
                  <c:v>97.254421052631585</c:v>
                </c:pt>
                <c:pt idx="71">
                  <c:v>97.418842105263167</c:v>
                </c:pt>
                <c:pt idx="72">
                  <c:v>97.618000000000009</c:v>
                </c:pt>
                <c:pt idx="73">
                  <c:v>97.687473684210531</c:v>
                </c:pt>
                <c:pt idx="74">
                  <c:v>97.716421052631588</c:v>
                </c:pt>
                <c:pt idx="75">
                  <c:v>98.032526315789482</c:v>
                </c:pt>
                <c:pt idx="76">
                  <c:v>98.403052631578959</c:v>
                </c:pt>
                <c:pt idx="77">
                  <c:v>98.861578947368429</c:v>
                </c:pt>
                <c:pt idx="78">
                  <c:v>99.367578947368429</c:v>
                </c:pt>
                <c:pt idx="79">
                  <c:v>99.778631578947369</c:v>
                </c:pt>
                <c:pt idx="80">
                  <c:v>100.104</c:v>
                </c:pt>
                <c:pt idx="81">
                  <c:v>100.28926315789474</c:v>
                </c:pt>
                <c:pt idx="82">
                  <c:v>100.52663157894737</c:v>
                </c:pt>
                <c:pt idx="83">
                  <c:v>100.80336842105264</c:v>
                </c:pt>
                <c:pt idx="84">
                  <c:v>101.32673684210526</c:v>
                </c:pt>
                <c:pt idx="85">
                  <c:v>101.90568421052632</c:v>
                </c:pt>
                <c:pt idx="86">
                  <c:v>102.43136842105264</c:v>
                </c:pt>
                <c:pt idx="87">
                  <c:v>103.06126315789474</c:v>
                </c:pt>
                <c:pt idx="88">
                  <c:v>104.18326315789474</c:v>
                </c:pt>
                <c:pt idx="89">
                  <c:v>104.84789473684211</c:v>
                </c:pt>
              </c:numCache>
            </c:numRef>
          </c:xVal>
          <c:yVal>
            <c:numRef>
              <c:f>'K5-6'!$J$2:$J$91</c:f>
              <c:numCache>
                <c:formatCode>0.00_ </c:formatCode>
                <c:ptCount val="90"/>
                <c:pt idx="0">
                  <c:v>34.119694065060031</c:v>
                </c:pt>
                <c:pt idx="1">
                  <c:v>34.802614775071532</c:v>
                </c:pt>
                <c:pt idx="2">
                  <c:v>35.138276454512038</c:v>
                </c:pt>
                <c:pt idx="3">
                  <c:v>36.123087390435984</c:v>
                </c:pt>
                <c:pt idx="4">
                  <c:v>35.798431234762802</c:v>
                </c:pt>
                <c:pt idx="5">
                  <c:v>35.798431234762802</c:v>
                </c:pt>
                <c:pt idx="6">
                  <c:v>35.798431234762802</c:v>
                </c:pt>
                <c:pt idx="7">
                  <c:v>35.798431234762802</c:v>
                </c:pt>
                <c:pt idx="8">
                  <c:v>36.123087390435984</c:v>
                </c:pt>
                <c:pt idx="9">
                  <c:v>36.123087390435984</c:v>
                </c:pt>
                <c:pt idx="10">
                  <c:v>35.798431234762802</c:v>
                </c:pt>
                <c:pt idx="11">
                  <c:v>36.761945186219386</c:v>
                </c:pt>
                <c:pt idx="12">
                  <c:v>36.123087390435984</c:v>
                </c:pt>
                <c:pt idx="13">
                  <c:v>36.761945186219386</c:v>
                </c:pt>
                <c:pt idx="14">
                  <c:v>36.123087390435984</c:v>
                </c:pt>
                <c:pt idx="15">
                  <c:v>37.076294601757191</c:v>
                </c:pt>
                <c:pt idx="16">
                  <c:v>36.761945186219386</c:v>
                </c:pt>
                <c:pt idx="17">
                  <c:v>36.761945186219386</c:v>
                </c:pt>
                <c:pt idx="18">
                  <c:v>36.123087390435984</c:v>
                </c:pt>
                <c:pt idx="19">
                  <c:v>36.761945186219386</c:v>
                </c:pt>
                <c:pt idx="20">
                  <c:v>37.076294601757191</c:v>
                </c:pt>
                <c:pt idx="21">
                  <c:v>37.076294601757191</c:v>
                </c:pt>
                <c:pt idx="22">
                  <c:v>36.761945186219386</c:v>
                </c:pt>
                <c:pt idx="23">
                  <c:v>36.761945186219386</c:v>
                </c:pt>
                <c:pt idx="24">
                  <c:v>36.123087390435984</c:v>
                </c:pt>
                <c:pt idx="25">
                  <c:v>35.138276454512038</c:v>
                </c:pt>
                <c:pt idx="26">
                  <c:v>35.470187645649823</c:v>
                </c:pt>
                <c:pt idx="27">
                  <c:v>36.123087390435984</c:v>
                </c:pt>
                <c:pt idx="28">
                  <c:v>36.123087390435984</c:v>
                </c:pt>
                <c:pt idx="29">
                  <c:v>36.761945186219386</c:v>
                </c:pt>
                <c:pt idx="30">
                  <c:v>36.761945186219386</c:v>
                </c:pt>
                <c:pt idx="31">
                  <c:v>36.444233681089166</c:v>
                </c:pt>
                <c:pt idx="32">
                  <c:v>34.119694065060031</c:v>
                </c:pt>
                <c:pt idx="33">
                  <c:v>36.444233681089166</c:v>
                </c:pt>
                <c:pt idx="34">
                  <c:v>36.123087390435984</c:v>
                </c:pt>
                <c:pt idx="35">
                  <c:v>37.387352339906478</c:v>
                </c:pt>
                <c:pt idx="36">
                  <c:v>36.123087390435984</c:v>
                </c:pt>
                <c:pt idx="37">
                  <c:v>36.123087390435984</c:v>
                </c:pt>
                <c:pt idx="38">
                  <c:v>36.444233681089166</c:v>
                </c:pt>
                <c:pt idx="39">
                  <c:v>37.076294601757191</c:v>
                </c:pt>
                <c:pt idx="40">
                  <c:v>36.761945186219386</c:v>
                </c:pt>
                <c:pt idx="41">
                  <c:v>36.123087390435984</c:v>
                </c:pt>
                <c:pt idx="42">
                  <c:v>36.123087390435984</c:v>
                </c:pt>
                <c:pt idx="43">
                  <c:v>36.444233681089166</c:v>
                </c:pt>
                <c:pt idx="44">
                  <c:v>36.761945186219386</c:v>
                </c:pt>
                <c:pt idx="45">
                  <c:v>36.444233681089166</c:v>
                </c:pt>
                <c:pt idx="46">
                  <c:v>36.444233681089166</c:v>
                </c:pt>
                <c:pt idx="47">
                  <c:v>36.761945186219386</c:v>
                </c:pt>
                <c:pt idx="48">
                  <c:v>35.470187645649823</c:v>
                </c:pt>
                <c:pt idx="49">
                  <c:v>36.444233681089166</c:v>
                </c:pt>
                <c:pt idx="50">
                  <c:v>36.444233681089166</c:v>
                </c:pt>
                <c:pt idx="51">
                  <c:v>36.761945186219386</c:v>
                </c:pt>
                <c:pt idx="52">
                  <c:v>36.444233681089166</c:v>
                </c:pt>
                <c:pt idx="53">
                  <c:v>36.123087390435984</c:v>
                </c:pt>
                <c:pt idx="54">
                  <c:v>35.138276454512038</c:v>
                </c:pt>
                <c:pt idx="55">
                  <c:v>34.802614775071532</c:v>
                </c:pt>
                <c:pt idx="56">
                  <c:v>35.138276454512038</c:v>
                </c:pt>
                <c:pt idx="57">
                  <c:v>36.123087390435984</c:v>
                </c:pt>
                <c:pt idx="58">
                  <c:v>35.138276454512038</c:v>
                </c:pt>
                <c:pt idx="59">
                  <c:v>36.123087390435984</c:v>
                </c:pt>
                <c:pt idx="60">
                  <c:v>34.802614775071532</c:v>
                </c:pt>
                <c:pt idx="61">
                  <c:v>36.123087390435984</c:v>
                </c:pt>
                <c:pt idx="62">
                  <c:v>33.772254518857622</c:v>
                </c:pt>
                <c:pt idx="63">
                  <c:v>33.420703166632705</c:v>
                </c:pt>
                <c:pt idx="64">
                  <c:v>34.119694065060031</c:v>
                </c:pt>
                <c:pt idx="65">
                  <c:v>33.772254518857622</c:v>
                </c:pt>
                <c:pt idx="66">
                  <c:v>34.119694065060031</c:v>
                </c:pt>
                <c:pt idx="67">
                  <c:v>33.420703166632705</c:v>
                </c:pt>
                <c:pt idx="68">
                  <c:v>33.772254518857622</c:v>
                </c:pt>
                <c:pt idx="69">
                  <c:v>33.772254518857622</c:v>
                </c:pt>
                <c:pt idx="70">
                  <c:v>33.772254518857622</c:v>
                </c:pt>
                <c:pt idx="71">
                  <c:v>33.064941518523455</c:v>
                </c:pt>
                <c:pt idx="72">
                  <c:v>32.704867503046223</c:v>
                </c:pt>
                <c:pt idx="73">
                  <c:v>33.064941518523455</c:v>
                </c:pt>
                <c:pt idx="74">
                  <c:v>33.420703166632705</c:v>
                </c:pt>
                <c:pt idx="75">
                  <c:v>33.420703166632705</c:v>
                </c:pt>
                <c:pt idx="76">
                  <c:v>33.772254518857622</c:v>
                </c:pt>
                <c:pt idx="77">
                  <c:v>33.420703166632705</c:v>
                </c:pt>
                <c:pt idx="78">
                  <c:v>33.064941518523455</c:v>
                </c:pt>
                <c:pt idx="79">
                  <c:v>32.704867503046223</c:v>
                </c:pt>
                <c:pt idx="80">
                  <c:v>34.463116879113507</c:v>
                </c:pt>
                <c:pt idx="81">
                  <c:v>33.772254518857622</c:v>
                </c:pt>
                <c:pt idx="82">
                  <c:v>34.463116879113507</c:v>
                </c:pt>
                <c:pt idx="83">
                  <c:v>34.463116879113507</c:v>
                </c:pt>
                <c:pt idx="84">
                  <c:v>35.138276454512038</c:v>
                </c:pt>
                <c:pt idx="85">
                  <c:v>34.802614775071532</c:v>
                </c:pt>
                <c:pt idx="86">
                  <c:v>35.138276454512038</c:v>
                </c:pt>
                <c:pt idx="87">
                  <c:v>34.119694065060031</c:v>
                </c:pt>
                <c:pt idx="88">
                  <c:v>35.138276454512038</c:v>
                </c:pt>
                <c:pt idx="89">
                  <c:v>35.138276454512038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2144"/>
        <c:axId val="194750000"/>
      </c:scatterChart>
      <c:valAx>
        <c:axId val="189602144"/>
        <c:scaling>
          <c:orientation val="maxMin"/>
          <c:max val="106"/>
          <c:min val="8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750000"/>
        <c:crosses val="autoZero"/>
        <c:crossBetween val="midCat"/>
        <c:majorUnit val="2"/>
        <c:minorUnit val="1"/>
      </c:valAx>
      <c:valAx>
        <c:axId val="194750000"/>
        <c:scaling>
          <c:orientation val="minMax"/>
          <c:max val="38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02144"/>
        <c:crosses val="max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5B9BD5"/>
              </a:solidFill>
              <a:ln w="9525">
                <a:noFill/>
              </a:ln>
              <a:effectLst/>
            </c:spPr>
          </c:marker>
          <c:xVal>
            <c:numRef>
              <c:f>'K7'!$E$2:$E$24</c:f>
              <c:numCache>
                <c:formatCode>0.00_);[Red]\(0.00\)</c:formatCode>
                <c:ptCount val="23"/>
                <c:pt idx="0">
                  <c:v>78.644200892857157</c:v>
                </c:pt>
                <c:pt idx="1">
                  <c:v>78.735941964285715</c:v>
                </c:pt>
                <c:pt idx="2">
                  <c:v>78.828294642857145</c:v>
                </c:pt>
                <c:pt idx="3">
                  <c:v>79.025843750000007</c:v>
                </c:pt>
                <c:pt idx="4">
                  <c:v>79.120031250000011</c:v>
                </c:pt>
                <c:pt idx="5">
                  <c:v>79.218500000000006</c:v>
                </c:pt>
                <c:pt idx="6">
                  <c:v>79.310241071428578</c:v>
                </c:pt>
                <c:pt idx="7">
                  <c:v>79.806254464285715</c:v>
                </c:pt>
                <c:pt idx="8">
                  <c:v>79.891267857142864</c:v>
                </c:pt>
                <c:pt idx="9">
                  <c:v>79.983008928571437</c:v>
                </c:pt>
                <c:pt idx="10">
                  <c:v>80.167102678571439</c:v>
                </c:pt>
                <c:pt idx="11">
                  <c:v>80.485138392857152</c:v>
                </c:pt>
                <c:pt idx="12">
                  <c:v>80.499816964285728</c:v>
                </c:pt>
                <c:pt idx="13">
                  <c:v>81.132218750000007</c:v>
                </c:pt>
                <c:pt idx="14">
                  <c:v>81.223959821428579</c:v>
                </c:pt>
                <c:pt idx="15">
                  <c:v>81.276558035714288</c:v>
                </c:pt>
                <c:pt idx="16">
                  <c:v>81.371968750000008</c:v>
                </c:pt>
                <c:pt idx="17">
                  <c:v>81.446584821428573</c:v>
                </c:pt>
                <c:pt idx="18">
                  <c:v>81.919357142857152</c:v>
                </c:pt>
                <c:pt idx="19">
                  <c:v>82.119964285714289</c:v>
                </c:pt>
                <c:pt idx="20">
                  <c:v>82.652674107142857</c:v>
                </c:pt>
                <c:pt idx="21">
                  <c:v>83.888120535714293</c:v>
                </c:pt>
                <c:pt idx="22">
                  <c:v>84.360892857142872</c:v>
                </c:pt>
              </c:numCache>
            </c:numRef>
          </c:xVal>
          <c:yVal>
            <c:numRef>
              <c:f>'K7'!$G$2:$G$24</c:f>
              <c:numCache>
                <c:formatCode>General</c:formatCode>
                <c:ptCount val="23"/>
                <c:pt idx="0">
                  <c:v>23.508225000000003</c:v>
                </c:pt>
                <c:pt idx="1">
                  <c:v>20.830000000000002</c:v>
                </c:pt>
                <c:pt idx="2">
                  <c:v>23.360735999999999</c:v>
                </c:pt>
                <c:pt idx="3">
                  <c:v>23.213409000000002</c:v>
                </c:pt>
                <c:pt idx="4">
                  <c:v>19.535161000000002</c:v>
                </c:pt>
                <c:pt idx="5">
                  <c:v>22.919241000000003</c:v>
                </c:pt>
                <c:pt idx="6">
                  <c:v>21.167840999999999</c:v>
                </c:pt>
                <c:pt idx="7">
                  <c:v>19.344449000000001</c:v>
                </c:pt>
                <c:pt idx="8">
                  <c:v>22.674596000000001</c:v>
                </c:pt>
                <c:pt idx="9">
                  <c:v>23.803688999999999</c:v>
                </c:pt>
                <c:pt idx="10">
                  <c:v>22.821329000000002</c:v>
                </c:pt>
                <c:pt idx="11">
                  <c:v>23.409881000000002</c:v>
                </c:pt>
                <c:pt idx="12">
                  <c:v>22.968223999999999</c:v>
                </c:pt>
                <c:pt idx="13">
                  <c:v>27.399801</c:v>
                </c:pt>
                <c:pt idx="14">
                  <c:v>21.991983999999999</c:v>
                </c:pt>
                <c:pt idx="15">
                  <c:v>25.790009000000001</c:v>
                </c:pt>
                <c:pt idx="16">
                  <c:v>24.743599999999997</c:v>
                </c:pt>
                <c:pt idx="17">
                  <c:v>25.940144000000004</c:v>
                </c:pt>
                <c:pt idx="18">
                  <c:v>26.693249000000002</c:v>
                </c:pt>
                <c:pt idx="19">
                  <c:v>25.790009000000001</c:v>
                </c:pt>
                <c:pt idx="20">
                  <c:v>28.008225000000003</c:v>
                </c:pt>
                <c:pt idx="21">
                  <c:v>26.693249000000002</c:v>
                </c:pt>
                <c:pt idx="22">
                  <c:v>31.037344000000001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8160"/>
        <c:axId val="19474836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'K7'!$H$4:$H$22</c:f>
              <c:numCache>
                <c:formatCode>0.00_);[Red]\(0.00\)</c:formatCode>
                <c:ptCount val="19"/>
                <c:pt idx="0">
                  <c:v>78.870862500000001</c:v>
                </c:pt>
                <c:pt idx="1">
                  <c:v>78.985722321428568</c:v>
                </c:pt>
                <c:pt idx="2">
                  <c:v>79.100582142857135</c:v>
                </c:pt>
                <c:pt idx="3">
                  <c:v>79.296174107142861</c:v>
                </c:pt>
                <c:pt idx="4">
                  <c:v>79.469258928571435</c:v>
                </c:pt>
                <c:pt idx="5">
                  <c:v>79.641854464285728</c:v>
                </c:pt>
                <c:pt idx="6">
                  <c:v>79.831575000000015</c:v>
                </c:pt>
                <c:pt idx="7">
                  <c:v>80.066554464285716</c:v>
                </c:pt>
                <c:pt idx="8">
                  <c:v>80.205266964285727</c:v>
                </c:pt>
                <c:pt idx="9">
                  <c:v>80.453457142857161</c:v>
                </c:pt>
                <c:pt idx="10">
                  <c:v>80.701647321428581</c:v>
                </c:pt>
                <c:pt idx="11">
                  <c:v>80.923538392857154</c:v>
                </c:pt>
                <c:pt idx="12">
                  <c:v>81.100904464285719</c:v>
                </c:pt>
                <c:pt idx="13">
                  <c:v>81.290258035714288</c:v>
                </c:pt>
                <c:pt idx="14">
                  <c:v>81.447685714285726</c:v>
                </c:pt>
                <c:pt idx="15">
                  <c:v>81.626886607142865</c:v>
                </c:pt>
                <c:pt idx="16">
                  <c:v>81.902109821428581</c:v>
                </c:pt>
                <c:pt idx="17">
                  <c:v>82.405340178571436</c:v>
                </c:pt>
                <c:pt idx="18">
                  <c:v>82.988201785714281</c:v>
                </c:pt>
              </c:numCache>
            </c:numRef>
          </c:xVal>
          <c:yVal>
            <c:numRef>
              <c:f>'K7'!$I$4:$I$22</c:f>
              <c:numCache>
                <c:formatCode>General</c:formatCode>
                <c:ptCount val="19"/>
                <c:pt idx="0">
                  <c:v>22.089506200000002</c:v>
                </c:pt>
                <c:pt idx="1">
                  <c:v>21.971709400000002</c:v>
                </c:pt>
                <c:pt idx="2">
                  <c:v>22.039277599999998</c:v>
                </c:pt>
                <c:pt idx="3">
                  <c:v>21.236020199999999</c:v>
                </c:pt>
                <c:pt idx="4">
                  <c:v>21.128257600000001</c:v>
                </c:pt>
                <c:pt idx="5">
                  <c:v>21.981963200000003</c:v>
                </c:pt>
                <c:pt idx="6">
                  <c:v>21.962380800000002</c:v>
                </c:pt>
                <c:pt idx="7">
                  <c:v>22.410788799999999</c:v>
                </c:pt>
                <c:pt idx="8">
                  <c:v>23.135543800000001</c:v>
                </c:pt>
                <c:pt idx="9">
                  <c:v>24.080584799999997</c:v>
                </c:pt>
                <c:pt idx="10">
                  <c:v>23.7182438</c:v>
                </c:pt>
                <c:pt idx="11">
                  <c:v>24.3119798</c:v>
                </c:pt>
                <c:pt idx="12">
                  <c:v>24.5787236</c:v>
                </c:pt>
                <c:pt idx="13">
                  <c:v>25.173107600000002</c:v>
                </c:pt>
                <c:pt idx="14">
                  <c:v>25.0317972</c:v>
                </c:pt>
                <c:pt idx="15">
                  <c:v>25.7914022</c:v>
                </c:pt>
                <c:pt idx="16">
                  <c:v>26.235045400000001</c:v>
                </c:pt>
                <c:pt idx="17">
                  <c:v>26.624975200000005</c:v>
                </c:pt>
                <c:pt idx="18">
                  <c:v>27.644415200000005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8160"/>
        <c:axId val="194748368"/>
      </c:scatterChart>
      <c:valAx>
        <c:axId val="194758160"/>
        <c:scaling>
          <c:orientation val="maxMin"/>
          <c:max val="85"/>
          <c:min val="7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748368"/>
        <c:crosses val="autoZero"/>
        <c:crossBetween val="midCat"/>
        <c:majorUnit val="1"/>
        <c:minorUnit val="0.5"/>
      </c:valAx>
      <c:valAx>
        <c:axId val="194748368"/>
        <c:scaling>
          <c:orientation val="minMax"/>
          <c:max val="3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58160"/>
        <c:crosses val="max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C0504D">
                  <a:lumMod val="20000"/>
                  <a:lumOff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'Pg1'!$G$2:$G$44</c:f>
              <c:numCache>
                <c:formatCode>General</c:formatCode>
                <c:ptCount val="43"/>
                <c:pt idx="0">
                  <c:v>800.65</c:v>
                </c:pt>
                <c:pt idx="1">
                  <c:v>800.77</c:v>
                </c:pt>
                <c:pt idx="2">
                  <c:v>800.94</c:v>
                </c:pt>
                <c:pt idx="3">
                  <c:v>801.19</c:v>
                </c:pt>
                <c:pt idx="4">
                  <c:v>801.39</c:v>
                </c:pt>
                <c:pt idx="5">
                  <c:v>801.56</c:v>
                </c:pt>
                <c:pt idx="6">
                  <c:v>802.67</c:v>
                </c:pt>
                <c:pt idx="7">
                  <c:v>802.8</c:v>
                </c:pt>
                <c:pt idx="8">
                  <c:v>802.86</c:v>
                </c:pt>
                <c:pt idx="9">
                  <c:v>802.94</c:v>
                </c:pt>
                <c:pt idx="10">
                  <c:v>803</c:v>
                </c:pt>
                <c:pt idx="11">
                  <c:v>803.07</c:v>
                </c:pt>
                <c:pt idx="12">
                  <c:v>803.18</c:v>
                </c:pt>
                <c:pt idx="13">
                  <c:v>803.29</c:v>
                </c:pt>
                <c:pt idx="14">
                  <c:v>803.36</c:v>
                </c:pt>
                <c:pt idx="15">
                  <c:v>803.42</c:v>
                </c:pt>
                <c:pt idx="16">
                  <c:v>803.47</c:v>
                </c:pt>
                <c:pt idx="17">
                  <c:v>803.53</c:v>
                </c:pt>
                <c:pt idx="18">
                  <c:v>803.58</c:v>
                </c:pt>
                <c:pt idx="19">
                  <c:v>803.75</c:v>
                </c:pt>
                <c:pt idx="20">
                  <c:v>803.76</c:v>
                </c:pt>
                <c:pt idx="21">
                  <c:v>803.78</c:v>
                </c:pt>
                <c:pt idx="22">
                  <c:v>803.79</c:v>
                </c:pt>
                <c:pt idx="23">
                  <c:v>803.88</c:v>
                </c:pt>
                <c:pt idx="24">
                  <c:v>803.97</c:v>
                </c:pt>
                <c:pt idx="25">
                  <c:v>804</c:v>
                </c:pt>
                <c:pt idx="26">
                  <c:v>804.07</c:v>
                </c:pt>
                <c:pt idx="27">
                  <c:v>804.13</c:v>
                </c:pt>
                <c:pt idx="28">
                  <c:v>804.18</c:v>
                </c:pt>
                <c:pt idx="29">
                  <c:v>804.2</c:v>
                </c:pt>
                <c:pt idx="30">
                  <c:v>804.23</c:v>
                </c:pt>
                <c:pt idx="31">
                  <c:v>804.41</c:v>
                </c:pt>
                <c:pt idx="32">
                  <c:v>804.47</c:v>
                </c:pt>
                <c:pt idx="33">
                  <c:v>804.48</c:v>
                </c:pt>
                <c:pt idx="34">
                  <c:v>804.52</c:v>
                </c:pt>
                <c:pt idx="35">
                  <c:v>804.55</c:v>
                </c:pt>
                <c:pt idx="36">
                  <c:v>804.61</c:v>
                </c:pt>
                <c:pt idx="37">
                  <c:v>804.89</c:v>
                </c:pt>
                <c:pt idx="38">
                  <c:v>805.04</c:v>
                </c:pt>
                <c:pt idx="39">
                  <c:v>805.13</c:v>
                </c:pt>
                <c:pt idx="40">
                  <c:v>805.22</c:v>
                </c:pt>
                <c:pt idx="41">
                  <c:v>805.41</c:v>
                </c:pt>
                <c:pt idx="42">
                  <c:v>805.58</c:v>
                </c:pt>
              </c:numCache>
            </c:numRef>
          </c:xVal>
          <c:yVal>
            <c:numRef>
              <c:f>'Pg1'!$H$2:$H$44</c:f>
              <c:numCache>
                <c:formatCode>0.00</c:formatCode>
                <c:ptCount val="43"/>
                <c:pt idx="0">
                  <c:v>34.484361077268296</c:v>
                </c:pt>
                <c:pt idx="1">
                  <c:v>33.74596372585772</c:v>
                </c:pt>
                <c:pt idx="2">
                  <c:v>33.852071393109874</c:v>
                </c:pt>
                <c:pt idx="3">
                  <c:v>34.561652070611842</c:v>
                </c:pt>
                <c:pt idx="4">
                  <c:v>34.933926965946668</c:v>
                </c:pt>
                <c:pt idx="5">
                  <c:v>35.056775118229659</c:v>
                </c:pt>
                <c:pt idx="6">
                  <c:v>34.737829963993278</c:v>
                </c:pt>
                <c:pt idx="7">
                  <c:v>35.751353796650577</c:v>
                </c:pt>
                <c:pt idx="8">
                  <c:v>35.585500956218084</c:v>
                </c:pt>
                <c:pt idx="9">
                  <c:v>35.701160276380257</c:v>
                </c:pt>
                <c:pt idx="10">
                  <c:v>36.268938444581558</c:v>
                </c:pt>
                <c:pt idx="11">
                  <c:v>37.370748528973628</c:v>
                </c:pt>
                <c:pt idx="12">
                  <c:v>37.394653536815156</c:v>
                </c:pt>
                <c:pt idx="13">
                  <c:v>37.373577056317146</c:v>
                </c:pt>
                <c:pt idx="14">
                  <c:v>37.214272552928449</c:v>
                </c:pt>
                <c:pt idx="15">
                  <c:v>37.327996648308243</c:v>
                </c:pt>
                <c:pt idx="16">
                  <c:v>37.30129925168697</c:v>
                </c:pt>
                <c:pt idx="17">
                  <c:v>37.425197535728003</c:v>
                </c:pt>
                <c:pt idx="18">
                  <c:v>37.330825632817408</c:v>
                </c:pt>
                <c:pt idx="19">
                  <c:v>37.458052736300125</c:v>
                </c:pt>
                <c:pt idx="20">
                  <c:v>37.492721318499768</c:v>
                </c:pt>
                <c:pt idx="21">
                  <c:v>37.608202183500026</c:v>
                </c:pt>
                <c:pt idx="22">
                  <c:v>37.553226237504923</c:v>
                </c:pt>
                <c:pt idx="23">
                  <c:v>37.340634168273681</c:v>
                </c:pt>
                <c:pt idx="24">
                  <c:v>37.392044325473748</c:v>
                </c:pt>
                <c:pt idx="25">
                  <c:v>37.515253271172412</c:v>
                </c:pt>
                <c:pt idx="26">
                  <c:v>37.531429947609055</c:v>
                </c:pt>
                <c:pt idx="27">
                  <c:v>34.554819778097126</c:v>
                </c:pt>
                <c:pt idx="28">
                  <c:v>34.937702116835347</c:v>
                </c:pt>
                <c:pt idx="29">
                  <c:v>34.04714448965381</c:v>
                </c:pt>
                <c:pt idx="30">
                  <c:v>34.256015088229631</c:v>
                </c:pt>
                <c:pt idx="31">
                  <c:v>33.967170663082825</c:v>
                </c:pt>
                <c:pt idx="32">
                  <c:v>34.002813344248331</c:v>
                </c:pt>
                <c:pt idx="33">
                  <c:v>34.057470442105512</c:v>
                </c:pt>
                <c:pt idx="34">
                  <c:v>33.271908041990514</c:v>
                </c:pt>
                <c:pt idx="35">
                  <c:v>33.654008373545565</c:v>
                </c:pt>
                <c:pt idx="36">
                  <c:v>33.312356538994841</c:v>
                </c:pt>
                <c:pt idx="37">
                  <c:v>32.930847643438256</c:v>
                </c:pt>
                <c:pt idx="38">
                  <c:v>33.257143019037343</c:v>
                </c:pt>
                <c:pt idx="39">
                  <c:v>33.609501893936368</c:v>
                </c:pt>
                <c:pt idx="40">
                  <c:v>33.165116611677497</c:v>
                </c:pt>
                <c:pt idx="41">
                  <c:v>33.110129241981866</c:v>
                </c:pt>
                <c:pt idx="42">
                  <c:v>32.86942703610849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896"/>
        <c:axId val="19475870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'Pg1'!$I$4:$I$42</c:f>
              <c:numCache>
                <c:formatCode>0.00</c:formatCode>
                <c:ptCount val="39"/>
                <c:pt idx="0">
                  <c:v>800.98800000000006</c:v>
                </c:pt>
                <c:pt idx="1">
                  <c:v>801.17</c:v>
                </c:pt>
                <c:pt idx="2">
                  <c:v>801.55</c:v>
                </c:pt>
                <c:pt idx="3">
                  <c:v>801.92199999999991</c:v>
                </c:pt>
                <c:pt idx="4">
                  <c:v>802.25600000000009</c:v>
                </c:pt>
                <c:pt idx="5">
                  <c:v>802.56600000000003</c:v>
                </c:pt>
                <c:pt idx="6">
                  <c:v>802.85400000000004</c:v>
                </c:pt>
                <c:pt idx="7">
                  <c:v>802.93399999999997</c:v>
                </c:pt>
                <c:pt idx="8">
                  <c:v>803.01</c:v>
                </c:pt>
                <c:pt idx="9">
                  <c:v>803.096</c:v>
                </c:pt>
                <c:pt idx="10">
                  <c:v>803.18000000000006</c:v>
                </c:pt>
                <c:pt idx="11">
                  <c:v>803.26400000000001</c:v>
                </c:pt>
                <c:pt idx="12">
                  <c:v>803.34400000000005</c:v>
                </c:pt>
                <c:pt idx="13">
                  <c:v>803.41399999999999</c:v>
                </c:pt>
                <c:pt idx="14">
                  <c:v>803.47199999999998</c:v>
                </c:pt>
                <c:pt idx="15">
                  <c:v>803.55</c:v>
                </c:pt>
                <c:pt idx="16">
                  <c:v>803.61800000000005</c:v>
                </c:pt>
                <c:pt idx="17">
                  <c:v>803.68</c:v>
                </c:pt>
                <c:pt idx="18">
                  <c:v>803.73199999999997</c:v>
                </c:pt>
                <c:pt idx="19">
                  <c:v>803.79200000000003</c:v>
                </c:pt>
                <c:pt idx="20">
                  <c:v>803.83600000000001</c:v>
                </c:pt>
                <c:pt idx="21">
                  <c:v>803.88400000000001</c:v>
                </c:pt>
                <c:pt idx="22">
                  <c:v>803.94200000000012</c:v>
                </c:pt>
                <c:pt idx="23">
                  <c:v>804.01</c:v>
                </c:pt>
                <c:pt idx="24">
                  <c:v>804.06999999999994</c:v>
                </c:pt>
                <c:pt idx="25">
                  <c:v>804.11599999999999</c:v>
                </c:pt>
                <c:pt idx="26">
                  <c:v>804.16200000000003</c:v>
                </c:pt>
                <c:pt idx="27">
                  <c:v>804.23</c:v>
                </c:pt>
                <c:pt idx="28">
                  <c:v>804.298</c:v>
                </c:pt>
                <c:pt idx="29">
                  <c:v>804.35800000000006</c:v>
                </c:pt>
                <c:pt idx="30">
                  <c:v>804.42199999999991</c:v>
                </c:pt>
                <c:pt idx="31">
                  <c:v>804.4860000000001</c:v>
                </c:pt>
                <c:pt idx="32">
                  <c:v>804.52600000000007</c:v>
                </c:pt>
                <c:pt idx="33">
                  <c:v>804.61</c:v>
                </c:pt>
                <c:pt idx="34">
                  <c:v>804.72199999999998</c:v>
                </c:pt>
                <c:pt idx="35">
                  <c:v>804.84399999999994</c:v>
                </c:pt>
                <c:pt idx="36">
                  <c:v>804.97800000000007</c:v>
                </c:pt>
                <c:pt idx="37">
                  <c:v>805.13799999999992</c:v>
                </c:pt>
                <c:pt idx="38">
                  <c:v>805.27600000000007</c:v>
                </c:pt>
              </c:numCache>
            </c:numRef>
          </c:xVal>
          <c:yVal>
            <c:numRef>
              <c:f>'Pg1'!$J$4:$J$42</c:f>
              <c:numCache>
                <c:formatCode>0.00</c:formatCode>
                <c:ptCount val="39"/>
                <c:pt idx="0">
                  <c:v>34.315595046558883</c:v>
                </c:pt>
                <c:pt idx="1">
                  <c:v>34.430077854751154</c:v>
                </c:pt>
                <c:pt idx="2">
                  <c:v>34.628451102378264</c:v>
                </c:pt>
                <c:pt idx="3">
                  <c:v>35.008307583086399</c:v>
                </c:pt>
                <c:pt idx="4">
                  <c:v>35.213077360207649</c:v>
                </c:pt>
                <c:pt idx="5">
                  <c:v>35.366524022294371</c:v>
                </c:pt>
                <c:pt idx="6">
                  <c:v>35.608956687564749</c:v>
                </c:pt>
                <c:pt idx="7">
                  <c:v>36.135540400560821</c:v>
                </c:pt>
                <c:pt idx="8">
                  <c:v>36.464200348593735</c:v>
                </c:pt>
                <c:pt idx="9">
                  <c:v>36.821815568613552</c:v>
                </c:pt>
                <c:pt idx="10">
                  <c:v>37.12443802392319</c:v>
                </c:pt>
                <c:pt idx="11">
                  <c:v>37.336249664668522</c:v>
                </c:pt>
                <c:pt idx="12">
                  <c:v>37.322359809211193</c:v>
                </c:pt>
                <c:pt idx="13">
                  <c:v>37.328468608993759</c:v>
                </c:pt>
                <c:pt idx="14">
                  <c:v>37.319918324293816</c:v>
                </c:pt>
                <c:pt idx="15">
                  <c:v>37.36867436096815</c:v>
                </c:pt>
                <c:pt idx="16">
                  <c:v>37.401619295006455</c:v>
                </c:pt>
                <c:pt idx="17">
                  <c:v>37.462999881369072</c:v>
                </c:pt>
                <c:pt idx="18">
                  <c:v>37.488605621724453</c:v>
                </c:pt>
                <c:pt idx="19">
                  <c:v>37.490567328815708</c:v>
                </c:pt>
                <c:pt idx="20">
                  <c:v>37.477365646650433</c:v>
                </c:pt>
                <c:pt idx="21">
                  <c:v>37.481872037184964</c:v>
                </c:pt>
                <c:pt idx="22">
                  <c:v>37.466517590006767</c:v>
                </c:pt>
                <c:pt idx="23">
                  <c:v>36.8668362981252</c:v>
                </c:pt>
                <c:pt idx="24">
                  <c:v>36.386249887837536</c:v>
                </c:pt>
                <c:pt idx="25">
                  <c:v>35.717269920673552</c:v>
                </c:pt>
                <c:pt idx="26">
                  <c:v>35.065422284084988</c:v>
                </c:pt>
                <c:pt idx="27">
                  <c:v>34.352570427179749</c:v>
                </c:pt>
                <c:pt idx="28">
                  <c:v>34.242169140409985</c:v>
                </c:pt>
                <c:pt idx="29">
                  <c:v>34.066122805464019</c:v>
                </c:pt>
                <c:pt idx="30">
                  <c:v>33.911075515931358</c:v>
                </c:pt>
                <c:pt idx="31">
                  <c:v>33.790674172994549</c:v>
                </c:pt>
                <c:pt idx="32">
                  <c:v>33.659711348176948</c:v>
                </c:pt>
                <c:pt idx="33">
                  <c:v>33.445318208014939</c:v>
                </c:pt>
                <c:pt idx="34">
                  <c:v>33.2852527234013</c:v>
                </c:pt>
                <c:pt idx="35">
                  <c:v>33.35277149379047</c:v>
                </c:pt>
                <c:pt idx="36">
                  <c:v>33.254993141416854</c:v>
                </c:pt>
                <c:pt idx="37">
                  <c:v>33.21454768201427</c:v>
                </c:pt>
                <c:pt idx="38">
                  <c:v>33.202263560548317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896"/>
        <c:axId val="194758704"/>
      </c:scatterChart>
      <c:valAx>
        <c:axId val="194754896"/>
        <c:scaling>
          <c:orientation val="maxMin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758704"/>
        <c:crosses val="autoZero"/>
        <c:crossBetween val="midCat"/>
        <c:majorUnit val="1"/>
        <c:minorUnit val="0.5"/>
      </c:valAx>
      <c:valAx>
        <c:axId val="194758704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54896"/>
        <c:crosses val="max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'Pg5'!$I$4:$I$41</c:f>
              <c:numCache>
                <c:formatCode>0.00</c:formatCode>
                <c:ptCount val="38"/>
                <c:pt idx="0">
                  <c:v>21.717218242000001</c:v>
                </c:pt>
                <c:pt idx="1">
                  <c:v>21.972154092</c:v>
                </c:pt>
                <c:pt idx="2">
                  <c:v>22.194939003999998</c:v>
                </c:pt>
                <c:pt idx="3">
                  <c:v>22.331200000000003</c:v>
                </c:pt>
                <c:pt idx="4">
                  <c:v>22.442799999999998</c:v>
                </c:pt>
                <c:pt idx="5">
                  <c:v>22.528399999999998</c:v>
                </c:pt>
                <c:pt idx="6">
                  <c:v>22.572200000000002</c:v>
                </c:pt>
                <c:pt idx="7">
                  <c:v>22.604800000000001</c:v>
                </c:pt>
                <c:pt idx="8">
                  <c:v>22.639800000000001</c:v>
                </c:pt>
                <c:pt idx="9">
                  <c:v>22.669400000000003</c:v>
                </c:pt>
                <c:pt idx="10">
                  <c:v>22.698800000000002</c:v>
                </c:pt>
                <c:pt idx="11">
                  <c:v>22.728600000000004</c:v>
                </c:pt>
                <c:pt idx="12">
                  <c:v>22.757000000000001</c:v>
                </c:pt>
                <c:pt idx="13">
                  <c:v>22.781799999999997</c:v>
                </c:pt>
                <c:pt idx="14">
                  <c:v>22.810600000000001</c:v>
                </c:pt>
                <c:pt idx="15">
                  <c:v>22.842399999999998</c:v>
                </c:pt>
                <c:pt idx="16">
                  <c:v>22.868200000000002</c:v>
                </c:pt>
                <c:pt idx="17">
                  <c:v>22.898800000000001</c:v>
                </c:pt>
                <c:pt idx="18">
                  <c:v>22.936399999999999</c:v>
                </c:pt>
                <c:pt idx="19">
                  <c:v>22.9666</c:v>
                </c:pt>
                <c:pt idx="20">
                  <c:v>23.002599999999997</c:v>
                </c:pt>
                <c:pt idx="21">
                  <c:v>23.0322</c:v>
                </c:pt>
                <c:pt idx="22">
                  <c:v>23.057400000000001</c:v>
                </c:pt>
                <c:pt idx="23">
                  <c:v>23.087199999999999</c:v>
                </c:pt>
                <c:pt idx="24">
                  <c:v>23.132399999999997</c:v>
                </c:pt>
                <c:pt idx="25">
                  <c:v>23.170199999999998</c:v>
                </c:pt>
                <c:pt idx="26">
                  <c:v>23.213999999999999</c:v>
                </c:pt>
                <c:pt idx="27">
                  <c:v>23.262799999999999</c:v>
                </c:pt>
                <c:pt idx="28">
                  <c:v>23.346400000000003</c:v>
                </c:pt>
                <c:pt idx="29">
                  <c:v>23.412400000000002</c:v>
                </c:pt>
                <c:pt idx="30">
                  <c:v>23.492000000000001</c:v>
                </c:pt>
                <c:pt idx="31">
                  <c:v>23.577400000000001</c:v>
                </c:pt>
                <c:pt idx="32">
                  <c:v>23.6692</c:v>
                </c:pt>
                <c:pt idx="33">
                  <c:v>23.718399999999999</c:v>
                </c:pt>
                <c:pt idx="34">
                  <c:v>23.773999999999997</c:v>
                </c:pt>
                <c:pt idx="35">
                  <c:v>23.827199999999998</c:v>
                </c:pt>
                <c:pt idx="36">
                  <c:v>23.876200000000001</c:v>
                </c:pt>
                <c:pt idx="37">
                  <c:v>23.920400000000001</c:v>
                </c:pt>
              </c:numCache>
            </c:numRef>
          </c:xVal>
          <c:yVal>
            <c:numRef>
              <c:f>'Pg5'!$J$4:$J$41</c:f>
              <c:numCache>
                <c:formatCode>0.00_);[Red]\(0.00\)</c:formatCode>
                <c:ptCount val="38"/>
                <c:pt idx="0">
                  <c:v>28.488885731676447</c:v>
                </c:pt>
                <c:pt idx="1">
                  <c:v>27.76757255576144</c:v>
                </c:pt>
                <c:pt idx="2">
                  <c:v>26.912619315118512</c:v>
                </c:pt>
                <c:pt idx="3">
                  <c:v>26.457574783601444</c:v>
                </c:pt>
                <c:pt idx="4">
                  <c:v>26.293978494970304</c:v>
                </c:pt>
                <c:pt idx="5">
                  <c:v>26.387480049012691</c:v>
                </c:pt>
                <c:pt idx="6">
                  <c:v>26.090874669207732</c:v>
                </c:pt>
                <c:pt idx="7">
                  <c:v>25.779778134088978</c:v>
                </c:pt>
                <c:pt idx="8">
                  <c:v>25.790603121523084</c:v>
                </c:pt>
                <c:pt idx="9">
                  <c:v>25.824416152332105</c:v>
                </c:pt>
                <c:pt idx="10">
                  <c:v>26.058767213467895</c:v>
                </c:pt>
                <c:pt idx="11">
                  <c:v>26.437404571073436</c:v>
                </c:pt>
                <c:pt idx="12">
                  <c:v>26.640272707416774</c:v>
                </c:pt>
                <c:pt idx="13">
                  <c:v>26.620683938369211</c:v>
                </c:pt>
                <c:pt idx="14">
                  <c:v>26.664840118513428</c:v>
                </c:pt>
                <c:pt idx="15">
                  <c:v>26.753725236917841</c:v>
                </c:pt>
                <c:pt idx="16">
                  <c:v>26.694063303104315</c:v>
                </c:pt>
                <c:pt idx="17">
                  <c:v>26.771810239421427</c:v>
                </c:pt>
                <c:pt idx="18">
                  <c:v>26.660525681875821</c:v>
                </c:pt>
                <c:pt idx="19">
                  <c:v>26.524594136424849</c:v>
                </c:pt>
                <c:pt idx="20">
                  <c:v>26.723762301881038</c:v>
                </c:pt>
                <c:pt idx="21">
                  <c:v>26.733749033086138</c:v>
                </c:pt>
                <c:pt idx="22">
                  <c:v>26.686325939555239</c:v>
                </c:pt>
                <c:pt idx="23">
                  <c:v>27.118306395326744</c:v>
                </c:pt>
                <c:pt idx="24">
                  <c:v>27.607104537643217</c:v>
                </c:pt>
                <c:pt idx="25">
                  <c:v>27.710312527811631</c:v>
                </c:pt>
                <c:pt idx="26">
                  <c:v>28.021009019620784</c:v>
                </c:pt>
                <c:pt idx="27">
                  <c:v>28.227013864422666</c:v>
                </c:pt>
                <c:pt idx="28">
                  <c:v>28.007550961166356</c:v>
                </c:pt>
                <c:pt idx="29">
                  <c:v>27.807481762585621</c:v>
                </c:pt>
                <c:pt idx="30">
                  <c:v>27.926897914426299</c:v>
                </c:pt>
                <c:pt idx="31">
                  <c:v>27.953658139259723</c:v>
                </c:pt>
                <c:pt idx="32">
                  <c:v>27.950362694812299</c:v>
                </c:pt>
                <c:pt idx="33">
                  <c:v>28.154635901009364</c:v>
                </c:pt>
                <c:pt idx="34">
                  <c:v>27.769129713539492</c:v>
                </c:pt>
                <c:pt idx="35">
                  <c:v>27.469630896269518</c:v>
                </c:pt>
                <c:pt idx="36">
                  <c:v>27.348549357308059</c:v>
                </c:pt>
                <c:pt idx="37">
                  <c:v>27.607750063716832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1632"/>
        <c:axId val="194759248"/>
      </c:scatterChar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4F81BD"/>
              </a:solidFill>
              <a:ln w="9525">
                <a:noFill/>
              </a:ln>
              <a:effectLst/>
            </c:spPr>
          </c:marker>
          <c:xVal>
            <c:numRef>
              <c:f>'Pg5'!$F$2:$F$43</c:f>
              <c:numCache>
                <c:formatCode>0.00</c:formatCode>
                <c:ptCount val="42"/>
                <c:pt idx="0">
                  <c:v>21.167320749999998</c:v>
                </c:pt>
                <c:pt idx="1">
                  <c:v>21.396075440000001</c:v>
                </c:pt>
                <c:pt idx="2">
                  <c:v>21.839695020000001</c:v>
                </c:pt>
                <c:pt idx="3">
                  <c:v>22.021999999999998</c:v>
                </c:pt>
                <c:pt idx="4">
                  <c:v>22.161000000000001</c:v>
                </c:pt>
                <c:pt idx="5">
                  <c:v>22.442</c:v>
                </c:pt>
                <c:pt idx="6">
                  <c:v>22.51</c:v>
                </c:pt>
                <c:pt idx="7">
                  <c:v>22.521000000000001</c:v>
                </c:pt>
                <c:pt idx="8">
                  <c:v>22.58</c:v>
                </c:pt>
                <c:pt idx="9">
                  <c:v>22.588999999999999</c:v>
                </c:pt>
                <c:pt idx="10">
                  <c:v>22.661000000000001</c:v>
                </c:pt>
                <c:pt idx="11">
                  <c:v>22.672999999999998</c:v>
                </c:pt>
                <c:pt idx="12">
                  <c:v>22.696000000000002</c:v>
                </c:pt>
                <c:pt idx="13">
                  <c:v>22.728000000000002</c:v>
                </c:pt>
                <c:pt idx="14">
                  <c:v>22.736000000000001</c:v>
                </c:pt>
                <c:pt idx="15">
                  <c:v>22.81</c:v>
                </c:pt>
                <c:pt idx="16">
                  <c:v>22.815000000000001</c:v>
                </c:pt>
                <c:pt idx="17">
                  <c:v>22.82</c:v>
                </c:pt>
                <c:pt idx="18">
                  <c:v>22.872</c:v>
                </c:pt>
                <c:pt idx="19">
                  <c:v>22.895</c:v>
                </c:pt>
                <c:pt idx="20">
                  <c:v>22.939</c:v>
                </c:pt>
                <c:pt idx="21">
                  <c:v>22.968</c:v>
                </c:pt>
                <c:pt idx="22">
                  <c:v>23.007999999999999</c:v>
                </c:pt>
                <c:pt idx="23">
                  <c:v>23.023</c:v>
                </c:pt>
                <c:pt idx="24">
                  <c:v>23.074999999999999</c:v>
                </c:pt>
                <c:pt idx="25">
                  <c:v>23.087</c:v>
                </c:pt>
                <c:pt idx="26">
                  <c:v>23.094000000000001</c:v>
                </c:pt>
                <c:pt idx="27">
                  <c:v>23.157</c:v>
                </c:pt>
                <c:pt idx="28">
                  <c:v>23.248999999999999</c:v>
                </c:pt>
                <c:pt idx="29">
                  <c:v>23.263999999999999</c:v>
                </c:pt>
                <c:pt idx="30">
                  <c:v>23.306000000000001</c:v>
                </c:pt>
                <c:pt idx="31">
                  <c:v>23.338000000000001</c:v>
                </c:pt>
                <c:pt idx="32">
                  <c:v>23.574999999999999</c:v>
                </c:pt>
                <c:pt idx="33">
                  <c:v>23.579000000000001</c:v>
                </c:pt>
                <c:pt idx="34">
                  <c:v>23.661999999999999</c:v>
                </c:pt>
                <c:pt idx="35">
                  <c:v>23.733000000000001</c:v>
                </c:pt>
                <c:pt idx="36">
                  <c:v>23.797000000000001</c:v>
                </c:pt>
                <c:pt idx="37">
                  <c:v>23.821000000000002</c:v>
                </c:pt>
                <c:pt idx="38">
                  <c:v>23.856999999999999</c:v>
                </c:pt>
                <c:pt idx="39">
                  <c:v>23.928000000000001</c:v>
                </c:pt>
                <c:pt idx="40">
                  <c:v>23.978000000000002</c:v>
                </c:pt>
                <c:pt idx="41">
                  <c:v>24.018000000000001</c:v>
                </c:pt>
              </c:numCache>
            </c:numRef>
          </c:xVal>
          <c:yVal>
            <c:numRef>
              <c:f>'Pg5'!$H$2:$H$43</c:f>
              <c:numCache>
                <c:formatCode>0.00_);[Red]\(0.00\)</c:formatCode>
                <c:ptCount val="42"/>
                <c:pt idx="0">
                  <c:v>29.928660000000001</c:v>
                </c:pt>
                <c:pt idx="1">
                  <c:v>31.101240000000001</c:v>
                </c:pt>
                <c:pt idx="2">
                  <c:v>29.021039999999999</c:v>
                </c:pt>
                <c:pt idx="3">
                  <c:v>27.414238837943</c:v>
                </c:pt>
                <c:pt idx="4">
                  <c:v>24.979249820439236</c:v>
                </c:pt>
                <c:pt idx="5">
                  <c:v>26.322094120424953</c:v>
                </c:pt>
                <c:pt idx="6">
                  <c:v>26.826473796785365</c:v>
                </c:pt>
                <c:pt idx="7">
                  <c:v>26.745817342414679</c:v>
                </c:pt>
                <c:pt idx="8">
                  <c:v>26.596257394787298</c:v>
                </c:pt>
                <c:pt idx="9">
                  <c:v>25.446757590651153</c:v>
                </c:pt>
                <c:pt idx="10">
                  <c:v>24.839067221400185</c:v>
                </c:pt>
                <c:pt idx="11">
                  <c:v>25.270991121191575</c:v>
                </c:pt>
                <c:pt idx="12">
                  <c:v>26.799942279585217</c:v>
                </c:pt>
                <c:pt idx="13">
                  <c:v>26.76532254883239</c:v>
                </c:pt>
                <c:pt idx="14">
                  <c:v>26.618512896330117</c:v>
                </c:pt>
                <c:pt idx="15">
                  <c:v>26.73225400942788</c:v>
                </c:pt>
                <c:pt idx="16">
                  <c:v>26.285331802908267</c:v>
                </c:pt>
                <c:pt idx="17">
                  <c:v>26.701998434347431</c:v>
                </c:pt>
                <c:pt idx="18">
                  <c:v>26.98610344955345</c:v>
                </c:pt>
                <c:pt idx="19">
                  <c:v>27.06293848835217</c:v>
                </c:pt>
                <c:pt idx="20">
                  <c:v>26.433944340360249</c:v>
                </c:pt>
                <c:pt idx="21">
                  <c:v>26.674066484493821</c:v>
                </c:pt>
                <c:pt idx="22">
                  <c:v>26.145575646619417</c:v>
                </c:pt>
                <c:pt idx="23">
                  <c:v>26.30644572229858</c:v>
                </c:pt>
                <c:pt idx="24">
                  <c:v>28.058779315633142</c:v>
                </c:pt>
                <c:pt idx="25">
                  <c:v>26.483877996385733</c:v>
                </c:pt>
                <c:pt idx="26">
                  <c:v>26.436951016839323</c:v>
                </c:pt>
                <c:pt idx="27">
                  <c:v>28.305477925476929</c:v>
                </c:pt>
                <c:pt idx="28">
                  <c:v>28.750436433880925</c:v>
                </c:pt>
                <c:pt idx="29">
                  <c:v>28.574819266475259</c:v>
                </c:pt>
                <c:pt idx="30">
                  <c:v>28.037360455431479</c:v>
                </c:pt>
                <c:pt idx="31">
                  <c:v>27.466975240848747</c:v>
                </c:pt>
                <c:pt idx="32">
                  <c:v>27.208163409195375</c:v>
                </c:pt>
                <c:pt idx="33">
                  <c:v>27.750090440977228</c:v>
                </c:pt>
                <c:pt idx="34">
                  <c:v>29.17190002567866</c:v>
                </c:pt>
                <c:pt idx="35">
                  <c:v>28.1711615795986</c:v>
                </c:pt>
                <c:pt idx="36">
                  <c:v>27.450498018611619</c:v>
                </c:pt>
                <c:pt idx="37">
                  <c:v>28.229529440180706</c:v>
                </c:pt>
                <c:pt idx="38">
                  <c:v>25.822559503627875</c:v>
                </c:pt>
                <c:pt idx="39">
                  <c:v>27.67440593932881</c:v>
                </c:pt>
                <c:pt idx="40">
                  <c:v>27.565753884791302</c:v>
                </c:pt>
                <c:pt idx="41">
                  <c:v>28.746501550655459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1632"/>
        <c:axId val="194759248"/>
      </c:scatterChart>
      <c:valAx>
        <c:axId val="194751632"/>
        <c:scaling>
          <c:orientation val="maxMin"/>
          <c:max val="24.5"/>
          <c:min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759248"/>
        <c:crosses val="autoZero"/>
        <c:crossBetween val="midCat"/>
        <c:majorUnit val="0.5"/>
        <c:minorUnit val="0.25"/>
      </c:valAx>
      <c:valAx>
        <c:axId val="194759248"/>
        <c:scaling>
          <c:orientation val="minMax"/>
          <c:max val="32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51632"/>
        <c:crosses val="max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4F81BD"/>
              </a:solidFill>
              <a:ln w="9525">
                <a:noFill/>
              </a:ln>
              <a:effectLst/>
            </c:spPr>
          </c:marker>
          <c:xVal>
            <c:numRef>
              <c:f>'Ng1'!$I$2:$I$33</c:f>
              <c:numCache>
                <c:formatCode>0.00</c:formatCode>
                <c:ptCount val="32"/>
                <c:pt idx="0">
                  <c:v>9.7177515029907227</c:v>
                </c:pt>
                <c:pt idx="1">
                  <c:v>9.7870035171508789</c:v>
                </c:pt>
                <c:pt idx="2">
                  <c:v>10.13123893737793</c:v>
                </c:pt>
                <c:pt idx="3">
                  <c:v>10.363831520080566</c:v>
                </c:pt>
                <c:pt idx="4">
                  <c:v>10.426133155822754</c:v>
                </c:pt>
                <c:pt idx="5">
                  <c:v>10.522907257080078</c:v>
                </c:pt>
                <c:pt idx="6">
                  <c:v>10.586039543151855</c:v>
                </c:pt>
                <c:pt idx="7">
                  <c:v>10.647510528564453</c:v>
                </c:pt>
                <c:pt idx="8">
                  <c:v>10.768374443054199</c:v>
                </c:pt>
                <c:pt idx="9">
                  <c:v>13.842676162719727</c:v>
                </c:pt>
                <c:pt idx="10">
                  <c:v>15.569119453430176</c:v>
                </c:pt>
                <c:pt idx="11">
                  <c:v>16.054658889770508</c:v>
                </c:pt>
                <c:pt idx="12">
                  <c:v>16.061256408691406</c:v>
                </c:pt>
                <c:pt idx="13">
                  <c:v>16.110738754272461</c:v>
                </c:pt>
                <c:pt idx="14">
                  <c:v>16.316549301147461</c:v>
                </c:pt>
                <c:pt idx="15">
                  <c:v>16.427839279174805</c:v>
                </c:pt>
                <c:pt idx="16">
                  <c:v>16.654569625854492</c:v>
                </c:pt>
                <c:pt idx="17">
                  <c:v>16.759384155273438</c:v>
                </c:pt>
                <c:pt idx="18">
                  <c:v>16.843999862670898</c:v>
                </c:pt>
                <c:pt idx="19">
                  <c:v>17.014549255371094</c:v>
                </c:pt>
                <c:pt idx="20">
                  <c:v>17.11199951171875</c:v>
                </c:pt>
                <c:pt idx="21">
                  <c:v>17.387483596801758</c:v>
                </c:pt>
                <c:pt idx="22">
                  <c:v>17.642986297607422</c:v>
                </c:pt>
                <c:pt idx="23">
                  <c:v>18.346179962158203</c:v>
                </c:pt>
                <c:pt idx="24">
                  <c:v>19.516683578491211</c:v>
                </c:pt>
                <c:pt idx="25">
                  <c:v>19.589826583862305</c:v>
                </c:pt>
                <c:pt idx="26">
                  <c:v>19.709968566894531</c:v>
                </c:pt>
                <c:pt idx="27">
                  <c:v>19.863668441772461</c:v>
                </c:pt>
                <c:pt idx="28">
                  <c:v>19.89689826965332</c:v>
                </c:pt>
                <c:pt idx="29">
                  <c:v>19.943864822387695</c:v>
                </c:pt>
                <c:pt idx="30">
                  <c:v>19.995294570922852</c:v>
                </c:pt>
                <c:pt idx="31">
                  <c:v>20.35566520690918</c:v>
                </c:pt>
              </c:numCache>
            </c:numRef>
          </c:xVal>
          <c:yVal>
            <c:numRef>
              <c:f>'Ng1'!$R$2:$R$33</c:f>
              <c:numCache>
                <c:formatCode>0.0</c:formatCode>
                <c:ptCount val="32"/>
                <c:pt idx="0">
                  <c:v>26.685992342782981</c:v>
                </c:pt>
                <c:pt idx="1">
                  <c:v>24.269359770106668</c:v>
                </c:pt>
                <c:pt idx="2">
                  <c:v>24.562090418554511</c:v>
                </c:pt>
                <c:pt idx="3">
                  <c:v>23.578662513692262</c:v>
                </c:pt>
                <c:pt idx="4">
                  <c:v>23.175569370701574</c:v>
                </c:pt>
                <c:pt idx="5">
                  <c:v>25.376095098872806</c:v>
                </c:pt>
                <c:pt idx="6">
                  <c:v>24.929019932160042</c:v>
                </c:pt>
                <c:pt idx="7">
                  <c:v>25.981399442110149</c:v>
                </c:pt>
                <c:pt idx="8">
                  <c:v>26.285211708966091</c:v>
                </c:pt>
                <c:pt idx="9">
                  <c:v>25.223206623897561</c:v>
                </c:pt>
                <c:pt idx="10">
                  <c:v>27.311415849890373</c:v>
                </c:pt>
                <c:pt idx="11">
                  <c:v>28.923857354727026</c:v>
                </c:pt>
                <c:pt idx="12">
                  <c:v>30.46404504379726</c:v>
                </c:pt>
                <c:pt idx="13">
                  <c:v>28.91039112073917</c:v>
                </c:pt>
                <c:pt idx="14">
                  <c:v>29.043526610628113</c:v>
                </c:pt>
                <c:pt idx="15">
                  <c:v>29.515396919054879</c:v>
                </c:pt>
                <c:pt idx="16">
                  <c:v>30.299935148424112</c:v>
                </c:pt>
                <c:pt idx="17">
                  <c:v>30.570427470662366</c:v>
                </c:pt>
                <c:pt idx="18">
                  <c:v>30.467228596066633</c:v>
                </c:pt>
                <c:pt idx="19">
                  <c:v>31.579787695913286</c:v>
                </c:pt>
                <c:pt idx="20">
                  <c:v>31.419034854676777</c:v>
                </c:pt>
                <c:pt idx="21">
                  <c:v>30.005705212250938</c:v>
                </c:pt>
                <c:pt idx="22">
                  <c:v>28.88013045165134</c:v>
                </c:pt>
                <c:pt idx="23">
                  <c:v>30.076025939420646</c:v>
                </c:pt>
                <c:pt idx="24">
                  <c:v>29.291764165922771</c:v>
                </c:pt>
                <c:pt idx="25">
                  <c:v>30.140653753943596</c:v>
                </c:pt>
                <c:pt idx="26">
                  <c:v>27.990403019191827</c:v>
                </c:pt>
                <c:pt idx="27">
                  <c:v>28.116074646384067</c:v>
                </c:pt>
                <c:pt idx="28">
                  <c:v>27.695224239531626</c:v>
                </c:pt>
                <c:pt idx="29">
                  <c:v>25.544182162145631</c:v>
                </c:pt>
                <c:pt idx="30">
                  <c:v>28.907077697799068</c:v>
                </c:pt>
                <c:pt idx="31">
                  <c:v>29.066992004820108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2176"/>
        <c:axId val="194746192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'Ng1'!$S$4:$S$31</c:f>
              <c:numCache>
                <c:formatCode>0.0</c:formatCode>
                <c:ptCount val="28"/>
                <c:pt idx="10">
                  <c:v>16.022464561462403</c:v>
                </c:pt>
                <c:pt idx="11">
                  <c:v>16.194208526611327</c:v>
                </c:pt>
                <c:pt idx="12">
                  <c:v>16.314190673828126</c:v>
                </c:pt>
                <c:pt idx="13">
                  <c:v>16.453816223144532</c:v>
                </c:pt>
                <c:pt idx="14">
                  <c:v>16.600468444824219</c:v>
                </c:pt>
                <c:pt idx="15">
                  <c:v>16.740068435668945</c:v>
                </c:pt>
                <c:pt idx="16">
                  <c:v>16.876900482177735</c:v>
                </c:pt>
                <c:pt idx="17">
                  <c:v>17.023483276367188</c:v>
                </c:pt>
                <c:pt idx="18">
                  <c:v>17.200203704833985</c:v>
                </c:pt>
                <c:pt idx="19">
                  <c:v>17.500639724731446</c:v>
                </c:pt>
                <c:pt idx="20">
                  <c:v>18.001066589355467</c:v>
                </c:pt>
                <c:pt idx="21">
                  <c:v>18.496632003784178</c:v>
                </c:pt>
                <c:pt idx="22">
                  <c:v>18.961128997802735</c:v>
                </c:pt>
                <c:pt idx="23">
                  <c:v>19.405265426635744</c:v>
                </c:pt>
                <c:pt idx="24">
                  <c:v>19.715409088134766</c:v>
                </c:pt>
                <c:pt idx="25">
                  <c:v>19.800845336914062</c:v>
                </c:pt>
                <c:pt idx="26">
                  <c:v>19.881938934326172</c:v>
                </c:pt>
                <c:pt idx="27">
                  <c:v>20.0110782623291</c:v>
                </c:pt>
              </c:numCache>
            </c:numRef>
          </c:xVal>
          <c:yVal>
            <c:numRef>
              <c:f>'Ng1'!$T$4:$T$31</c:f>
              <c:numCache>
                <c:formatCode>0.0</c:formatCode>
                <c:ptCount val="28"/>
                <c:pt idx="10">
                  <c:v>28.930647195956386</c:v>
                </c:pt>
                <c:pt idx="11">
                  <c:v>29.371443409789286</c:v>
                </c:pt>
                <c:pt idx="12">
                  <c:v>29.646658968528708</c:v>
                </c:pt>
                <c:pt idx="13">
                  <c:v>29.667935453901727</c:v>
                </c:pt>
                <c:pt idx="14">
                  <c:v>29.979302948967224</c:v>
                </c:pt>
                <c:pt idx="15">
                  <c:v>30.486555166024253</c:v>
                </c:pt>
                <c:pt idx="16">
                  <c:v>30.867282753148636</c:v>
                </c:pt>
                <c:pt idx="17">
                  <c:v>30.808436765914003</c:v>
                </c:pt>
                <c:pt idx="18">
                  <c:v>30.470377362111797</c:v>
                </c:pt>
                <c:pt idx="19">
                  <c:v>30.392136830782601</c:v>
                </c:pt>
                <c:pt idx="20">
                  <c:v>29.934532124784493</c:v>
                </c:pt>
                <c:pt idx="21">
                  <c:v>29.678855904637857</c:v>
                </c:pt>
                <c:pt idx="22">
                  <c:v>29.275795466026032</c:v>
                </c:pt>
                <c:pt idx="23">
                  <c:v>29.122984304972583</c:v>
                </c:pt>
                <c:pt idx="24">
                  <c:v>28.64682396499478</c:v>
                </c:pt>
                <c:pt idx="25">
                  <c:v>27.897307564239348</c:v>
                </c:pt>
                <c:pt idx="26">
                  <c:v>27.650592353010445</c:v>
                </c:pt>
                <c:pt idx="27">
                  <c:v>27.865910150136095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2176"/>
        <c:axId val="194746192"/>
      </c:scatterChart>
      <c:valAx>
        <c:axId val="194752176"/>
        <c:scaling>
          <c:orientation val="maxMin"/>
          <c:max val="21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Age (Ma)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746192"/>
        <c:crosses val="autoZero"/>
        <c:crossBetween val="midCat"/>
        <c:majorUnit val="1"/>
        <c:minorUnit val="0.5"/>
      </c:valAx>
      <c:valAx>
        <c:axId val="19474619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752176"/>
        <c:crosses val="max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4"/>
          <c:order val="2"/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'D1-D3'!$N$4:$N$105</c:f>
              <c:numCache>
                <c:formatCode>0.00_ </c:formatCode>
                <c:ptCount val="102"/>
                <c:pt idx="0">
                  <c:v>392.79055368421058</c:v>
                </c:pt>
                <c:pt idx="1">
                  <c:v>393.07828631578951</c:v>
                </c:pt>
                <c:pt idx="2">
                  <c:v>393.35646105263157</c:v>
                </c:pt>
                <c:pt idx="3">
                  <c:v>393.97198105263158</c:v>
                </c:pt>
                <c:pt idx="4">
                  <c:v>395.10406315789476</c:v>
                </c:pt>
                <c:pt idx="5">
                  <c:v>396.67775578947368</c:v>
                </c:pt>
                <c:pt idx="6">
                  <c:v>398.54990736842103</c:v>
                </c:pt>
                <c:pt idx="7">
                  <c:v>400.36779368421048</c:v>
                </c:pt>
                <c:pt idx="8">
                  <c:v>401.77567578947372</c:v>
                </c:pt>
                <c:pt idx="9">
                  <c:v>402.64090526315789</c:v>
                </c:pt>
                <c:pt idx="10">
                  <c:v>403.01473263157897</c:v>
                </c:pt>
                <c:pt idx="11">
                  <c:v>403.04488000000003</c:v>
                </c:pt>
                <c:pt idx="12">
                  <c:v>403.44583999999998</c:v>
                </c:pt>
                <c:pt idx="13">
                  <c:v>403.84378526315788</c:v>
                </c:pt>
                <c:pt idx="14">
                  <c:v>404.33518736842109</c:v>
                </c:pt>
                <c:pt idx="15">
                  <c:v>404.83563368421056</c:v>
                </c:pt>
                <c:pt idx="16">
                  <c:v>405.3481389473684</c:v>
                </c:pt>
                <c:pt idx="17">
                  <c:v>405.48681684210527</c:v>
                </c:pt>
                <c:pt idx="18">
                  <c:v>405.77321684210523</c:v>
                </c:pt>
                <c:pt idx="19">
                  <c:v>405.97821894736842</c:v>
                </c:pt>
                <c:pt idx="20">
                  <c:v>406.1862357894737</c:v>
                </c:pt>
                <c:pt idx="21">
                  <c:v>406.511827368421</c:v>
                </c:pt>
                <c:pt idx="22">
                  <c:v>406.84947789473682</c:v>
                </c:pt>
                <c:pt idx="23">
                  <c:v>407.2880545864661</c:v>
                </c:pt>
                <c:pt idx="24">
                  <c:v>407.71767187969925</c:v>
                </c:pt>
                <c:pt idx="25">
                  <c:v>408.20100120300754</c:v>
                </c:pt>
                <c:pt idx="26">
                  <c:v>408.60076601503761</c:v>
                </c:pt>
                <c:pt idx="27">
                  <c:v>409.00991428571422</c:v>
                </c:pt>
                <c:pt idx="28">
                  <c:v>409.17194285714288</c:v>
                </c:pt>
                <c:pt idx="29">
                  <c:v>409.32938571428576</c:v>
                </c:pt>
                <c:pt idx="30">
                  <c:v>409.41957142857143</c:v>
                </c:pt>
                <c:pt idx="31">
                  <c:v>409.45472857142857</c:v>
                </c:pt>
                <c:pt idx="32">
                  <c:v>409.46848571428575</c:v>
                </c:pt>
                <c:pt idx="33">
                  <c:v>409.4853</c:v>
                </c:pt>
                <c:pt idx="34">
                  <c:v>409.5021142857143</c:v>
                </c:pt>
                <c:pt idx="35">
                  <c:v>409.52045714285714</c:v>
                </c:pt>
                <c:pt idx="36">
                  <c:v>409.53421428571426</c:v>
                </c:pt>
                <c:pt idx="37">
                  <c:v>409.54644285714284</c:v>
                </c:pt>
                <c:pt idx="38">
                  <c:v>409.55714285714282</c:v>
                </c:pt>
                <c:pt idx="39">
                  <c:v>409.57089999999999</c:v>
                </c:pt>
                <c:pt idx="40">
                  <c:v>409.5877142857143</c:v>
                </c:pt>
                <c:pt idx="41">
                  <c:v>409.60452857142855</c:v>
                </c:pt>
                <c:pt idx="42">
                  <c:v>409.61981428571426</c:v>
                </c:pt>
                <c:pt idx="43">
                  <c:v>409.63357142857137</c:v>
                </c:pt>
                <c:pt idx="44">
                  <c:v>409.64427142857141</c:v>
                </c:pt>
                <c:pt idx="45">
                  <c:v>409.65038571428568</c:v>
                </c:pt>
                <c:pt idx="46">
                  <c:v>409.65955714285712</c:v>
                </c:pt>
                <c:pt idx="47">
                  <c:v>409.67178571428565</c:v>
                </c:pt>
                <c:pt idx="48">
                  <c:v>409.68707142857136</c:v>
                </c:pt>
                <c:pt idx="49">
                  <c:v>409.70235714285707</c:v>
                </c:pt>
                <c:pt idx="50">
                  <c:v>409.71917142857149</c:v>
                </c:pt>
                <c:pt idx="51">
                  <c:v>409.73445714285708</c:v>
                </c:pt>
                <c:pt idx="52">
                  <c:v>409.74974285714291</c:v>
                </c:pt>
                <c:pt idx="53">
                  <c:v>409.76655714285715</c:v>
                </c:pt>
                <c:pt idx="54">
                  <c:v>409.79101428571431</c:v>
                </c:pt>
                <c:pt idx="55">
                  <c:v>409.82922857142859</c:v>
                </c:pt>
                <c:pt idx="56">
                  <c:v>409.8689714285714</c:v>
                </c:pt>
                <c:pt idx="57">
                  <c:v>409.95151428571427</c:v>
                </c:pt>
                <c:pt idx="58">
                  <c:v>410.04781428571425</c:v>
                </c:pt>
                <c:pt idx="59">
                  <c:v>410.16245714285708</c:v>
                </c:pt>
                <c:pt idx="60">
                  <c:v>410.3137857142857</c:v>
                </c:pt>
                <c:pt idx="61">
                  <c:v>410.46511428571432</c:v>
                </c:pt>
                <c:pt idx="62">
                  <c:v>410.58281428571428</c:v>
                </c:pt>
                <c:pt idx="63">
                  <c:v>410.69116785714289</c:v>
                </c:pt>
                <c:pt idx="64">
                  <c:v>410.78253214285712</c:v>
                </c:pt>
                <c:pt idx="65">
                  <c:v>410.94669642857144</c:v>
                </c:pt>
                <c:pt idx="66">
                  <c:v>411.15188333333333</c:v>
                </c:pt>
                <c:pt idx="67">
                  <c:v>411.39045000000004</c:v>
                </c:pt>
                <c:pt idx="68">
                  <c:v>411.63954166666662</c:v>
                </c:pt>
                <c:pt idx="69">
                  <c:v>411.96230833333328</c:v>
                </c:pt>
                <c:pt idx="70">
                  <c:v>412.26753333333335</c:v>
                </c:pt>
                <c:pt idx="71">
                  <c:v>412.64292499999993</c:v>
                </c:pt>
                <c:pt idx="72">
                  <c:v>412.97972499999997</c:v>
                </c:pt>
                <c:pt idx="73">
                  <c:v>413.30599999999993</c:v>
                </c:pt>
                <c:pt idx="74">
                  <c:v>413.56210833333324</c:v>
                </c:pt>
                <c:pt idx="75">
                  <c:v>413.70945833333337</c:v>
                </c:pt>
                <c:pt idx="76">
                  <c:v>413.75155833333326</c:v>
                </c:pt>
                <c:pt idx="77">
                  <c:v>413.80418333333336</c:v>
                </c:pt>
                <c:pt idx="78">
                  <c:v>413.8497916666667</c:v>
                </c:pt>
                <c:pt idx="79">
                  <c:v>413.88487500000002</c:v>
                </c:pt>
                <c:pt idx="80">
                  <c:v>413.91995833333328</c:v>
                </c:pt>
                <c:pt idx="81">
                  <c:v>413.97258333333332</c:v>
                </c:pt>
                <c:pt idx="82">
                  <c:v>414.03222499999993</c:v>
                </c:pt>
                <c:pt idx="83">
                  <c:v>414.09537500000005</c:v>
                </c:pt>
                <c:pt idx="84">
                  <c:v>414.16203333333334</c:v>
                </c:pt>
                <c:pt idx="85">
                  <c:v>414.23570833333332</c:v>
                </c:pt>
                <c:pt idx="86">
                  <c:v>414.28131666666667</c:v>
                </c:pt>
                <c:pt idx="87">
                  <c:v>414.30587500000001</c:v>
                </c:pt>
                <c:pt idx="88">
                  <c:v>414.36200833333334</c:v>
                </c:pt>
                <c:pt idx="89">
                  <c:v>414.47427500000003</c:v>
                </c:pt>
                <c:pt idx="90">
                  <c:v>414.58654166666668</c:v>
                </c:pt>
                <c:pt idx="91">
                  <c:v>414.83914166666665</c:v>
                </c:pt>
                <c:pt idx="92">
                  <c:v>415.10928333333334</c:v>
                </c:pt>
                <c:pt idx="93">
                  <c:v>415.34434166666659</c:v>
                </c:pt>
                <c:pt idx="94">
                  <c:v>415.53729999999996</c:v>
                </c:pt>
                <c:pt idx="95">
                  <c:v>415.73376666666672</c:v>
                </c:pt>
                <c:pt idx="96">
                  <c:v>415.78990000000005</c:v>
                </c:pt>
                <c:pt idx="97">
                  <c:v>415.82849166666665</c:v>
                </c:pt>
                <c:pt idx="98">
                  <c:v>415.87059166666666</c:v>
                </c:pt>
                <c:pt idx="99">
                  <c:v>415.89164166666671</c:v>
                </c:pt>
                <c:pt idx="100">
                  <c:v>415.97584166666667</c:v>
                </c:pt>
                <c:pt idx="101">
                  <c:v>416.06355000000002</c:v>
                </c:pt>
              </c:numCache>
            </c:numRef>
          </c:xVal>
          <c:yVal>
            <c:numRef>
              <c:f>'D1-D3'!$O$4:$O$105</c:f>
              <c:numCache>
                <c:formatCode>0.00_ </c:formatCode>
                <c:ptCount val="102"/>
                <c:pt idx="0">
                  <c:v>29.458750000000006</c:v>
                </c:pt>
                <c:pt idx="1">
                  <c:v>30.019000000000005</c:v>
                </c:pt>
                <c:pt idx="2">
                  <c:v>29.74</c:v>
                </c:pt>
                <c:pt idx="3">
                  <c:v>29.695000000000004</c:v>
                </c:pt>
                <c:pt idx="4">
                  <c:v>30.189999999999998</c:v>
                </c:pt>
                <c:pt idx="5">
                  <c:v>29.884000000000004</c:v>
                </c:pt>
                <c:pt idx="6">
                  <c:v>30.991000000000003</c:v>
                </c:pt>
                <c:pt idx="7">
                  <c:v>31.548999999999999</c:v>
                </c:pt>
                <c:pt idx="8">
                  <c:v>32.611000000000004</c:v>
                </c:pt>
                <c:pt idx="9">
                  <c:v>33.241000000000007</c:v>
                </c:pt>
                <c:pt idx="10">
                  <c:v>33.484000000000002</c:v>
                </c:pt>
                <c:pt idx="11">
                  <c:v>32.251000000000012</c:v>
                </c:pt>
                <c:pt idx="12">
                  <c:v>31.414000000000009</c:v>
                </c:pt>
                <c:pt idx="13">
                  <c:v>30.685000000000009</c:v>
                </c:pt>
                <c:pt idx="14">
                  <c:v>30.865000000000009</c:v>
                </c:pt>
                <c:pt idx="15">
                  <c:v>30.100000000000012</c:v>
                </c:pt>
                <c:pt idx="16">
                  <c:v>29.164000000000009</c:v>
                </c:pt>
                <c:pt idx="17">
                  <c:v>28.525000000000013</c:v>
                </c:pt>
                <c:pt idx="18">
                  <c:v>27.940000000000008</c:v>
                </c:pt>
                <c:pt idx="19">
                  <c:v>26.842000000000006</c:v>
                </c:pt>
                <c:pt idx="20">
                  <c:v>26.824000000000002</c:v>
                </c:pt>
                <c:pt idx="21">
                  <c:v>26.734000000000002</c:v>
                </c:pt>
                <c:pt idx="22">
                  <c:v>26.75200000000001</c:v>
                </c:pt>
                <c:pt idx="23">
                  <c:v>26.95000000000001</c:v>
                </c:pt>
                <c:pt idx="24">
                  <c:v>27.454000000000008</c:v>
                </c:pt>
                <c:pt idx="25">
                  <c:v>28.34500000000001</c:v>
                </c:pt>
                <c:pt idx="26">
                  <c:v>28.543000000000006</c:v>
                </c:pt>
                <c:pt idx="27">
                  <c:v>29.524000000000012</c:v>
                </c:pt>
                <c:pt idx="28">
                  <c:v>29.533000000000005</c:v>
                </c:pt>
                <c:pt idx="29">
                  <c:v>29.218000000000007</c:v>
                </c:pt>
                <c:pt idx="30">
                  <c:v>28.687000000000001</c:v>
                </c:pt>
                <c:pt idx="31">
                  <c:v>28.858000000000004</c:v>
                </c:pt>
                <c:pt idx="32">
                  <c:v>27.886000000000003</c:v>
                </c:pt>
                <c:pt idx="33">
                  <c:v>27.346000000000004</c:v>
                </c:pt>
                <c:pt idx="34">
                  <c:v>27.463000000000005</c:v>
                </c:pt>
                <c:pt idx="35">
                  <c:v>27.085000000000008</c:v>
                </c:pt>
                <c:pt idx="36">
                  <c:v>27.742000000000008</c:v>
                </c:pt>
                <c:pt idx="37">
                  <c:v>27.751000000000012</c:v>
                </c:pt>
                <c:pt idx="38">
                  <c:v>28.255000000000006</c:v>
                </c:pt>
                <c:pt idx="39">
                  <c:v>28.570000000000014</c:v>
                </c:pt>
                <c:pt idx="40">
                  <c:v>28.92100000000001</c:v>
                </c:pt>
                <c:pt idx="41">
                  <c:v>28.18300000000001</c:v>
                </c:pt>
                <c:pt idx="42">
                  <c:v>28.903000000000009</c:v>
                </c:pt>
                <c:pt idx="43">
                  <c:v>29.020000000000003</c:v>
                </c:pt>
                <c:pt idx="44">
                  <c:v>28.732000000000006</c:v>
                </c:pt>
                <c:pt idx="45">
                  <c:v>29.128000000000007</c:v>
                </c:pt>
                <c:pt idx="46">
                  <c:v>29.497000000000003</c:v>
                </c:pt>
                <c:pt idx="47">
                  <c:v>29.407000000000004</c:v>
                </c:pt>
                <c:pt idx="48">
                  <c:v>29.560000000000009</c:v>
                </c:pt>
                <c:pt idx="49">
                  <c:v>30.055000000000007</c:v>
                </c:pt>
                <c:pt idx="50">
                  <c:v>29.569000000000006</c:v>
                </c:pt>
                <c:pt idx="51">
                  <c:v>29.479000000000006</c:v>
                </c:pt>
                <c:pt idx="52">
                  <c:v>28.975000000000005</c:v>
                </c:pt>
                <c:pt idx="53">
                  <c:v>29.407000000000004</c:v>
                </c:pt>
                <c:pt idx="54">
                  <c:v>30.181000000000004</c:v>
                </c:pt>
                <c:pt idx="55">
                  <c:v>30.973000000000006</c:v>
                </c:pt>
                <c:pt idx="56">
                  <c:v>31.576000000000011</c:v>
                </c:pt>
                <c:pt idx="57">
                  <c:v>33.241000000000007</c:v>
                </c:pt>
                <c:pt idx="58">
                  <c:v>33.772000000000013</c:v>
                </c:pt>
                <c:pt idx="59">
                  <c:v>33.664000000000009</c:v>
                </c:pt>
                <c:pt idx="60">
                  <c:v>33.69100000000001</c:v>
                </c:pt>
                <c:pt idx="61">
                  <c:v>33.403000000000006</c:v>
                </c:pt>
                <c:pt idx="62">
                  <c:v>35.095000000000006</c:v>
                </c:pt>
                <c:pt idx="63">
                  <c:v>34.672000000000004</c:v>
                </c:pt>
                <c:pt idx="64">
                  <c:v>35.194000000000003</c:v>
                </c:pt>
                <c:pt idx="65">
                  <c:v>35.554000000000009</c:v>
                </c:pt>
                <c:pt idx="66">
                  <c:v>36.931000000000004</c:v>
                </c:pt>
                <c:pt idx="67">
                  <c:v>34.393000000000008</c:v>
                </c:pt>
                <c:pt idx="68">
                  <c:v>34.807000000000002</c:v>
                </c:pt>
                <c:pt idx="69">
                  <c:v>33.907000000000004</c:v>
                </c:pt>
                <c:pt idx="70">
                  <c:v>33.69100000000001</c:v>
                </c:pt>
                <c:pt idx="71">
                  <c:v>32.629000000000005</c:v>
                </c:pt>
                <c:pt idx="72">
                  <c:v>33.745000000000005</c:v>
                </c:pt>
                <c:pt idx="73">
                  <c:v>33.817000000000007</c:v>
                </c:pt>
                <c:pt idx="74">
                  <c:v>34.285000000000011</c:v>
                </c:pt>
                <c:pt idx="75">
                  <c:v>34.420000000000009</c:v>
                </c:pt>
                <c:pt idx="76">
                  <c:v>35.086000000000013</c:v>
                </c:pt>
                <c:pt idx="77">
                  <c:v>34.483000000000004</c:v>
                </c:pt>
                <c:pt idx="78">
                  <c:v>34.600000000000009</c:v>
                </c:pt>
                <c:pt idx="79">
                  <c:v>34.906000000000006</c:v>
                </c:pt>
                <c:pt idx="80">
                  <c:v>34.897000000000006</c:v>
                </c:pt>
                <c:pt idx="81">
                  <c:v>34.519000000000005</c:v>
                </c:pt>
                <c:pt idx="82">
                  <c:v>35.527000000000008</c:v>
                </c:pt>
                <c:pt idx="83">
                  <c:v>36.013000000000012</c:v>
                </c:pt>
                <c:pt idx="84">
                  <c:v>36.228999999999999</c:v>
                </c:pt>
                <c:pt idx="85">
                  <c:v>37.488999999999997</c:v>
                </c:pt>
                <c:pt idx="86">
                  <c:v>37.237000000000002</c:v>
                </c:pt>
                <c:pt idx="87">
                  <c:v>36.886000000000003</c:v>
                </c:pt>
                <c:pt idx="88">
                  <c:v>36.301000000000009</c:v>
                </c:pt>
                <c:pt idx="89">
                  <c:v>35.473000000000013</c:v>
                </c:pt>
                <c:pt idx="90">
                  <c:v>34.177000000000007</c:v>
                </c:pt>
                <c:pt idx="91">
                  <c:v>34.150000000000006</c:v>
                </c:pt>
                <c:pt idx="92">
                  <c:v>32.853999999999999</c:v>
                </c:pt>
                <c:pt idx="93">
                  <c:v>32.088999999999999</c:v>
                </c:pt>
                <c:pt idx="94">
                  <c:v>32.025999999999996</c:v>
                </c:pt>
                <c:pt idx="95">
                  <c:v>31.936</c:v>
                </c:pt>
                <c:pt idx="96">
                  <c:v>32.008000000000003</c:v>
                </c:pt>
                <c:pt idx="97">
                  <c:v>32.197000000000003</c:v>
                </c:pt>
                <c:pt idx="98">
                  <c:v>32.584000000000003</c:v>
                </c:pt>
                <c:pt idx="99">
                  <c:v>32.575000000000003</c:v>
                </c:pt>
                <c:pt idx="100">
                  <c:v>32.863</c:v>
                </c:pt>
                <c:pt idx="101">
                  <c:v>32.908000000000001</c:v>
                </c:pt>
              </c:numCache>
            </c:numRef>
          </c:yVal>
          <c:smooth val="1"/>
        </c:ser>
        <c:ser>
          <c:idx val="5"/>
          <c:order val="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'D1-D3'!$N$110:$N$602</c:f>
              <c:numCache>
                <c:formatCode>0.00_ </c:formatCode>
                <c:ptCount val="493"/>
                <c:pt idx="0">
                  <c:v>359.19719755489729</c:v>
                </c:pt>
                <c:pt idx="1">
                  <c:v>359.32596078431374</c:v>
                </c:pt>
                <c:pt idx="2">
                  <c:v>359.41984313725487</c:v>
                </c:pt>
                <c:pt idx="3">
                  <c:v>359.51720261437907</c:v>
                </c:pt>
                <c:pt idx="4">
                  <c:v>359.72756862745098</c:v>
                </c:pt>
                <c:pt idx="5">
                  <c:v>359.95358169934639</c:v>
                </c:pt>
                <c:pt idx="6">
                  <c:v>360.19176470588235</c:v>
                </c:pt>
                <c:pt idx="7">
                  <c:v>360.45254901960777</c:v>
                </c:pt>
                <c:pt idx="8">
                  <c:v>360.70985620915036</c:v>
                </c:pt>
                <c:pt idx="9">
                  <c:v>360.85415686274513</c:v>
                </c:pt>
                <c:pt idx="10">
                  <c:v>361.07843137254906</c:v>
                </c:pt>
                <c:pt idx="11">
                  <c:v>361.28879738562091</c:v>
                </c:pt>
                <c:pt idx="12">
                  <c:v>361.48351633986931</c:v>
                </c:pt>
                <c:pt idx="13">
                  <c:v>361.69388235294116</c:v>
                </c:pt>
                <c:pt idx="14">
                  <c:v>361.87469281045753</c:v>
                </c:pt>
                <c:pt idx="15">
                  <c:v>361.96509803921572</c:v>
                </c:pt>
                <c:pt idx="16">
                  <c:v>362.07462745098042</c:v>
                </c:pt>
                <c:pt idx="17">
                  <c:v>362.26065359477127</c:v>
                </c:pt>
                <c:pt idx="18">
                  <c:v>362.41538562091506</c:v>
                </c:pt>
                <c:pt idx="19">
                  <c:v>362.58402614379088</c:v>
                </c:pt>
                <c:pt idx="20">
                  <c:v>362.74397385620915</c:v>
                </c:pt>
                <c:pt idx="21">
                  <c:v>362.90044444444447</c:v>
                </c:pt>
                <c:pt idx="22">
                  <c:v>363.00128104575168</c:v>
                </c:pt>
                <c:pt idx="23">
                  <c:v>363.11950326797387</c:v>
                </c:pt>
                <c:pt idx="24">
                  <c:v>363.22903267973862</c:v>
                </c:pt>
                <c:pt idx="25">
                  <c:v>363.36985620915033</c:v>
                </c:pt>
                <c:pt idx="26">
                  <c:v>363.48981699346405</c:v>
                </c:pt>
                <c:pt idx="27">
                  <c:v>363.58543790849671</c:v>
                </c:pt>
                <c:pt idx="28">
                  <c:v>363.66888888888889</c:v>
                </c:pt>
                <c:pt idx="29">
                  <c:v>363.75581699346412</c:v>
                </c:pt>
                <c:pt idx="30">
                  <c:v>363.80101960784316</c:v>
                </c:pt>
                <c:pt idx="31">
                  <c:v>363.84100653594771</c:v>
                </c:pt>
                <c:pt idx="32">
                  <c:v>363.87751633986926</c:v>
                </c:pt>
                <c:pt idx="33">
                  <c:v>363.91750326797381</c:v>
                </c:pt>
                <c:pt idx="34">
                  <c:v>363.97313725490193</c:v>
                </c:pt>
                <c:pt idx="35">
                  <c:v>364.04963398692814</c:v>
                </c:pt>
                <c:pt idx="36">
                  <c:v>364.12786928104578</c:v>
                </c:pt>
                <c:pt idx="37">
                  <c:v>364.22349019607844</c:v>
                </c:pt>
                <c:pt idx="38">
                  <c:v>364.33823529411768</c:v>
                </c:pt>
                <c:pt idx="39">
                  <c:v>364.42690196078428</c:v>
                </c:pt>
                <c:pt idx="40">
                  <c:v>364.51035294117645</c:v>
                </c:pt>
                <c:pt idx="41">
                  <c:v>364.59728104575163</c:v>
                </c:pt>
                <c:pt idx="42">
                  <c:v>364.67551633986926</c:v>
                </c:pt>
                <c:pt idx="43">
                  <c:v>364.72593464052289</c:v>
                </c:pt>
                <c:pt idx="44">
                  <c:v>364.78678431372549</c:v>
                </c:pt>
                <c:pt idx="45">
                  <c:v>364.84067973856207</c:v>
                </c:pt>
                <c:pt idx="46">
                  <c:v>364.8997908496732</c:v>
                </c:pt>
                <c:pt idx="47">
                  <c:v>364.9463843137255</c:v>
                </c:pt>
                <c:pt idx="48">
                  <c:v>365.03383398692819</c:v>
                </c:pt>
                <c:pt idx="49">
                  <c:v>365.11902352941183</c:v>
                </c:pt>
                <c:pt idx="50">
                  <c:v>365.20316993464058</c:v>
                </c:pt>
                <c:pt idx="51">
                  <c:v>365.27618954248368</c:v>
                </c:pt>
                <c:pt idx="52">
                  <c:v>365.38745751633985</c:v>
                </c:pt>
                <c:pt idx="53">
                  <c:v>365.45456601307188</c:v>
                </c:pt>
                <c:pt idx="54">
                  <c:v>365.51020000000005</c:v>
                </c:pt>
                <c:pt idx="55">
                  <c:v>365.58947843137258</c:v>
                </c:pt>
                <c:pt idx="56">
                  <c:v>365.67466797385623</c:v>
                </c:pt>
                <c:pt idx="57">
                  <c:v>365.74142875816995</c:v>
                </c:pt>
                <c:pt idx="58">
                  <c:v>365.81636078431382</c:v>
                </c:pt>
                <c:pt idx="59">
                  <c:v>365.90502745098047</c:v>
                </c:pt>
                <c:pt idx="60">
                  <c:v>365.96413856209153</c:v>
                </c:pt>
                <c:pt idx="61">
                  <c:v>366.02324967320266</c:v>
                </c:pt>
                <c:pt idx="62">
                  <c:v>366.06984313725491</c:v>
                </c:pt>
                <c:pt idx="63">
                  <c:v>366.11156862745099</c:v>
                </c:pt>
                <c:pt idx="64">
                  <c:v>366.14199346405229</c:v>
                </c:pt>
                <c:pt idx="65">
                  <c:v>366.18024183006537</c:v>
                </c:pt>
                <c:pt idx="66">
                  <c:v>366.22544444444441</c:v>
                </c:pt>
                <c:pt idx="67">
                  <c:v>366.26543137254896</c:v>
                </c:pt>
                <c:pt idx="68">
                  <c:v>366.30194117647062</c:v>
                </c:pt>
                <c:pt idx="69">
                  <c:v>366.3447098039216</c:v>
                </c:pt>
                <c:pt idx="70">
                  <c:v>366.38121960784315</c:v>
                </c:pt>
                <c:pt idx="71">
                  <c:v>366.41077516339868</c:v>
                </c:pt>
                <c:pt idx="72">
                  <c:v>366.43511503267973</c:v>
                </c:pt>
                <c:pt idx="73">
                  <c:v>366.47162483660134</c:v>
                </c:pt>
                <c:pt idx="74">
                  <c:v>366.50274509803921</c:v>
                </c:pt>
                <c:pt idx="75">
                  <c:v>366.53751633986928</c:v>
                </c:pt>
                <c:pt idx="76">
                  <c:v>366.56707189542487</c:v>
                </c:pt>
                <c:pt idx="77">
                  <c:v>366.59836601307188</c:v>
                </c:pt>
                <c:pt idx="78">
                  <c:v>366.6209673202614</c:v>
                </c:pt>
                <c:pt idx="79">
                  <c:v>366.64078692810455</c:v>
                </c:pt>
                <c:pt idx="80">
                  <c:v>366.67208104575161</c:v>
                </c:pt>
                <c:pt idx="81">
                  <c:v>366.7138065359477</c:v>
                </c:pt>
                <c:pt idx="82">
                  <c:v>366.76074771241827</c:v>
                </c:pt>
                <c:pt idx="83">
                  <c:v>366.84072156862749</c:v>
                </c:pt>
                <c:pt idx="84">
                  <c:v>366.92521568627456</c:v>
                </c:pt>
                <c:pt idx="85">
                  <c:v>366.99823529411771</c:v>
                </c:pt>
                <c:pt idx="86">
                  <c:v>367.07299346405227</c:v>
                </c:pt>
                <c:pt idx="87">
                  <c:v>367.14097124183007</c:v>
                </c:pt>
                <c:pt idx="88">
                  <c:v>367.19834379084966</c:v>
                </c:pt>
                <c:pt idx="89">
                  <c:v>367.26093202614385</c:v>
                </c:pt>
                <c:pt idx="90">
                  <c:v>367.31952156862747</c:v>
                </c:pt>
                <c:pt idx="91">
                  <c:v>367.38384836601307</c:v>
                </c:pt>
                <c:pt idx="92">
                  <c:v>367.47095032679744</c:v>
                </c:pt>
                <c:pt idx="93">
                  <c:v>367.55787843137261</c:v>
                </c:pt>
                <c:pt idx="94">
                  <c:v>367.63785228758172</c:v>
                </c:pt>
                <c:pt idx="95">
                  <c:v>367.73051764705878</c:v>
                </c:pt>
                <c:pt idx="96">
                  <c:v>367.80527581699351</c:v>
                </c:pt>
                <c:pt idx="97">
                  <c:v>367.8692549019608</c:v>
                </c:pt>
                <c:pt idx="98">
                  <c:v>367.92019477124177</c:v>
                </c:pt>
                <c:pt idx="99">
                  <c:v>367.99495294117645</c:v>
                </c:pt>
                <c:pt idx="100">
                  <c:v>368.06449542483659</c:v>
                </c:pt>
                <c:pt idx="101">
                  <c:v>368.17402483660129</c:v>
                </c:pt>
                <c:pt idx="102">
                  <c:v>368.33345098039217</c:v>
                </c:pt>
                <c:pt idx="103">
                  <c:v>368.48244575163397</c:v>
                </c:pt>
                <c:pt idx="104">
                  <c:v>368.61979215686279</c:v>
                </c:pt>
                <c:pt idx="105">
                  <c:v>368.77973986928106</c:v>
                </c:pt>
                <c:pt idx="106">
                  <c:v>368.90804575163395</c:v>
                </c:pt>
                <c:pt idx="107">
                  <c:v>368.98680261437903</c:v>
                </c:pt>
                <c:pt idx="108">
                  <c:v>369.07894640522875</c:v>
                </c:pt>
                <c:pt idx="109">
                  <c:v>369.20533986928103</c:v>
                </c:pt>
                <c:pt idx="110">
                  <c:v>369.30269934640523</c:v>
                </c:pt>
                <c:pt idx="111">
                  <c:v>369.40040653594775</c:v>
                </c:pt>
                <c:pt idx="112">
                  <c:v>369.52627843137259</c:v>
                </c:pt>
                <c:pt idx="113">
                  <c:v>369.63928496732029</c:v>
                </c:pt>
                <c:pt idx="114">
                  <c:v>369.71804183006537</c:v>
                </c:pt>
                <c:pt idx="115">
                  <c:v>369.80323137254902</c:v>
                </c:pt>
                <c:pt idx="116">
                  <c:v>369.87625098039217</c:v>
                </c:pt>
                <c:pt idx="117">
                  <c:v>369.92075816993463</c:v>
                </c:pt>
                <c:pt idx="118">
                  <c:v>369.96769934640525</c:v>
                </c:pt>
                <c:pt idx="119">
                  <c:v>369.99899346405232</c:v>
                </c:pt>
                <c:pt idx="120">
                  <c:v>370.0346339869281</c:v>
                </c:pt>
                <c:pt idx="121">
                  <c:v>370.0711437908497</c:v>
                </c:pt>
                <c:pt idx="122">
                  <c:v>370.10069934640524</c:v>
                </c:pt>
                <c:pt idx="123">
                  <c:v>370.13373202614378</c:v>
                </c:pt>
                <c:pt idx="124">
                  <c:v>370.17198039215685</c:v>
                </c:pt>
                <c:pt idx="125">
                  <c:v>370.21457516339871</c:v>
                </c:pt>
                <c:pt idx="126">
                  <c:v>370.25456209150326</c:v>
                </c:pt>
                <c:pt idx="127">
                  <c:v>370.31193464052291</c:v>
                </c:pt>
                <c:pt idx="128">
                  <c:v>370.36061437908495</c:v>
                </c:pt>
                <c:pt idx="129">
                  <c:v>370.43015686274509</c:v>
                </c:pt>
                <c:pt idx="130">
                  <c:v>370.48752941176474</c:v>
                </c:pt>
                <c:pt idx="131">
                  <c:v>370.54629281045754</c:v>
                </c:pt>
                <c:pt idx="132">
                  <c:v>370.59497254901964</c:v>
                </c:pt>
                <c:pt idx="133">
                  <c:v>370.65408366013071</c:v>
                </c:pt>
                <c:pt idx="134">
                  <c:v>370.70102483660133</c:v>
                </c:pt>
                <c:pt idx="135">
                  <c:v>370.74970457516343</c:v>
                </c:pt>
                <c:pt idx="136">
                  <c:v>370.80394771241833</c:v>
                </c:pt>
                <c:pt idx="137">
                  <c:v>370.85227973856206</c:v>
                </c:pt>
                <c:pt idx="138">
                  <c:v>370.91486797385625</c:v>
                </c:pt>
                <c:pt idx="139">
                  <c:v>370.96702483660135</c:v>
                </c:pt>
                <c:pt idx="140">
                  <c:v>371.01048888888891</c:v>
                </c:pt>
                <c:pt idx="141">
                  <c:v>371.05047581699353</c:v>
                </c:pt>
                <c:pt idx="142">
                  <c:v>371.08907189542487</c:v>
                </c:pt>
                <c:pt idx="143">
                  <c:v>371.11688888888892</c:v>
                </c:pt>
                <c:pt idx="144">
                  <c:v>371.15548496732032</c:v>
                </c:pt>
                <c:pt idx="145">
                  <c:v>371.19894901960788</c:v>
                </c:pt>
                <c:pt idx="146">
                  <c:v>371.25284444444446</c:v>
                </c:pt>
                <c:pt idx="147">
                  <c:v>371.30152418300656</c:v>
                </c:pt>
                <c:pt idx="148">
                  <c:v>371.34498823529412</c:v>
                </c:pt>
                <c:pt idx="149">
                  <c:v>371.37906405228762</c:v>
                </c:pt>
                <c:pt idx="150">
                  <c:v>371.41070588235294</c:v>
                </c:pt>
                <c:pt idx="151">
                  <c:v>371.4329594771242</c:v>
                </c:pt>
                <c:pt idx="152">
                  <c:v>371.45729934640519</c:v>
                </c:pt>
                <c:pt idx="153">
                  <c:v>371.47468496732029</c:v>
                </c:pt>
                <c:pt idx="154">
                  <c:v>371.49033202614385</c:v>
                </c:pt>
                <c:pt idx="155">
                  <c:v>371.51258562091505</c:v>
                </c:pt>
                <c:pt idx="156">
                  <c:v>371.53379607843135</c:v>
                </c:pt>
                <c:pt idx="157">
                  <c:v>371.57726013071897</c:v>
                </c:pt>
                <c:pt idx="158">
                  <c:v>371.62211503267974</c:v>
                </c:pt>
                <c:pt idx="159">
                  <c:v>371.67461960784311</c:v>
                </c:pt>
                <c:pt idx="160">
                  <c:v>371.73199215686276</c:v>
                </c:pt>
                <c:pt idx="161">
                  <c:v>371.78953856209148</c:v>
                </c:pt>
                <c:pt idx="162">
                  <c:v>371.82604836601308</c:v>
                </c:pt>
                <c:pt idx="163">
                  <c:v>371.86638300653595</c:v>
                </c:pt>
                <c:pt idx="164">
                  <c:v>371.90115424836603</c:v>
                </c:pt>
                <c:pt idx="165">
                  <c:v>371.92375555555554</c:v>
                </c:pt>
                <c:pt idx="166">
                  <c:v>371.95139869281047</c:v>
                </c:pt>
                <c:pt idx="167">
                  <c:v>371.97747712418305</c:v>
                </c:pt>
                <c:pt idx="168">
                  <c:v>372.00529411764711</c:v>
                </c:pt>
                <c:pt idx="169">
                  <c:v>372.03137254901964</c:v>
                </c:pt>
                <c:pt idx="170">
                  <c:v>372.05397385620915</c:v>
                </c:pt>
                <c:pt idx="171">
                  <c:v>372.07309803921572</c:v>
                </c:pt>
                <c:pt idx="172">
                  <c:v>372.10091503267978</c:v>
                </c:pt>
                <c:pt idx="173">
                  <c:v>372.1269934640523</c:v>
                </c:pt>
                <c:pt idx="174">
                  <c:v>372.15307189542489</c:v>
                </c:pt>
                <c:pt idx="175">
                  <c:v>372.18455953159042</c:v>
                </c:pt>
                <c:pt idx="176">
                  <c:v>372.21102500000001</c:v>
                </c:pt>
                <c:pt idx="177">
                  <c:v>372.2272526143791</c:v>
                </c:pt>
                <c:pt idx="178">
                  <c:v>372.23981579520694</c:v>
                </c:pt>
                <c:pt idx="179">
                  <c:v>372.26438333333329</c:v>
                </c:pt>
                <c:pt idx="180">
                  <c:v>372.29128240740738</c:v>
                </c:pt>
                <c:pt idx="181">
                  <c:v>372.31798796296295</c:v>
                </c:pt>
                <c:pt idx="182">
                  <c:v>372.35417592592592</c:v>
                </c:pt>
                <c:pt idx="183">
                  <c:v>372.38900925925924</c:v>
                </c:pt>
                <c:pt idx="184">
                  <c:v>372.43932407407408</c:v>
                </c:pt>
                <c:pt idx="185">
                  <c:v>372.51286111111108</c:v>
                </c:pt>
                <c:pt idx="186">
                  <c:v>372.58833333333331</c:v>
                </c:pt>
                <c:pt idx="187">
                  <c:v>372.66380555555554</c:v>
                </c:pt>
                <c:pt idx="188">
                  <c:v>372.73734259259265</c:v>
                </c:pt>
                <c:pt idx="189">
                  <c:v>372.78378703703709</c:v>
                </c:pt>
                <c:pt idx="190">
                  <c:v>372.82249074074076</c:v>
                </c:pt>
                <c:pt idx="191">
                  <c:v>372.86758055555555</c:v>
                </c:pt>
                <c:pt idx="192">
                  <c:v>372.90318796296299</c:v>
                </c:pt>
                <c:pt idx="193">
                  <c:v>372.9389888888889</c:v>
                </c:pt>
                <c:pt idx="194">
                  <c:v>372.9757574074074</c:v>
                </c:pt>
                <c:pt idx="195">
                  <c:v>373.01833148148154</c:v>
                </c:pt>
                <c:pt idx="196">
                  <c:v>373.06032500000003</c:v>
                </c:pt>
                <c:pt idx="197">
                  <c:v>373.102125</c:v>
                </c:pt>
                <c:pt idx="198">
                  <c:v>373.14373148148144</c:v>
                </c:pt>
                <c:pt idx="199">
                  <c:v>373.21146296296291</c:v>
                </c:pt>
                <c:pt idx="200">
                  <c:v>373.25248888888893</c:v>
                </c:pt>
                <c:pt idx="201">
                  <c:v>373.29061203703702</c:v>
                </c:pt>
                <c:pt idx="202">
                  <c:v>373.32931574074075</c:v>
                </c:pt>
                <c:pt idx="203">
                  <c:v>373.37150277777778</c:v>
                </c:pt>
                <c:pt idx="204">
                  <c:v>373.39066111111111</c:v>
                </c:pt>
                <c:pt idx="205">
                  <c:v>373.40769074074075</c:v>
                </c:pt>
                <c:pt idx="206">
                  <c:v>373.42433333333327</c:v>
                </c:pt>
                <c:pt idx="207">
                  <c:v>373.47077777777776</c:v>
                </c:pt>
                <c:pt idx="208">
                  <c:v>373.51567407407401</c:v>
                </c:pt>
                <c:pt idx="209">
                  <c:v>373.55863518518515</c:v>
                </c:pt>
                <c:pt idx="210">
                  <c:v>373.60159629629629</c:v>
                </c:pt>
                <c:pt idx="211">
                  <c:v>373.64552500000002</c:v>
                </c:pt>
                <c:pt idx="212">
                  <c:v>373.67842314814817</c:v>
                </c:pt>
                <c:pt idx="213">
                  <c:v>373.72099722222225</c:v>
                </c:pt>
                <c:pt idx="214">
                  <c:v>373.76453888888892</c:v>
                </c:pt>
                <c:pt idx="215">
                  <c:v>373.80808055555553</c:v>
                </c:pt>
                <c:pt idx="216">
                  <c:v>373.84678425925927</c:v>
                </c:pt>
                <c:pt idx="217">
                  <c:v>373.87581203703701</c:v>
                </c:pt>
                <c:pt idx="218">
                  <c:v>373.90290462962963</c:v>
                </c:pt>
                <c:pt idx="219">
                  <c:v>373.92670740740743</c:v>
                </c:pt>
                <c:pt idx="220">
                  <c:v>373.95825092592594</c:v>
                </c:pt>
                <c:pt idx="221">
                  <c:v>373.99308425925926</c:v>
                </c:pt>
                <c:pt idx="222">
                  <c:v>374.02211203703706</c:v>
                </c:pt>
                <c:pt idx="223">
                  <c:v>374.04146388888887</c:v>
                </c:pt>
                <c:pt idx="224">
                  <c:v>374.06294444444444</c:v>
                </c:pt>
                <c:pt idx="225">
                  <c:v>374.08229629629625</c:v>
                </c:pt>
                <c:pt idx="226">
                  <c:v>374.10435740740741</c:v>
                </c:pt>
                <c:pt idx="227">
                  <c:v>374.1333851851852</c:v>
                </c:pt>
                <c:pt idx="228">
                  <c:v>374.16434814814818</c:v>
                </c:pt>
                <c:pt idx="229">
                  <c:v>374.19589166666668</c:v>
                </c:pt>
                <c:pt idx="230">
                  <c:v>374.22298425925931</c:v>
                </c:pt>
                <c:pt idx="231">
                  <c:v>374.24349722222229</c:v>
                </c:pt>
                <c:pt idx="232">
                  <c:v>374.25897870370375</c:v>
                </c:pt>
                <c:pt idx="233">
                  <c:v>374.28026574074073</c:v>
                </c:pt>
                <c:pt idx="234">
                  <c:v>374.29748888888895</c:v>
                </c:pt>
                <c:pt idx="235">
                  <c:v>374.31684074074076</c:v>
                </c:pt>
                <c:pt idx="236">
                  <c:v>374.34393333333338</c:v>
                </c:pt>
                <c:pt idx="237">
                  <c:v>374.36522037037037</c:v>
                </c:pt>
                <c:pt idx="238">
                  <c:v>374.38457222222223</c:v>
                </c:pt>
                <c:pt idx="239">
                  <c:v>374.40160185185186</c:v>
                </c:pt>
                <c:pt idx="240">
                  <c:v>374.41708333333332</c:v>
                </c:pt>
                <c:pt idx="241">
                  <c:v>374.42675925925926</c:v>
                </c:pt>
                <c:pt idx="242">
                  <c:v>374.43837037037036</c:v>
                </c:pt>
                <c:pt idx="243">
                  <c:v>374.4480462962963</c:v>
                </c:pt>
                <c:pt idx="244">
                  <c:v>374.46159259259264</c:v>
                </c:pt>
                <c:pt idx="245">
                  <c:v>374.47513888888886</c:v>
                </c:pt>
                <c:pt idx="246">
                  <c:v>374.49449074074073</c:v>
                </c:pt>
                <c:pt idx="247">
                  <c:v>374.5138425925926</c:v>
                </c:pt>
                <c:pt idx="248">
                  <c:v>374.54480555555551</c:v>
                </c:pt>
                <c:pt idx="249">
                  <c:v>374.57286574074072</c:v>
                </c:pt>
                <c:pt idx="250">
                  <c:v>374.61543981481481</c:v>
                </c:pt>
                <c:pt idx="251">
                  <c:v>374.65801388888889</c:v>
                </c:pt>
                <c:pt idx="252">
                  <c:v>374.71219907407414</c:v>
                </c:pt>
                <c:pt idx="253">
                  <c:v>374.75283796296299</c:v>
                </c:pt>
                <c:pt idx="254">
                  <c:v>374.79444444444442</c:v>
                </c:pt>
                <c:pt idx="255">
                  <c:v>374.84475925925926</c:v>
                </c:pt>
                <c:pt idx="256">
                  <c:v>374.8912037037037</c:v>
                </c:pt>
                <c:pt idx="257">
                  <c:v>374.95506481481482</c:v>
                </c:pt>
                <c:pt idx="258">
                  <c:v>375.02511851851852</c:v>
                </c:pt>
                <c:pt idx="259">
                  <c:v>375.09478518518517</c:v>
                </c:pt>
                <c:pt idx="260">
                  <c:v>375.15593703703706</c:v>
                </c:pt>
                <c:pt idx="261">
                  <c:v>375.22173333333336</c:v>
                </c:pt>
                <c:pt idx="262">
                  <c:v>375.2776601851852</c:v>
                </c:pt>
                <c:pt idx="263">
                  <c:v>375.3256527777778</c:v>
                </c:pt>
                <c:pt idx="264">
                  <c:v>376.46547685185186</c:v>
                </c:pt>
                <c:pt idx="265">
                  <c:v>377.61188055555556</c:v>
                </c:pt>
                <c:pt idx="266">
                  <c:v>378.77492685185177</c:v>
                </c:pt>
                <c:pt idx="267">
                  <c:v>379.91687962962959</c:v>
                </c:pt>
                <c:pt idx="268">
                  <c:v>381.10314814814819</c:v>
                </c:pt>
                <c:pt idx="269">
                  <c:v>381.23667592592591</c:v>
                </c:pt>
                <c:pt idx="270">
                  <c:v>381.38181481481479</c:v>
                </c:pt>
                <c:pt idx="271">
                  <c:v>381.50953703703703</c:v>
                </c:pt>
                <c:pt idx="272">
                  <c:v>381.65080555555562</c:v>
                </c:pt>
                <c:pt idx="273">
                  <c:v>381.75143518518519</c:v>
                </c:pt>
                <c:pt idx="274">
                  <c:v>381.832712962963</c:v>
                </c:pt>
                <c:pt idx="275">
                  <c:v>381.87915740740738</c:v>
                </c:pt>
                <c:pt idx="276">
                  <c:v>381.93527777777774</c:v>
                </c:pt>
                <c:pt idx="277">
                  <c:v>381.98559259259252</c:v>
                </c:pt>
                <c:pt idx="278">
                  <c:v>382.04558333333335</c:v>
                </c:pt>
                <c:pt idx="279">
                  <c:v>382.08815740740744</c:v>
                </c:pt>
                <c:pt idx="280">
                  <c:v>382.13653703703704</c:v>
                </c:pt>
                <c:pt idx="281">
                  <c:v>382.19459259259258</c:v>
                </c:pt>
                <c:pt idx="282">
                  <c:v>382.27006481481487</c:v>
                </c:pt>
                <c:pt idx="283">
                  <c:v>382.35134259259263</c:v>
                </c:pt>
                <c:pt idx="284">
                  <c:v>382.44036111111109</c:v>
                </c:pt>
                <c:pt idx="285">
                  <c:v>382.54950190883193</c:v>
                </c:pt>
                <c:pt idx="286">
                  <c:v>382.63464549857548</c:v>
                </c:pt>
                <c:pt idx="287">
                  <c:v>382.70082245014243</c:v>
                </c:pt>
                <c:pt idx="288">
                  <c:v>382.75693370370362</c:v>
                </c:pt>
                <c:pt idx="289">
                  <c:v>382.81071999999995</c:v>
                </c:pt>
                <c:pt idx="290">
                  <c:v>382.84322153846153</c:v>
                </c:pt>
                <c:pt idx="291">
                  <c:v>382.89274769230775</c:v>
                </c:pt>
                <c:pt idx="292">
                  <c:v>382.94846461538464</c:v>
                </c:pt>
                <c:pt idx="293">
                  <c:v>382.9979907692308</c:v>
                </c:pt>
                <c:pt idx="294">
                  <c:v>383.04442153846151</c:v>
                </c:pt>
                <c:pt idx="295">
                  <c:v>383.09394769230772</c:v>
                </c:pt>
                <c:pt idx="296">
                  <c:v>383.12954461538459</c:v>
                </c:pt>
                <c:pt idx="297">
                  <c:v>383.15740307692306</c:v>
                </c:pt>
                <c:pt idx="298">
                  <c:v>383.18835692307692</c:v>
                </c:pt>
                <c:pt idx="299">
                  <c:v>383.22704923076924</c:v>
                </c:pt>
                <c:pt idx="300">
                  <c:v>383.26419384615389</c:v>
                </c:pt>
                <c:pt idx="301">
                  <c:v>383.30598153846154</c:v>
                </c:pt>
                <c:pt idx="302">
                  <c:v>383.34622153846152</c:v>
                </c:pt>
                <c:pt idx="303">
                  <c:v>383.38336615384617</c:v>
                </c:pt>
                <c:pt idx="304">
                  <c:v>383.43289230769227</c:v>
                </c:pt>
                <c:pt idx="305">
                  <c:v>383.49634769230767</c:v>
                </c:pt>
                <c:pt idx="306">
                  <c:v>383.61397230769228</c:v>
                </c:pt>
                <c:pt idx="307">
                  <c:v>383.73314461538456</c:v>
                </c:pt>
                <c:pt idx="308">
                  <c:v>383.85076923076917</c:v>
                </c:pt>
                <c:pt idx="309">
                  <c:v>383.9730369230769</c:v>
                </c:pt>
                <c:pt idx="310">
                  <c:v>384.08447076923073</c:v>
                </c:pt>
                <c:pt idx="311">
                  <c:v>384.15256923076925</c:v>
                </c:pt>
                <c:pt idx="312">
                  <c:v>384.21757230769225</c:v>
                </c:pt>
                <c:pt idx="313">
                  <c:v>384.29650461538461</c:v>
                </c:pt>
                <c:pt idx="314">
                  <c:v>384.34757846153849</c:v>
                </c:pt>
                <c:pt idx="315">
                  <c:v>384.39865230769226</c:v>
                </c:pt>
                <c:pt idx="316">
                  <c:v>384.43579692307691</c:v>
                </c:pt>
                <c:pt idx="317">
                  <c:v>384.49306153846157</c:v>
                </c:pt>
                <c:pt idx="318">
                  <c:v>384.61068615384613</c:v>
                </c:pt>
                <c:pt idx="319">
                  <c:v>384.82117230769228</c:v>
                </c:pt>
                <c:pt idx="320">
                  <c:v>385.08428000000004</c:v>
                </c:pt>
                <c:pt idx="321">
                  <c:v>385.40155692307695</c:v>
                </c:pt>
                <c:pt idx="322">
                  <c:v>385.74204923076923</c:v>
                </c:pt>
                <c:pt idx="323">
                  <c:v>386.02063384615383</c:v>
                </c:pt>
                <c:pt idx="324">
                  <c:v>386.2063569230769</c:v>
                </c:pt>
                <c:pt idx="325">
                  <c:v>386.38588923076924</c:v>
                </c:pt>
                <c:pt idx="326">
                  <c:v>386.51434769230775</c:v>
                </c:pt>
                <c:pt idx="327">
                  <c:v>386.64744923076921</c:v>
                </c:pt>
                <c:pt idx="328">
                  <c:v>386.76662153846155</c:v>
                </c:pt>
                <c:pt idx="329">
                  <c:v>386.88734153846156</c:v>
                </c:pt>
                <c:pt idx="330">
                  <c:v>386.97865538461542</c:v>
                </c:pt>
                <c:pt idx="331">
                  <c:v>387.06068307692311</c:v>
                </c:pt>
                <c:pt idx="332">
                  <c:v>387.11175692307694</c:v>
                </c:pt>
                <c:pt idx="333">
                  <c:v>387.16283076923077</c:v>
                </c:pt>
                <c:pt idx="334">
                  <c:v>387.21080923076926</c:v>
                </c:pt>
                <c:pt idx="335">
                  <c:v>387.23557230769228</c:v>
                </c:pt>
                <c:pt idx="336">
                  <c:v>387.26343076923081</c:v>
                </c:pt>
                <c:pt idx="337">
                  <c:v>387.33926769230777</c:v>
                </c:pt>
                <c:pt idx="338">
                  <c:v>387.41820000000007</c:v>
                </c:pt>
                <c:pt idx="339">
                  <c:v>387.59255627530365</c:v>
                </c:pt>
                <c:pt idx="340">
                  <c:v>387.8220276923077</c:v>
                </c:pt>
                <c:pt idx="341">
                  <c:v>388.06043848852903</c:v>
                </c:pt>
                <c:pt idx="342">
                  <c:v>388.33125641025634</c:v>
                </c:pt>
                <c:pt idx="343">
                  <c:v>388.64554736842103</c:v>
                </c:pt>
                <c:pt idx="344">
                  <c:v>388.93077894736842</c:v>
                </c:pt>
                <c:pt idx="345">
                  <c:v>389.1694421052631</c:v>
                </c:pt>
                <c:pt idx="346">
                  <c:v>389.42362807017543</c:v>
                </c:pt>
                <c:pt idx="347">
                  <c:v>389.58661754385969</c:v>
                </c:pt>
                <c:pt idx="348">
                  <c:v>389.8776701754386</c:v>
                </c:pt>
                <c:pt idx="349">
                  <c:v>390.13961754385963</c:v>
                </c:pt>
                <c:pt idx="350">
                  <c:v>390.40350526315785</c:v>
                </c:pt>
                <c:pt idx="351">
                  <c:v>390.66933333333338</c:v>
                </c:pt>
                <c:pt idx="352">
                  <c:v>390.92934035087717</c:v>
                </c:pt>
                <c:pt idx="353">
                  <c:v>391.0166561403509</c:v>
                </c:pt>
                <c:pt idx="354">
                  <c:v>391.10979298245616</c:v>
                </c:pt>
                <c:pt idx="355">
                  <c:v>391.19710877192983</c:v>
                </c:pt>
                <c:pt idx="356">
                  <c:v>391.26696140350879</c:v>
                </c:pt>
                <c:pt idx="357">
                  <c:v>391.35621754385966</c:v>
                </c:pt>
                <c:pt idx="358">
                  <c:v>391.44935438596491</c:v>
                </c:pt>
                <c:pt idx="359">
                  <c:v>391.55413333333337</c:v>
                </c:pt>
                <c:pt idx="360">
                  <c:v>391.66473333333329</c:v>
                </c:pt>
                <c:pt idx="361">
                  <c:v>391.77533333333332</c:v>
                </c:pt>
                <c:pt idx="362">
                  <c:v>391.91115789473685</c:v>
                </c:pt>
                <c:pt idx="363">
                  <c:v>392.09549122807016</c:v>
                </c:pt>
                <c:pt idx="364">
                  <c:v>392.23325614035087</c:v>
                </c:pt>
                <c:pt idx="365">
                  <c:v>392.38848421052637</c:v>
                </c:pt>
                <c:pt idx="366">
                  <c:v>392.56117543859654</c:v>
                </c:pt>
                <c:pt idx="367">
                  <c:v>392.7338666666667</c:v>
                </c:pt>
                <c:pt idx="368">
                  <c:v>392.86969122807017</c:v>
                </c:pt>
                <c:pt idx="369">
                  <c:v>392.99775438596487</c:v>
                </c:pt>
                <c:pt idx="370">
                  <c:v>393.15056070175444</c:v>
                </c:pt>
                <c:pt idx="371">
                  <c:v>393.29945403508771</c:v>
                </c:pt>
                <c:pt idx="372">
                  <c:v>393.40177894736843</c:v>
                </c:pt>
                <c:pt idx="373">
                  <c:v>393.5137733333334</c:v>
                </c:pt>
                <c:pt idx="374">
                  <c:v>393.67809263157898</c:v>
                </c:pt>
                <c:pt idx="375">
                  <c:v>393.8137557894737</c:v>
                </c:pt>
                <c:pt idx="376">
                  <c:v>393.94037473684205</c:v>
                </c:pt>
                <c:pt idx="377">
                  <c:v>394.13331789473682</c:v>
                </c:pt>
                <c:pt idx="378">
                  <c:v>394.30515789473679</c:v>
                </c:pt>
                <c:pt idx="379">
                  <c:v>394.43177684210525</c:v>
                </c:pt>
                <c:pt idx="380">
                  <c:v>394.55538105263156</c:v>
                </c:pt>
                <c:pt idx="381">
                  <c:v>394.67898526315793</c:v>
                </c:pt>
                <c:pt idx="382">
                  <c:v>394.79053052631576</c:v>
                </c:pt>
                <c:pt idx="383">
                  <c:v>394.93523789473687</c:v>
                </c:pt>
                <c:pt idx="384">
                  <c:v>395.12215157894741</c:v>
                </c:pt>
                <c:pt idx="385">
                  <c:v>395.30303578947371</c:v>
                </c:pt>
                <c:pt idx="386">
                  <c:v>395.52311157894735</c:v>
                </c:pt>
                <c:pt idx="387">
                  <c:v>395.71304000000003</c:v>
                </c:pt>
                <c:pt idx="388">
                  <c:v>396.04767578947371</c:v>
                </c:pt>
                <c:pt idx="389">
                  <c:v>396.36120842105265</c:v>
                </c:pt>
                <c:pt idx="390">
                  <c:v>396.67775578947374</c:v>
                </c:pt>
                <c:pt idx="391">
                  <c:v>397.03048000000001</c:v>
                </c:pt>
                <c:pt idx="392">
                  <c:v>397.3952631578947</c:v>
                </c:pt>
                <c:pt idx="393">
                  <c:v>397.60327999999993</c:v>
                </c:pt>
                <c:pt idx="394">
                  <c:v>397.85350315789475</c:v>
                </c:pt>
                <c:pt idx="395">
                  <c:v>398.17306526315787</c:v>
                </c:pt>
                <c:pt idx="396">
                  <c:v>398.42931789473681</c:v>
                </c:pt>
                <c:pt idx="397">
                  <c:v>398.71571789473683</c:v>
                </c:pt>
                <c:pt idx="398">
                  <c:v>399.00211789473678</c:v>
                </c:pt>
                <c:pt idx="399">
                  <c:v>399.34579789473679</c:v>
                </c:pt>
                <c:pt idx="400">
                  <c:v>399.66234526315787</c:v>
                </c:pt>
                <c:pt idx="405">
                  <c:v>410.93647499999986</c:v>
                </c:pt>
                <c:pt idx="406">
                  <c:v>411.15890000000002</c:v>
                </c:pt>
                <c:pt idx="407">
                  <c:v>411.30624999999998</c:v>
                </c:pt>
                <c:pt idx="408">
                  <c:v>411.42553333333336</c:v>
                </c:pt>
                <c:pt idx="409">
                  <c:v>411.53078333333332</c:v>
                </c:pt>
                <c:pt idx="410">
                  <c:v>411.62550833333336</c:v>
                </c:pt>
                <c:pt idx="411">
                  <c:v>411.87810833333333</c:v>
                </c:pt>
                <c:pt idx="412">
                  <c:v>412.14123333333328</c:v>
                </c:pt>
                <c:pt idx="413">
                  <c:v>412.40435833333333</c:v>
                </c:pt>
                <c:pt idx="414">
                  <c:v>412.69555000000003</c:v>
                </c:pt>
                <c:pt idx="415">
                  <c:v>412.97972500000003</c:v>
                </c:pt>
                <c:pt idx="416">
                  <c:v>413.10602499999993</c:v>
                </c:pt>
                <c:pt idx="417">
                  <c:v>413.40423333333337</c:v>
                </c:pt>
                <c:pt idx="418">
                  <c:v>413.80418333333336</c:v>
                </c:pt>
                <c:pt idx="419">
                  <c:v>414.37604166666659</c:v>
                </c:pt>
                <c:pt idx="420">
                  <c:v>414.97245833333335</c:v>
                </c:pt>
                <c:pt idx="421">
                  <c:v>415.70570000000009</c:v>
                </c:pt>
                <c:pt idx="422">
                  <c:v>416.26352500000002</c:v>
                </c:pt>
                <c:pt idx="423">
                  <c:v>416.71609999999998</c:v>
                </c:pt>
                <c:pt idx="424">
                  <c:v>417.01430833333336</c:v>
                </c:pt>
                <c:pt idx="425">
                  <c:v>417.2598916666667</c:v>
                </c:pt>
                <c:pt idx="426">
                  <c:v>417.43530833333335</c:v>
                </c:pt>
                <c:pt idx="427">
                  <c:v>417.68439999999993</c:v>
                </c:pt>
                <c:pt idx="428">
                  <c:v>417.93700000000001</c:v>
                </c:pt>
                <c:pt idx="429">
                  <c:v>418.14399166666664</c:v>
                </c:pt>
                <c:pt idx="430">
                  <c:v>418.35449166666666</c:v>
                </c:pt>
                <c:pt idx="431">
                  <c:v>418.50535000000002</c:v>
                </c:pt>
                <c:pt idx="432">
                  <c:v>418.579025</c:v>
                </c:pt>
                <c:pt idx="433">
                  <c:v>418.6491916666667</c:v>
                </c:pt>
                <c:pt idx="434">
                  <c:v>418.75093333333325</c:v>
                </c:pt>
                <c:pt idx="435">
                  <c:v>418.85267499999992</c:v>
                </c:pt>
                <c:pt idx="436">
                  <c:v>418.94038333333339</c:v>
                </c:pt>
                <c:pt idx="437">
                  <c:v>419.02107499999994</c:v>
                </c:pt>
                <c:pt idx="438">
                  <c:v>419.08773333333329</c:v>
                </c:pt>
                <c:pt idx="439">
                  <c:v>419.1653175925926</c:v>
                </c:pt>
                <c:pt idx="440">
                  <c:v>419.26858425925923</c:v>
                </c:pt>
                <c:pt idx="441">
                  <c:v>419.3704046296296</c:v>
                </c:pt>
                <c:pt idx="442">
                  <c:v>419.47356388888886</c:v>
                </c:pt>
                <c:pt idx="443">
                  <c:v>419.59549629629629</c:v>
                </c:pt>
                <c:pt idx="444">
                  <c:v>419.69576296296293</c:v>
                </c:pt>
                <c:pt idx="445">
                  <c:v>419.7765333333333</c:v>
                </c:pt>
                <c:pt idx="446">
                  <c:v>419.86565925925925</c:v>
                </c:pt>
                <c:pt idx="447">
                  <c:v>419.94642962962962</c:v>
                </c:pt>
                <c:pt idx="448">
                  <c:v>420.02162962962967</c:v>
                </c:pt>
                <c:pt idx="449">
                  <c:v>420.0884740740741</c:v>
                </c:pt>
                <c:pt idx="450">
                  <c:v>420.14696296296296</c:v>
                </c:pt>
                <c:pt idx="451">
                  <c:v>420.23887407407409</c:v>
                </c:pt>
                <c:pt idx="452">
                  <c:v>420.36420740740743</c:v>
                </c:pt>
                <c:pt idx="453">
                  <c:v>420.48954074074072</c:v>
                </c:pt>
                <c:pt idx="454">
                  <c:v>420.59816296296293</c:v>
                </c:pt>
                <c:pt idx="455">
                  <c:v>420.72349629629628</c:v>
                </c:pt>
                <c:pt idx="456">
                  <c:v>420.85161481481481</c:v>
                </c:pt>
                <c:pt idx="457">
                  <c:v>420.97137777777772</c:v>
                </c:pt>
                <c:pt idx="458">
                  <c:v>421.09949629629625</c:v>
                </c:pt>
                <c:pt idx="459">
                  <c:v>421.24711111111111</c:v>
                </c:pt>
                <c:pt idx="460">
                  <c:v>421.39472592592591</c:v>
                </c:pt>
                <c:pt idx="461">
                  <c:v>421.51170370370374</c:v>
                </c:pt>
                <c:pt idx="462">
                  <c:v>421.62311111111114</c:v>
                </c:pt>
                <c:pt idx="463">
                  <c:v>421.73451851851848</c:v>
                </c:pt>
                <c:pt idx="464">
                  <c:v>421.84314074074075</c:v>
                </c:pt>
                <c:pt idx="465">
                  <c:v>421.97125925925923</c:v>
                </c:pt>
                <c:pt idx="466">
                  <c:v>422.10216296296295</c:v>
                </c:pt>
                <c:pt idx="467">
                  <c:v>422.26648888888883</c:v>
                </c:pt>
                <c:pt idx="468">
                  <c:v>422.43081481481488</c:v>
                </c:pt>
                <c:pt idx="469">
                  <c:v>422.59235555555551</c:v>
                </c:pt>
                <c:pt idx="470">
                  <c:v>422.72325925925924</c:v>
                </c:pt>
                <c:pt idx="471">
                  <c:v>422.83745185185182</c:v>
                </c:pt>
                <c:pt idx="472">
                  <c:v>422.90073361823363</c:v>
                </c:pt>
                <c:pt idx="473">
                  <c:v>422.94095641025643</c:v>
                </c:pt>
                <c:pt idx="474">
                  <c:v>422.9704911680912</c:v>
                </c:pt>
                <c:pt idx="475">
                  <c:v>422.99011538461536</c:v>
                </c:pt>
                <c:pt idx="476">
                  <c:v>423.00617692307685</c:v>
                </c:pt>
                <c:pt idx="477">
                  <c:v>423.04030769230769</c:v>
                </c:pt>
                <c:pt idx="478">
                  <c:v>423.09049999999996</c:v>
                </c:pt>
                <c:pt idx="479">
                  <c:v>423.15876153846148</c:v>
                </c:pt>
                <c:pt idx="480">
                  <c:v>423.24308461538459</c:v>
                </c:pt>
                <c:pt idx="481">
                  <c:v>423.32941538461534</c:v>
                </c:pt>
                <c:pt idx="482">
                  <c:v>423.40570769230771</c:v>
                </c:pt>
                <c:pt idx="483">
                  <c:v>423.46995384615383</c:v>
                </c:pt>
                <c:pt idx="484">
                  <c:v>423.52014615384616</c:v>
                </c:pt>
                <c:pt idx="485">
                  <c:v>423.57234615384613</c:v>
                </c:pt>
                <c:pt idx="486">
                  <c:v>423.6325769230769</c:v>
                </c:pt>
                <c:pt idx="487">
                  <c:v>423.69079999999997</c:v>
                </c:pt>
                <c:pt idx="488">
                  <c:v>423.75504615384614</c:v>
                </c:pt>
                <c:pt idx="489">
                  <c:v>423.81929230769231</c:v>
                </c:pt>
                <c:pt idx="490">
                  <c:v>423.87149230769228</c:v>
                </c:pt>
                <c:pt idx="491">
                  <c:v>423.91967692307691</c:v>
                </c:pt>
                <c:pt idx="492">
                  <c:v>424.01203076923076</c:v>
                </c:pt>
              </c:numCache>
            </c:numRef>
          </c:xVal>
          <c:yVal>
            <c:numRef>
              <c:f>'D1-D3'!$O$110:$O$602</c:f>
              <c:numCache>
                <c:formatCode>0.00_ </c:formatCode>
                <c:ptCount val="493"/>
                <c:pt idx="0">
                  <c:v>28.273000000000007</c:v>
                </c:pt>
                <c:pt idx="1">
                  <c:v>27.52600000000001</c:v>
                </c:pt>
                <c:pt idx="2">
                  <c:v>27.958000000000009</c:v>
                </c:pt>
                <c:pt idx="3">
                  <c:v>27.688000000000009</c:v>
                </c:pt>
                <c:pt idx="4">
                  <c:v>27.796000000000014</c:v>
                </c:pt>
                <c:pt idx="5">
                  <c:v>28.327000000000009</c:v>
                </c:pt>
                <c:pt idx="6">
                  <c:v>28.624000000000013</c:v>
                </c:pt>
                <c:pt idx="7">
                  <c:v>26.680000000000007</c:v>
                </c:pt>
                <c:pt idx="8">
                  <c:v>27.256000000000007</c:v>
                </c:pt>
                <c:pt idx="9">
                  <c:v>27.409000000000002</c:v>
                </c:pt>
                <c:pt idx="10">
                  <c:v>28.273000000000003</c:v>
                </c:pt>
                <c:pt idx="11">
                  <c:v>28.615000000000002</c:v>
                </c:pt>
                <c:pt idx="12">
                  <c:v>29.830000000000002</c:v>
                </c:pt>
                <c:pt idx="13">
                  <c:v>30.469000000000005</c:v>
                </c:pt>
                <c:pt idx="14">
                  <c:v>30.982000000000006</c:v>
                </c:pt>
                <c:pt idx="15">
                  <c:v>30.838000000000001</c:v>
                </c:pt>
                <c:pt idx="16">
                  <c:v>31.711000000000002</c:v>
                </c:pt>
                <c:pt idx="17">
                  <c:v>32.080000000000005</c:v>
                </c:pt>
                <c:pt idx="18">
                  <c:v>30.505000000000006</c:v>
                </c:pt>
                <c:pt idx="19">
                  <c:v>29.137</c:v>
                </c:pt>
                <c:pt idx="20">
                  <c:v>29.236000000000008</c:v>
                </c:pt>
                <c:pt idx="21">
                  <c:v>28.894000000000005</c:v>
                </c:pt>
                <c:pt idx="22">
                  <c:v>28.534000000000013</c:v>
                </c:pt>
                <c:pt idx="23">
                  <c:v>28.093000000000007</c:v>
                </c:pt>
                <c:pt idx="24">
                  <c:v>29.461000000000013</c:v>
                </c:pt>
                <c:pt idx="25">
                  <c:v>29.227000000000011</c:v>
                </c:pt>
                <c:pt idx="26">
                  <c:v>28.867000000000008</c:v>
                </c:pt>
                <c:pt idx="27">
                  <c:v>28.921000000000003</c:v>
                </c:pt>
                <c:pt idx="28">
                  <c:v>30.721000000000004</c:v>
                </c:pt>
                <c:pt idx="29">
                  <c:v>29.77600000000001</c:v>
                </c:pt>
                <c:pt idx="30">
                  <c:v>29.848000000000006</c:v>
                </c:pt>
                <c:pt idx="31">
                  <c:v>28.840000000000011</c:v>
                </c:pt>
                <c:pt idx="32">
                  <c:v>28.812999999999999</c:v>
                </c:pt>
                <c:pt idx="33">
                  <c:v>29.128000000000004</c:v>
                </c:pt>
                <c:pt idx="34">
                  <c:v>29.893000000000008</c:v>
                </c:pt>
                <c:pt idx="35">
                  <c:v>29.524000000000001</c:v>
                </c:pt>
                <c:pt idx="36">
                  <c:v>29.57800000000001</c:v>
                </c:pt>
                <c:pt idx="37">
                  <c:v>29.272000000000009</c:v>
                </c:pt>
                <c:pt idx="38">
                  <c:v>27.823000000000015</c:v>
                </c:pt>
                <c:pt idx="39">
                  <c:v>27.571000000000009</c:v>
                </c:pt>
                <c:pt idx="40">
                  <c:v>27.373000000000008</c:v>
                </c:pt>
                <c:pt idx="41">
                  <c:v>27.238000000000007</c:v>
                </c:pt>
                <c:pt idx="42">
                  <c:v>26.482000000000006</c:v>
                </c:pt>
                <c:pt idx="43">
                  <c:v>28.678000000000004</c:v>
                </c:pt>
                <c:pt idx="44">
                  <c:v>28.615000000000002</c:v>
                </c:pt>
                <c:pt idx="45">
                  <c:v>28.255000000000006</c:v>
                </c:pt>
                <c:pt idx="46">
                  <c:v>28.336000000000002</c:v>
                </c:pt>
                <c:pt idx="47">
                  <c:v>29.371000000000002</c:v>
                </c:pt>
                <c:pt idx="48">
                  <c:v>28.65100000000001</c:v>
                </c:pt>
                <c:pt idx="49">
                  <c:v>29.812000000000005</c:v>
                </c:pt>
                <c:pt idx="50">
                  <c:v>31.495000000000005</c:v>
                </c:pt>
                <c:pt idx="51">
                  <c:v>32.37700000000001</c:v>
                </c:pt>
                <c:pt idx="52">
                  <c:v>32.557000000000002</c:v>
                </c:pt>
                <c:pt idx="53">
                  <c:v>32.737000000000002</c:v>
                </c:pt>
                <c:pt idx="54">
                  <c:v>31.081000000000007</c:v>
                </c:pt>
                <c:pt idx="55">
                  <c:v>29.299000000000007</c:v>
                </c:pt>
                <c:pt idx="56">
                  <c:v>29.605000000000008</c:v>
                </c:pt>
                <c:pt idx="57">
                  <c:v>29.605000000000008</c:v>
                </c:pt>
                <c:pt idx="58">
                  <c:v>27.949000000000005</c:v>
                </c:pt>
                <c:pt idx="59">
                  <c:v>28.570000000000004</c:v>
                </c:pt>
                <c:pt idx="60">
                  <c:v>29.902000000000008</c:v>
                </c:pt>
                <c:pt idx="61">
                  <c:v>30.154000000000007</c:v>
                </c:pt>
                <c:pt idx="62">
                  <c:v>29.902000000000008</c:v>
                </c:pt>
                <c:pt idx="63">
                  <c:v>30.451000000000004</c:v>
                </c:pt>
                <c:pt idx="64">
                  <c:v>30.901000000000003</c:v>
                </c:pt>
                <c:pt idx="65">
                  <c:v>31.090000000000003</c:v>
                </c:pt>
                <c:pt idx="66">
                  <c:v>30.523000000000003</c:v>
                </c:pt>
                <c:pt idx="67">
                  <c:v>29.434000000000005</c:v>
                </c:pt>
                <c:pt idx="68">
                  <c:v>30.568000000000005</c:v>
                </c:pt>
                <c:pt idx="69">
                  <c:v>30.838000000000005</c:v>
                </c:pt>
                <c:pt idx="70">
                  <c:v>30.865000000000009</c:v>
                </c:pt>
                <c:pt idx="71">
                  <c:v>31.000000000000007</c:v>
                </c:pt>
                <c:pt idx="72">
                  <c:v>32.475999999999999</c:v>
                </c:pt>
                <c:pt idx="73">
                  <c:v>32.206000000000003</c:v>
                </c:pt>
                <c:pt idx="74">
                  <c:v>31.603000000000009</c:v>
                </c:pt>
                <c:pt idx="75">
                  <c:v>31.162000000000006</c:v>
                </c:pt>
                <c:pt idx="76">
                  <c:v>30.253000000000007</c:v>
                </c:pt>
                <c:pt idx="77">
                  <c:v>30.118000000000006</c:v>
                </c:pt>
                <c:pt idx="78">
                  <c:v>29.326000000000004</c:v>
                </c:pt>
                <c:pt idx="79">
                  <c:v>29.974000000000007</c:v>
                </c:pt>
                <c:pt idx="80">
                  <c:v>29.308000000000003</c:v>
                </c:pt>
                <c:pt idx="81">
                  <c:v>30.70300000000001</c:v>
                </c:pt>
                <c:pt idx="82">
                  <c:v>30.892000000000007</c:v>
                </c:pt>
                <c:pt idx="83">
                  <c:v>31.369000000000007</c:v>
                </c:pt>
                <c:pt idx="84">
                  <c:v>30.487000000000013</c:v>
                </c:pt>
                <c:pt idx="85">
                  <c:v>31.315000000000008</c:v>
                </c:pt>
                <c:pt idx="86">
                  <c:v>31.324000000000012</c:v>
                </c:pt>
                <c:pt idx="87">
                  <c:v>31.675000000000011</c:v>
                </c:pt>
                <c:pt idx="88">
                  <c:v>32.17</c:v>
                </c:pt>
                <c:pt idx="89">
                  <c:v>32.809000000000005</c:v>
                </c:pt>
                <c:pt idx="90">
                  <c:v>33.231999999999999</c:v>
                </c:pt>
                <c:pt idx="91">
                  <c:v>33.25</c:v>
                </c:pt>
                <c:pt idx="92">
                  <c:v>32.530000000000008</c:v>
                </c:pt>
                <c:pt idx="93">
                  <c:v>32.56600000000001</c:v>
                </c:pt>
                <c:pt idx="94">
                  <c:v>32.620000000000012</c:v>
                </c:pt>
                <c:pt idx="95">
                  <c:v>32.02600000000001</c:v>
                </c:pt>
                <c:pt idx="96">
                  <c:v>31.82800000000001</c:v>
                </c:pt>
                <c:pt idx="97">
                  <c:v>32.02600000000001</c:v>
                </c:pt>
                <c:pt idx="98">
                  <c:v>32.143000000000008</c:v>
                </c:pt>
                <c:pt idx="99">
                  <c:v>32.143000000000008</c:v>
                </c:pt>
                <c:pt idx="100">
                  <c:v>33.061000000000007</c:v>
                </c:pt>
                <c:pt idx="101">
                  <c:v>33.277000000000001</c:v>
                </c:pt>
                <c:pt idx="102">
                  <c:v>33.439000000000007</c:v>
                </c:pt>
                <c:pt idx="103">
                  <c:v>33.295000000000002</c:v>
                </c:pt>
                <c:pt idx="104">
                  <c:v>33.169000000000004</c:v>
                </c:pt>
                <c:pt idx="105">
                  <c:v>33.295000000000002</c:v>
                </c:pt>
                <c:pt idx="106">
                  <c:v>33.556000000000004</c:v>
                </c:pt>
                <c:pt idx="107">
                  <c:v>33.331000000000003</c:v>
                </c:pt>
                <c:pt idx="108">
                  <c:v>32.737000000000002</c:v>
                </c:pt>
                <c:pt idx="109">
                  <c:v>33.007000000000005</c:v>
                </c:pt>
                <c:pt idx="110">
                  <c:v>32.35</c:v>
                </c:pt>
                <c:pt idx="111">
                  <c:v>32.116</c:v>
                </c:pt>
                <c:pt idx="112">
                  <c:v>33.061000000000007</c:v>
                </c:pt>
                <c:pt idx="113">
                  <c:v>33.115000000000002</c:v>
                </c:pt>
                <c:pt idx="114">
                  <c:v>33.133000000000003</c:v>
                </c:pt>
                <c:pt idx="115">
                  <c:v>32.673999999999999</c:v>
                </c:pt>
                <c:pt idx="116">
                  <c:v>33.376000000000012</c:v>
                </c:pt>
                <c:pt idx="117">
                  <c:v>32.989000000000004</c:v>
                </c:pt>
                <c:pt idx="118">
                  <c:v>32.872</c:v>
                </c:pt>
                <c:pt idx="119">
                  <c:v>32.593000000000004</c:v>
                </c:pt>
                <c:pt idx="120">
                  <c:v>33.079000000000008</c:v>
                </c:pt>
                <c:pt idx="121">
                  <c:v>32.890000000000008</c:v>
                </c:pt>
                <c:pt idx="122">
                  <c:v>31.954000000000008</c:v>
                </c:pt>
                <c:pt idx="123">
                  <c:v>32.422000000000011</c:v>
                </c:pt>
                <c:pt idx="124">
                  <c:v>33.385000000000005</c:v>
                </c:pt>
                <c:pt idx="125">
                  <c:v>33.052000000000007</c:v>
                </c:pt>
                <c:pt idx="126">
                  <c:v>32.692000000000007</c:v>
                </c:pt>
                <c:pt idx="127">
                  <c:v>32.782000000000004</c:v>
                </c:pt>
                <c:pt idx="128">
                  <c:v>32.125</c:v>
                </c:pt>
                <c:pt idx="129">
                  <c:v>30.55</c:v>
                </c:pt>
                <c:pt idx="130">
                  <c:v>30.946000000000005</c:v>
                </c:pt>
                <c:pt idx="131">
                  <c:v>30.037000000000006</c:v>
                </c:pt>
                <c:pt idx="132">
                  <c:v>30.550000000000004</c:v>
                </c:pt>
                <c:pt idx="133">
                  <c:v>30.856000000000005</c:v>
                </c:pt>
                <c:pt idx="134">
                  <c:v>31.414000000000005</c:v>
                </c:pt>
                <c:pt idx="135">
                  <c:v>31</c:v>
                </c:pt>
                <c:pt idx="136">
                  <c:v>30.910000000000004</c:v>
                </c:pt>
                <c:pt idx="137">
                  <c:v>31.45</c:v>
                </c:pt>
                <c:pt idx="138">
                  <c:v>30.883000000000003</c:v>
                </c:pt>
                <c:pt idx="139">
                  <c:v>30.694000000000006</c:v>
                </c:pt>
                <c:pt idx="140">
                  <c:v>31.081000000000007</c:v>
                </c:pt>
                <c:pt idx="141">
                  <c:v>32.494000000000007</c:v>
                </c:pt>
                <c:pt idx="142">
                  <c:v>31.288000000000011</c:v>
                </c:pt>
                <c:pt idx="143">
                  <c:v>32.089000000000013</c:v>
                </c:pt>
                <c:pt idx="144">
                  <c:v>32.593000000000004</c:v>
                </c:pt>
                <c:pt idx="145">
                  <c:v>32.809000000000005</c:v>
                </c:pt>
                <c:pt idx="146">
                  <c:v>32.746000000000002</c:v>
                </c:pt>
                <c:pt idx="147">
                  <c:v>33.052</c:v>
                </c:pt>
                <c:pt idx="148">
                  <c:v>33.655000000000001</c:v>
                </c:pt>
                <c:pt idx="149">
                  <c:v>33.564999999999998</c:v>
                </c:pt>
                <c:pt idx="150">
                  <c:v>33.762999999999998</c:v>
                </c:pt>
                <c:pt idx="151">
                  <c:v>33.943000000000005</c:v>
                </c:pt>
                <c:pt idx="152">
                  <c:v>34.321000000000005</c:v>
                </c:pt>
                <c:pt idx="153">
                  <c:v>33.403000000000006</c:v>
                </c:pt>
                <c:pt idx="154">
                  <c:v>33.763000000000012</c:v>
                </c:pt>
                <c:pt idx="155">
                  <c:v>33.358000000000004</c:v>
                </c:pt>
                <c:pt idx="156">
                  <c:v>32.458000000000006</c:v>
                </c:pt>
                <c:pt idx="157">
                  <c:v>31.504000000000008</c:v>
                </c:pt>
                <c:pt idx="158">
                  <c:v>31.819000000000006</c:v>
                </c:pt>
                <c:pt idx="159">
                  <c:v>30.46</c:v>
                </c:pt>
                <c:pt idx="160">
                  <c:v>29.335000000000001</c:v>
                </c:pt>
                <c:pt idx="161">
                  <c:v>28.975000000000005</c:v>
                </c:pt>
                <c:pt idx="162">
                  <c:v>29.758000000000003</c:v>
                </c:pt>
                <c:pt idx="163">
                  <c:v>28.948000000000008</c:v>
                </c:pt>
                <c:pt idx="164">
                  <c:v>29.524000000000008</c:v>
                </c:pt>
                <c:pt idx="165">
                  <c:v>29.857000000000006</c:v>
                </c:pt>
                <c:pt idx="166">
                  <c:v>29.686</c:v>
                </c:pt>
                <c:pt idx="167">
                  <c:v>29.830000000000005</c:v>
                </c:pt>
                <c:pt idx="168">
                  <c:v>30.856000000000005</c:v>
                </c:pt>
                <c:pt idx="169">
                  <c:v>31.072000000000003</c:v>
                </c:pt>
                <c:pt idx="170">
                  <c:v>30.739000000000004</c:v>
                </c:pt>
                <c:pt idx="171">
                  <c:v>32.125000000000007</c:v>
                </c:pt>
                <c:pt idx="172">
                  <c:v>32.557000000000002</c:v>
                </c:pt>
                <c:pt idx="173">
                  <c:v>32.071000000000012</c:v>
                </c:pt>
                <c:pt idx="174">
                  <c:v>32.37700000000001</c:v>
                </c:pt>
                <c:pt idx="175">
                  <c:v>32.800000000000004</c:v>
                </c:pt>
                <c:pt idx="176">
                  <c:v>32.035000000000011</c:v>
                </c:pt>
                <c:pt idx="177">
                  <c:v>31.25200000000001</c:v>
                </c:pt>
                <c:pt idx="178">
                  <c:v>31.162000000000006</c:v>
                </c:pt>
                <c:pt idx="179">
                  <c:v>31.243000000000006</c:v>
                </c:pt>
                <c:pt idx="180">
                  <c:v>32.107000000000006</c:v>
                </c:pt>
                <c:pt idx="181">
                  <c:v>32.20600000000001</c:v>
                </c:pt>
                <c:pt idx="182">
                  <c:v>31.612000000000005</c:v>
                </c:pt>
                <c:pt idx="183">
                  <c:v>32.76400000000001</c:v>
                </c:pt>
                <c:pt idx="184">
                  <c:v>32.899000000000015</c:v>
                </c:pt>
                <c:pt idx="185">
                  <c:v>33.421000000000006</c:v>
                </c:pt>
                <c:pt idx="186">
                  <c:v>32.854000000000006</c:v>
                </c:pt>
                <c:pt idx="187">
                  <c:v>33.358000000000004</c:v>
                </c:pt>
                <c:pt idx="188">
                  <c:v>33.043000000000006</c:v>
                </c:pt>
                <c:pt idx="189">
                  <c:v>32.278000000000006</c:v>
                </c:pt>
                <c:pt idx="190">
                  <c:v>31.810000000000002</c:v>
                </c:pt>
                <c:pt idx="191">
                  <c:v>32.835999999999999</c:v>
                </c:pt>
                <c:pt idx="192">
                  <c:v>33.646000000000001</c:v>
                </c:pt>
                <c:pt idx="193">
                  <c:v>33.619000000000007</c:v>
                </c:pt>
                <c:pt idx="194">
                  <c:v>34.330000000000005</c:v>
                </c:pt>
                <c:pt idx="195">
                  <c:v>33.736000000000004</c:v>
                </c:pt>
                <c:pt idx="196">
                  <c:v>32.926000000000002</c:v>
                </c:pt>
                <c:pt idx="197">
                  <c:v>32.062000000000005</c:v>
                </c:pt>
                <c:pt idx="198">
                  <c:v>31.990000000000002</c:v>
                </c:pt>
                <c:pt idx="199">
                  <c:v>31.548999999999999</c:v>
                </c:pt>
                <c:pt idx="200">
                  <c:v>31.972000000000001</c:v>
                </c:pt>
                <c:pt idx="201">
                  <c:v>32.854000000000006</c:v>
                </c:pt>
                <c:pt idx="202">
                  <c:v>33.286000000000001</c:v>
                </c:pt>
                <c:pt idx="203">
                  <c:v>33.628000000000007</c:v>
                </c:pt>
                <c:pt idx="204">
                  <c:v>33.898000000000003</c:v>
                </c:pt>
                <c:pt idx="205">
                  <c:v>33.997</c:v>
                </c:pt>
                <c:pt idx="206">
                  <c:v>33.277000000000008</c:v>
                </c:pt>
                <c:pt idx="207">
                  <c:v>32.233000000000004</c:v>
                </c:pt>
                <c:pt idx="208">
                  <c:v>31.162000000000013</c:v>
                </c:pt>
                <c:pt idx="209">
                  <c:v>31.045000000000009</c:v>
                </c:pt>
                <c:pt idx="210">
                  <c:v>31.756000000000011</c:v>
                </c:pt>
                <c:pt idx="211">
                  <c:v>32.269000000000013</c:v>
                </c:pt>
                <c:pt idx="212">
                  <c:v>33.025000000000013</c:v>
                </c:pt>
                <c:pt idx="213">
                  <c:v>33.331000000000017</c:v>
                </c:pt>
                <c:pt idx="214">
                  <c:v>32.791000000000011</c:v>
                </c:pt>
                <c:pt idx="215">
                  <c:v>31.378000000000007</c:v>
                </c:pt>
                <c:pt idx="216">
                  <c:v>30.577000000000005</c:v>
                </c:pt>
                <c:pt idx="217">
                  <c:v>30.181000000000004</c:v>
                </c:pt>
                <c:pt idx="218">
                  <c:v>30.865000000000002</c:v>
                </c:pt>
                <c:pt idx="219">
                  <c:v>30.802000000000003</c:v>
                </c:pt>
                <c:pt idx="220">
                  <c:v>30.955000000000005</c:v>
                </c:pt>
                <c:pt idx="221">
                  <c:v>30.883000000000003</c:v>
                </c:pt>
                <c:pt idx="222">
                  <c:v>31.864000000000004</c:v>
                </c:pt>
                <c:pt idx="223">
                  <c:v>31.135000000000002</c:v>
                </c:pt>
                <c:pt idx="224">
                  <c:v>31.594000000000005</c:v>
                </c:pt>
                <c:pt idx="225">
                  <c:v>32.674000000000007</c:v>
                </c:pt>
                <c:pt idx="226">
                  <c:v>34.024000000000008</c:v>
                </c:pt>
                <c:pt idx="227">
                  <c:v>33.592000000000006</c:v>
                </c:pt>
                <c:pt idx="228">
                  <c:v>33.14200000000001</c:v>
                </c:pt>
                <c:pt idx="229">
                  <c:v>33.313000000000009</c:v>
                </c:pt>
                <c:pt idx="230">
                  <c:v>31.82800000000001</c:v>
                </c:pt>
                <c:pt idx="231">
                  <c:v>30.280000000000008</c:v>
                </c:pt>
                <c:pt idx="232">
                  <c:v>30.946000000000005</c:v>
                </c:pt>
                <c:pt idx="233">
                  <c:v>31.306000000000004</c:v>
                </c:pt>
                <c:pt idx="234">
                  <c:v>30.31600000000001</c:v>
                </c:pt>
                <c:pt idx="235">
                  <c:v>30.748000000000008</c:v>
                </c:pt>
                <c:pt idx="236">
                  <c:v>31.936000000000007</c:v>
                </c:pt>
                <c:pt idx="237">
                  <c:v>31.171000000000003</c:v>
                </c:pt>
                <c:pt idx="238">
                  <c:v>30.874000000000013</c:v>
                </c:pt>
                <c:pt idx="239">
                  <c:v>31.333000000000009</c:v>
                </c:pt>
                <c:pt idx="240">
                  <c:v>31.846000000000011</c:v>
                </c:pt>
                <c:pt idx="241">
                  <c:v>31.486000000000008</c:v>
                </c:pt>
                <c:pt idx="242">
                  <c:v>31.765000000000008</c:v>
                </c:pt>
                <c:pt idx="243">
                  <c:v>32.332000000000008</c:v>
                </c:pt>
                <c:pt idx="244">
                  <c:v>32.503000000000007</c:v>
                </c:pt>
                <c:pt idx="245">
                  <c:v>31.963000000000012</c:v>
                </c:pt>
                <c:pt idx="246">
                  <c:v>29.58700000000001</c:v>
                </c:pt>
                <c:pt idx="247">
                  <c:v>29.128000000000007</c:v>
                </c:pt>
                <c:pt idx="248">
                  <c:v>29.029000000000007</c:v>
                </c:pt>
                <c:pt idx="249">
                  <c:v>29.298999999999999</c:v>
                </c:pt>
                <c:pt idx="250">
                  <c:v>29.713000000000005</c:v>
                </c:pt>
                <c:pt idx="251">
                  <c:v>32.071000000000005</c:v>
                </c:pt>
                <c:pt idx="252">
                  <c:v>32.197000000000003</c:v>
                </c:pt>
                <c:pt idx="253">
                  <c:v>32.035000000000011</c:v>
                </c:pt>
                <c:pt idx="254">
                  <c:v>31.882000000000012</c:v>
                </c:pt>
                <c:pt idx="255">
                  <c:v>31.603000000000009</c:v>
                </c:pt>
                <c:pt idx="256">
                  <c:v>30.631000000000011</c:v>
                </c:pt>
                <c:pt idx="257">
                  <c:v>30.70300000000001</c:v>
                </c:pt>
                <c:pt idx="258">
                  <c:v>31.144000000000005</c:v>
                </c:pt>
                <c:pt idx="259">
                  <c:v>30.919000000000004</c:v>
                </c:pt>
                <c:pt idx="260">
                  <c:v>30.154000000000003</c:v>
                </c:pt>
                <c:pt idx="261">
                  <c:v>30.55</c:v>
                </c:pt>
                <c:pt idx="262">
                  <c:v>31.018000000000001</c:v>
                </c:pt>
                <c:pt idx="263">
                  <c:v>31.198</c:v>
                </c:pt>
                <c:pt idx="264">
                  <c:v>29.146000000000004</c:v>
                </c:pt>
                <c:pt idx="265">
                  <c:v>28.669000000000004</c:v>
                </c:pt>
                <c:pt idx="266">
                  <c:v>27.967000000000006</c:v>
                </c:pt>
                <c:pt idx="267">
                  <c:v>26.455000000000005</c:v>
                </c:pt>
                <c:pt idx="268">
                  <c:v>25.114000000000008</c:v>
                </c:pt>
                <c:pt idx="269">
                  <c:v>25.834000000000003</c:v>
                </c:pt>
                <c:pt idx="270">
                  <c:v>26.014000000000003</c:v>
                </c:pt>
                <c:pt idx="271">
                  <c:v>25.708000000000006</c:v>
                </c:pt>
                <c:pt idx="272">
                  <c:v>25.600000000000012</c:v>
                </c:pt>
                <c:pt idx="273">
                  <c:v>24.655000000000008</c:v>
                </c:pt>
                <c:pt idx="274">
                  <c:v>24.214000000000013</c:v>
                </c:pt>
                <c:pt idx="275">
                  <c:v>23.467000000000009</c:v>
                </c:pt>
                <c:pt idx="276">
                  <c:v>22.945000000000007</c:v>
                </c:pt>
                <c:pt idx="277">
                  <c:v>22.918000000000006</c:v>
                </c:pt>
                <c:pt idx="278">
                  <c:v>23.404000000000003</c:v>
                </c:pt>
                <c:pt idx="279">
                  <c:v>23.134000000000004</c:v>
                </c:pt>
                <c:pt idx="280">
                  <c:v>23.449000000000005</c:v>
                </c:pt>
                <c:pt idx="281">
                  <c:v>23.386000000000003</c:v>
                </c:pt>
                <c:pt idx="282">
                  <c:v>22.801000000000009</c:v>
                </c:pt>
                <c:pt idx="283">
                  <c:v>22.306000000000008</c:v>
                </c:pt>
                <c:pt idx="284">
                  <c:v>22.909000000000006</c:v>
                </c:pt>
                <c:pt idx="285">
                  <c:v>22.693000000000005</c:v>
                </c:pt>
                <c:pt idx="286">
                  <c:v>22.729000000000006</c:v>
                </c:pt>
                <c:pt idx="287">
                  <c:v>22.954000000000004</c:v>
                </c:pt>
                <c:pt idx="288">
                  <c:v>23.242000000000008</c:v>
                </c:pt>
                <c:pt idx="289">
                  <c:v>23.404000000000011</c:v>
                </c:pt>
                <c:pt idx="290">
                  <c:v>23.323000000000011</c:v>
                </c:pt>
                <c:pt idx="291">
                  <c:v>23.458000000000013</c:v>
                </c:pt>
                <c:pt idx="292">
                  <c:v>23.440000000000008</c:v>
                </c:pt>
                <c:pt idx="293">
                  <c:v>23.413000000000004</c:v>
                </c:pt>
                <c:pt idx="294">
                  <c:v>23.143000000000008</c:v>
                </c:pt>
                <c:pt idx="295">
                  <c:v>22.918000000000006</c:v>
                </c:pt>
                <c:pt idx="296">
                  <c:v>22.900000000000006</c:v>
                </c:pt>
                <c:pt idx="297">
                  <c:v>22.315000000000005</c:v>
                </c:pt>
                <c:pt idx="298">
                  <c:v>21.649000000000008</c:v>
                </c:pt>
                <c:pt idx="299">
                  <c:v>21.217000000000006</c:v>
                </c:pt>
                <c:pt idx="300">
                  <c:v>21.253000000000007</c:v>
                </c:pt>
                <c:pt idx="301">
                  <c:v>21.478000000000005</c:v>
                </c:pt>
                <c:pt idx="302">
                  <c:v>21.973000000000006</c:v>
                </c:pt>
                <c:pt idx="303">
                  <c:v>22.522000000000009</c:v>
                </c:pt>
                <c:pt idx="304">
                  <c:v>22.873000000000012</c:v>
                </c:pt>
                <c:pt idx="305">
                  <c:v>22.54000000000001</c:v>
                </c:pt>
                <c:pt idx="306">
                  <c:v>21.604000000000006</c:v>
                </c:pt>
                <c:pt idx="307">
                  <c:v>21.001000000000005</c:v>
                </c:pt>
                <c:pt idx="308">
                  <c:v>20.380000000000003</c:v>
                </c:pt>
                <c:pt idx="309">
                  <c:v>20.254000000000001</c:v>
                </c:pt>
                <c:pt idx="310">
                  <c:v>20.335000000000001</c:v>
                </c:pt>
                <c:pt idx="311">
                  <c:v>20.569000000000003</c:v>
                </c:pt>
                <c:pt idx="312">
                  <c:v>21.667000000000005</c:v>
                </c:pt>
                <c:pt idx="313">
                  <c:v>21.667000000000005</c:v>
                </c:pt>
                <c:pt idx="314">
                  <c:v>21.010000000000005</c:v>
                </c:pt>
                <c:pt idx="315">
                  <c:v>20.911000000000008</c:v>
                </c:pt>
                <c:pt idx="316">
                  <c:v>20.731000000000009</c:v>
                </c:pt>
                <c:pt idx="317">
                  <c:v>19.138000000000005</c:v>
                </c:pt>
                <c:pt idx="318">
                  <c:v>19.165000000000006</c:v>
                </c:pt>
                <c:pt idx="319">
                  <c:v>19.147000000000006</c:v>
                </c:pt>
                <c:pt idx="320">
                  <c:v>19.498000000000005</c:v>
                </c:pt>
                <c:pt idx="321">
                  <c:v>20.749000000000002</c:v>
                </c:pt>
                <c:pt idx="322">
                  <c:v>22.162000000000006</c:v>
                </c:pt>
                <c:pt idx="323">
                  <c:v>21.766000000000005</c:v>
                </c:pt>
                <c:pt idx="324">
                  <c:v>23.134000000000007</c:v>
                </c:pt>
                <c:pt idx="325">
                  <c:v>24.259000000000007</c:v>
                </c:pt>
                <c:pt idx="326">
                  <c:v>22.873000000000005</c:v>
                </c:pt>
                <c:pt idx="327">
                  <c:v>22.891000000000009</c:v>
                </c:pt>
                <c:pt idx="328">
                  <c:v>24.106000000000009</c:v>
                </c:pt>
                <c:pt idx="329">
                  <c:v>24.268000000000008</c:v>
                </c:pt>
                <c:pt idx="330">
                  <c:v>22.936000000000011</c:v>
                </c:pt>
                <c:pt idx="331">
                  <c:v>24.088000000000012</c:v>
                </c:pt>
                <c:pt idx="332">
                  <c:v>24.160000000000007</c:v>
                </c:pt>
                <c:pt idx="333">
                  <c:v>25.249000000000006</c:v>
                </c:pt>
                <c:pt idx="334">
                  <c:v>24.934000000000005</c:v>
                </c:pt>
                <c:pt idx="335">
                  <c:v>25.492000000000001</c:v>
                </c:pt>
                <c:pt idx="336">
                  <c:v>25.195</c:v>
                </c:pt>
                <c:pt idx="337">
                  <c:v>25.105</c:v>
                </c:pt>
                <c:pt idx="338">
                  <c:v>23.178999999999998</c:v>
                </c:pt>
                <c:pt idx="339">
                  <c:v>22.594000000000001</c:v>
                </c:pt>
                <c:pt idx="340">
                  <c:v>21.766000000000002</c:v>
                </c:pt>
                <c:pt idx="341">
                  <c:v>21.883000000000003</c:v>
                </c:pt>
                <c:pt idx="342">
                  <c:v>20.677</c:v>
                </c:pt>
                <c:pt idx="343">
                  <c:v>21.595000000000006</c:v>
                </c:pt>
                <c:pt idx="344">
                  <c:v>21.379000000000005</c:v>
                </c:pt>
                <c:pt idx="345">
                  <c:v>21.838000000000001</c:v>
                </c:pt>
                <c:pt idx="346">
                  <c:v>21.973000000000003</c:v>
                </c:pt>
                <c:pt idx="347">
                  <c:v>22.423000000000002</c:v>
                </c:pt>
                <c:pt idx="348">
                  <c:v>23.323</c:v>
                </c:pt>
                <c:pt idx="349">
                  <c:v>23.404000000000003</c:v>
                </c:pt>
                <c:pt idx="350">
                  <c:v>24.025000000000006</c:v>
                </c:pt>
                <c:pt idx="351">
                  <c:v>23.530000000000008</c:v>
                </c:pt>
                <c:pt idx="352">
                  <c:v>24.106000000000005</c:v>
                </c:pt>
                <c:pt idx="353">
                  <c:v>23.863000000000003</c:v>
                </c:pt>
                <c:pt idx="354">
                  <c:v>24.520000000000003</c:v>
                </c:pt>
                <c:pt idx="355">
                  <c:v>24.601000000000003</c:v>
                </c:pt>
                <c:pt idx="356">
                  <c:v>24.205000000000005</c:v>
                </c:pt>
                <c:pt idx="357">
                  <c:v>24.691000000000006</c:v>
                </c:pt>
                <c:pt idx="358">
                  <c:v>23.692000000000007</c:v>
                </c:pt>
                <c:pt idx="359">
                  <c:v>24.277000000000008</c:v>
                </c:pt>
                <c:pt idx="360">
                  <c:v>24.223000000000006</c:v>
                </c:pt>
                <c:pt idx="361">
                  <c:v>24.673000000000009</c:v>
                </c:pt>
                <c:pt idx="362">
                  <c:v>24.160000000000011</c:v>
                </c:pt>
                <c:pt idx="363">
                  <c:v>24.088000000000012</c:v>
                </c:pt>
                <c:pt idx="364">
                  <c:v>23.09800000000001</c:v>
                </c:pt>
                <c:pt idx="365">
                  <c:v>22.018000000000008</c:v>
                </c:pt>
                <c:pt idx="366">
                  <c:v>22.189000000000007</c:v>
                </c:pt>
                <c:pt idx="367">
                  <c:v>22.198000000000004</c:v>
                </c:pt>
                <c:pt idx="368">
                  <c:v>21.784000000000006</c:v>
                </c:pt>
                <c:pt idx="369">
                  <c:v>22.504000000000008</c:v>
                </c:pt>
                <c:pt idx="370">
                  <c:v>23.845000000000006</c:v>
                </c:pt>
                <c:pt idx="371">
                  <c:v>23.737000000000009</c:v>
                </c:pt>
                <c:pt idx="372">
                  <c:v>24.178000000000011</c:v>
                </c:pt>
                <c:pt idx="373">
                  <c:v>24.673000000000009</c:v>
                </c:pt>
                <c:pt idx="374">
                  <c:v>24.439000000000011</c:v>
                </c:pt>
                <c:pt idx="375">
                  <c:v>23.638000000000009</c:v>
                </c:pt>
                <c:pt idx="376">
                  <c:v>24.061000000000007</c:v>
                </c:pt>
                <c:pt idx="377">
                  <c:v>23.512000000000004</c:v>
                </c:pt>
                <c:pt idx="378">
                  <c:v>23.926000000000005</c:v>
                </c:pt>
                <c:pt idx="379">
                  <c:v>23.620000000000005</c:v>
                </c:pt>
                <c:pt idx="380">
                  <c:v>23.242000000000008</c:v>
                </c:pt>
                <c:pt idx="381">
                  <c:v>23.278000000000006</c:v>
                </c:pt>
                <c:pt idx="382">
                  <c:v>23.701000000000008</c:v>
                </c:pt>
                <c:pt idx="383">
                  <c:v>23.368000000000006</c:v>
                </c:pt>
                <c:pt idx="384">
                  <c:v>23.179000000000009</c:v>
                </c:pt>
                <c:pt idx="385">
                  <c:v>23.593000000000007</c:v>
                </c:pt>
                <c:pt idx="386">
                  <c:v>22.918000000000006</c:v>
                </c:pt>
                <c:pt idx="387">
                  <c:v>22.189000000000004</c:v>
                </c:pt>
                <c:pt idx="388">
                  <c:v>21.667000000000005</c:v>
                </c:pt>
                <c:pt idx="389">
                  <c:v>21.190000000000005</c:v>
                </c:pt>
                <c:pt idx="390">
                  <c:v>20.848000000000006</c:v>
                </c:pt>
                <c:pt idx="391">
                  <c:v>20.731000000000005</c:v>
                </c:pt>
                <c:pt idx="392">
                  <c:v>20.920000000000009</c:v>
                </c:pt>
                <c:pt idx="393">
                  <c:v>21.406000000000009</c:v>
                </c:pt>
                <c:pt idx="394">
                  <c:v>21.379000000000008</c:v>
                </c:pt>
                <c:pt idx="395">
                  <c:v>21.352000000000004</c:v>
                </c:pt>
                <c:pt idx="396">
                  <c:v>21.712000000000003</c:v>
                </c:pt>
                <c:pt idx="397">
                  <c:v>21.649000000000004</c:v>
                </c:pt>
                <c:pt idx="398">
                  <c:v>20.848000000000003</c:v>
                </c:pt>
                <c:pt idx="399">
                  <c:v>22.081000000000003</c:v>
                </c:pt>
                <c:pt idx="400">
                  <c:v>22.693000000000005</c:v>
                </c:pt>
                <c:pt idx="405">
                  <c:v>26.455000000000005</c:v>
                </c:pt>
                <c:pt idx="406">
                  <c:v>27.588999999999999</c:v>
                </c:pt>
                <c:pt idx="407">
                  <c:v>29.596000000000004</c:v>
                </c:pt>
                <c:pt idx="408">
                  <c:v>28.831000000000007</c:v>
                </c:pt>
                <c:pt idx="409">
                  <c:v>29.713000000000001</c:v>
                </c:pt>
                <c:pt idx="410">
                  <c:v>30.127000000000002</c:v>
                </c:pt>
                <c:pt idx="411">
                  <c:v>31.009000000000004</c:v>
                </c:pt>
                <c:pt idx="412">
                  <c:v>31.378000000000007</c:v>
                </c:pt>
                <c:pt idx="413">
                  <c:v>31.603000000000009</c:v>
                </c:pt>
                <c:pt idx="414">
                  <c:v>30.397000000000002</c:v>
                </c:pt>
                <c:pt idx="415">
                  <c:v>30.784000000000002</c:v>
                </c:pt>
                <c:pt idx="416">
                  <c:v>30.154000000000003</c:v>
                </c:pt>
                <c:pt idx="417">
                  <c:v>29.686</c:v>
                </c:pt>
                <c:pt idx="418">
                  <c:v>30.136000000000003</c:v>
                </c:pt>
                <c:pt idx="419">
                  <c:v>31.054000000000002</c:v>
                </c:pt>
                <c:pt idx="420">
                  <c:v>30.019000000000005</c:v>
                </c:pt>
                <c:pt idx="421">
                  <c:v>30.631000000000007</c:v>
                </c:pt>
                <c:pt idx="422">
                  <c:v>30.127000000000002</c:v>
                </c:pt>
                <c:pt idx="423">
                  <c:v>30.514000000000003</c:v>
                </c:pt>
                <c:pt idx="424">
                  <c:v>29.668000000000006</c:v>
                </c:pt>
                <c:pt idx="425">
                  <c:v>30.658000000000005</c:v>
                </c:pt>
                <c:pt idx="426">
                  <c:v>30.127000000000002</c:v>
                </c:pt>
                <c:pt idx="427">
                  <c:v>29.524000000000001</c:v>
                </c:pt>
                <c:pt idx="428">
                  <c:v>29.137</c:v>
                </c:pt>
                <c:pt idx="429">
                  <c:v>29.371000000000002</c:v>
                </c:pt>
                <c:pt idx="430">
                  <c:v>29.065000000000005</c:v>
                </c:pt>
                <c:pt idx="431">
                  <c:v>29.020000000000003</c:v>
                </c:pt>
                <c:pt idx="432">
                  <c:v>29.100999999999999</c:v>
                </c:pt>
                <c:pt idx="433">
                  <c:v>29.821000000000005</c:v>
                </c:pt>
                <c:pt idx="434">
                  <c:v>30.667000000000009</c:v>
                </c:pt>
                <c:pt idx="435">
                  <c:v>30.865000000000009</c:v>
                </c:pt>
                <c:pt idx="436">
                  <c:v>31.63900000000001</c:v>
                </c:pt>
                <c:pt idx="437">
                  <c:v>32.701000000000008</c:v>
                </c:pt>
                <c:pt idx="438">
                  <c:v>32.647000000000006</c:v>
                </c:pt>
                <c:pt idx="439">
                  <c:v>32.341000000000008</c:v>
                </c:pt>
                <c:pt idx="440">
                  <c:v>33.025000000000013</c:v>
                </c:pt>
                <c:pt idx="441">
                  <c:v>32.296000000000006</c:v>
                </c:pt>
                <c:pt idx="442">
                  <c:v>33.079000000000008</c:v>
                </c:pt>
                <c:pt idx="443">
                  <c:v>33.115000000000009</c:v>
                </c:pt>
                <c:pt idx="444">
                  <c:v>33.69100000000001</c:v>
                </c:pt>
                <c:pt idx="445">
                  <c:v>33.448000000000008</c:v>
                </c:pt>
                <c:pt idx="446">
                  <c:v>34.159000000000006</c:v>
                </c:pt>
                <c:pt idx="447">
                  <c:v>34.168000000000006</c:v>
                </c:pt>
                <c:pt idx="448">
                  <c:v>34.780000000000008</c:v>
                </c:pt>
                <c:pt idx="449">
                  <c:v>34.375000000000007</c:v>
                </c:pt>
                <c:pt idx="450">
                  <c:v>34.789000000000001</c:v>
                </c:pt>
                <c:pt idx="451">
                  <c:v>35.032000000000004</c:v>
                </c:pt>
                <c:pt idx="452">
                  <c:v>35.02300000000001</c:v>
                </c:pt>
                <c:pt idx="453">
                  <c:v>34.753</c:v>
                </c:pt>
                <c:pt idx="454">
                  <c:v>35.518000000000008</c:v>
                </c:pt>
                <c:pt idx="455">
                  <c:v>35.833000000000013</c:v>
                </c:pt>
                <c:pt idx="456">
                  <c:v>36.238000000000014</c:v>
                </c:pt>
                <c:pt idx="457">
                  <c:v>36.697000000000017</c:v>
                </c:pt>
                <c:pt idx="458">
                  <c:v>37.039000000000009</c:v>
                </c:pt>
                <c:pt idx="459">
                  <c:v>36.697000000000003</c:v>
                </c:pt>
                <c:pt idx="460">
                  <c:v>36.445</c:v>
                </c:pt>
                <c:pt idx="461">
                  <c:v>36.228999999999999</c:v>
                </c:pt>
                <c:pt idx="462">
                  <c:v>34.177</c:v>
                </c:pt>
                <c:pt idx="463">
                  <c:v>34.069000000000003</c:v>
                </c:pt>
                <c:pt idx="464">
                  <c:v>33.808000000000007</c:v>
                </c:pt>
                <c:pt idx="465">
                  <c:v>33.286000000000001</c:v>
                </c:pt>
                <c:pt idx="466">
                  <c:v>33.25</c:v>
                </c:pt>
                <c:pt idx="467">
                  <c:v>34.006</c:v>
                </c:pt>
                <c:pt idx="468">
                  <c:v>33.133000000000003</c:v>
                </c:pt>
                <c:pt idx="469">
                  <c:v>32.926000000000009</c:v>
                </c:pt>
                <c:pt idx="470">
                  <c:v>32.854000000000006</c:v>
                </c:pt>
                <c:pt idx="471">
                  <c:v>32.17</c:v>
                </c:pt>
                <c:pt idx="472">
                  <c:v>32.044000000000004</c:v>
                </c:pt>
                <c:pt idx="473">
                  <c:v>31.170999999999999</c:v>
                </c:pt>
                <c:pt idx="474">
                  <c:v>32.584000000000003</c:v>
                </c:pt>
                <c:pt idx="475">
                  <c:v>33.169000000000004</c:v>
                </c:pt>
                <c:pt idx="476">
                  <c:v>33.573999999999998</c:v>
                </c:pt>
                <c:pt idx="477">
                  <c:v>33.817000000000007</c:v>
                </c:pt>
                <c:pt idx="478">
                  <c:v>34.555000000000007</c:v>
                </c:pt>
                <c:pt idx="479">
                  <c:v>32.620000000000005</c:v>
                </c:pt>
                <c:pt idx="480">
                  <c:v>32.01700000000001</c:v>
                </c:pt>
                <c:pt idx="481">
                  <c:v>31.198000000000008</c:v>
                </c:pt>
                <c:pt idx="482">
                  <c:v>30.595000000000006</c:v>
                </c:pt>
                <c:pt idx="483">
                  <c:v>30.289000000000009</c:v>
                </c:pt>
                <c:pt idx="484">
                  <c:v>29.848000000000006</c:v>
                </c:pt>
                <c:pt idx="485">
                  <c:v>29.569000000000006</c:v>
                </c:pt>
                <c:pt idx="486">
                  <c:v>29.479000000000006</c:v>
                </c:pt>
                <c:pt idx="487">
                  <c:v>30.136000000000006</c:v>
                </c:pt>
                <c:pt idx="488">
                  <c:v>31.333000000000006</c:v>
                </c:pt>
                <c:pt idx="489">
                  <c:v>32.061999999999998</c:v>
                </c:pt>
                <c:pt idx="490">
                  <c:v>32.278000000000006</c:v>
                </c:pt>
                <c:pt idx="491">
                  <c:v>33.610000000000007</c:v>
                </c:pt>
                <c:pt idx="492">
                  <c:v>34.276000000000003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8880"/>
        <c:axId val="189591808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'D1-D3'!$L$2:$L$107</c:f>
              <c:numCache>
                <c:formatCode>0.00_);[Red]\(0.00\)</c:formatCode>
                <c:ptCount val="106"/>
                <c:pt idx="0">
                  <c:v>392.17310526315788</c:v>
                </c:pt>
                <c:pt idx="1">
                  <c:v>392.52236842105265</c:v>
                </c:pt>
                <c:pt idx="2">
                  <c:v>392.90073684210523</c:v>
                </c:pt>
                <c:pt idx="3">
                  <c:v>393.04626315789477</c:v>
                </c:pt>
                <c:pt idx="4">
                  <c:v>393.31029473684214</c:v>
                </c:pt>
                <c:pt idx="5">
                  <c:v>393.61176842105266</c:v>
                </c:pt>
                <c:pt idx="6">
                  <c:v>393.91324210526318</c:v>
                </c:pt>
                <c:pt idx="7">
                  <c:v>395.97833684210525</c:v>
                </c:pt>
                <c:pt idx="8">
                  <c:v>398.70667368421056</c:v>
                </c:pt>
                <c:pt idx="9">
                  <c:v>401.1787578947368</c:v>
                </c:pt>
                <c:pt idx="10">
                  <c:v>402.97252631578942</c:v>
                </c:pt>
                <c:pt idx="11">
                  <c:v>403.00267368421055</c:v>
                </c:pt>
                <c:pt idx="12">
                  <c:v>403.01774736842106</c:v>
                </c:pt>
                <c:pt idx="13">
                  <c:v>403.03282105263156</c:v>
                </c:pt>
                <c:pt idx="14">
                  <c:v>403.04789473684212</c:v>
                </c:pt>
                <c:pt idx="15">
                  <c:v>403.12326315789477</c:v>
                </c:pt>
                <c:pt idx="16">
                  <c:v>405.00747368421054</c:v>
                </c:pt>
                <c:pt idx="17">
                  <c:v>405.00747368421054</c:v>
                </c:pt>
                <c:pt idx="18">
                  <c:v>405.48983157894736</c:v>
                </c:pt>
                <c:pt idx="19">
                  <c:v>405.5501263157895</c:v>
                </c:pt>
                <c:pt idx="20">
                  <c:v>405.68578947368422</c:v>
                </c:pt>
                <c:pt idx="21">
                  <c:v>405.70086315789473</c:v>
                </c:pt>
                <c:pt idx="22">
                  <c:v>406.4394736842105</c:v>
                </c:pt>
                <c:pt idx="23">
                  <c:v>406.51484210526314</c:v>
                </c:pt>
                <c:pt idx="24">
                  <c:v>406.59021052631584</c:v>
                </c:pt>
                <c:pt idx="25">
                  <c:v>407.31374736842105</c:v>
                </c:pt>
                <c:pt idx="26">
                  <c:v>407.38911578947369</c:v>
                </c:pt>
                <c:pt idx="27">
                  <c:v>408.63235714285713</c:v>
                </c:pt>
                <c:pt idx="28">
                  <c:v>408.66292857142855</c:v>
                </c:pt>
                <c:pt idx="29">
                  <c:v>409.00685714285714</c:v>
                </c:pt>
                <c:pt idx="30">
                  <c:v>409.3125714285714</c:v>
                </c:pt>
                <c:pt idx="31">
                  <c:v>409.43485714285714</c:v>
                </c:pt>
                <c:pt idx="32">
                  <c:v>409.4425</c:v>
                </c:pt>
                <c:pt idx="33">
                  <c:v>409.45014285714285</c:v>
                </c:pt>
                <c:pt idx="34">
                  <c:v>409.45778571428571</c:v>
                </c:pt>
                <c:pt idx="35">
                  <c:v>409.48835714285713</c:v>
                </c:pt>
                <c:pt idx="36">
                  <c:v>409.50364285714284</c:v>
                </c:pt>
                <c:pt idx="37">
                  <c:v>409.5265714285714</c:v>
                </c:pt>
                <c:pt idx="38">
                  <c:v>409.53421428571426</c:v>
                </c:pt>
                <c:pt idx="39">
                  <c:v>409.54949999999997</c:v>
                </c:pt>
                <c:pt idx="40">
                  <c:v>409.55714285714288</c:v>
                </c:pt>
                <c:pt idx="41">
                  <c:v>409.56478571428573</c:v>
                </c:pt>
                <c:pt idx="42">
                  <c:v>409.58007142857139</c:v>
                </c:pt>
                <c:pt idx="43">
                  <c:v>409.60300000000001</c:v>
                </c:pt>
                <c:pt idx="44">
                  <c:v>409.63357142857143</c:v>
                </c:pt>
                <c:pt idx="45">
                  <c:v>409.64121428571423</c:v>
                </c:pt>
                <c:pt idx="46">
                  <c:v>409.64121428571423</c:v>
                </c:pt>
                <c:pt idx="47">
                  <c:v>409.64885714285714</c:v>
                </c:pt>
                <c:pt idx="48">
                  <c:v>409.65649999999999</c:v>
                </c:pt>
                <c:pt idx="49">
                  <c:v>409.66414285714285</c:v>
                </c:pt>
                <c:pt idx="50">
                  <c:v>409.68707142857141</c:v>
                </c:pt>
                <c:pt idx="51">
                  <c:v>409.70235714285712</c:v>
                </c:pt>
                <c:pt idx="52">
                  <c:v>409.72528571428569</c:v>
                </c:pt>
                <c:pt idx="53">
                  <c:v>409.73292857142854</c:v>
                </c:pt>
                <c:pt idx="54">
                  <c:v>409.74821428571431</c:v>
                </c:pt>
                <c:pt idx="55">
                  <c:v>409.76349999999996</c:v>
                </c:pt>
                <c:pt idx="56">
                  <c:v>409.77878571428568</c:v>
                </c:pt>
                <c:pt idx="57">
                  <c:v>409.80935714285715</c:v>
                </c:pt>
                <c:pt idx="58">
                  <c:v>409.85521428571428</c:v>
                </c:pt>
                <c:pt idx="59">
                  <c:v>409.93928571428569</c:v>
                </c:pt>
                <c:pt idx="60">
                  <c:v>409.96221428571425</c:v>
                </c:pt>
                <c:pt idx="61">
                  <c:v>410.19149999999996</c:v>
                </c:pt>
                <c:pt idx="62">
                  <c:v>410.29085714285713</c:v>
                </c:pt>
                <c:pt idx="63">
                  <c:v>410.42842857142858</c:v>
                </c:pt>
                <c:pt idx="64">
                  <c:v>410.69592857142851</c:v>
                </c:pt>
                <c:pt idx="65">
                  <c:v>410.71885714285713</c:v>
                </c:pt>
                <c:pt idx="66">
                  <c:v>410.78</c:v>
                </c:pt>
                <c:pt idx="67">
                  <c:v>410.83262500000001</c:v>
                </c:pt>
                <c:pt idx="68">
                  <c:v>410.88524999999998</c:v>
                </c:pt>
                <c:pt idx="69">
                  <c:v>411.51675</c:v>
                </c:pt>
                <c:pt idx="70">
                  <c:v>411.74479166666669</c:v>
                </c:pt>
                <c:pt idx="71">
                  <c:v>411.97283333333331</c:v>
                </c:pt>
                <c:pt idx="72">
                  <c:v>412.07808333333332</c:v>
                </c:pt>
                <c:pt idx="73">
                  <c:v>412.49908333333332</c:v>
                </c:pt>
                <c:pt idx="74">
                  <c:v>413.04287499999998</c:v>
                </c:pt>
                <c:pt idx="75">
                  <c:v>413.62174999999996</c:v>
                </c:pt>
                <c:pt idx="76">
                  <c:v>413.65683333333328</c:v>
                </c:pt>
                <c:pt idx="77">
                  <c:v>413.70945833333332</c:v>
                </c:pt>
                <c:pt idx="78">
                  <c:v>413.77962500000001</c:v>
                </c:pt>
                <c:pt idx="79">
                  <c:v>413.77962500000001</c:v>
                </c:pt>
                <c:pt idx="80">
                  <c:v>413.83224999999999</c:v>
                </c:pt>
                <c:pt idx="81">
                  <c:v>413.91995833333334</c:v>
                </c:pt>
                <c:pt idx="82">
                  <c:v>413.9375</c:v>
                </c:pt>
                <c:pt idx="83">
                  <c:v>413.95504166666666</c:v>
                </c:pt>
                <c:pt idx="84">
                  <c:v>413.95504166666666</c:v>
                </c:pt>
                <c:pt idx="85">
                  <c:v>414.09537499999993</c:v>
                </c:pt>
                <c:pt idx="86">
                  <c:v>414.21816666666672</c:v>
                </c:pt>
                <c:pt idx="87">
                  <c:v>414.25324999999998</c:v>
                </c:pt>
                <c:pt idx="88">
                  <c:v>414.2883333333333</c:v>
                </c:pt>
                <c:pt idx="89">
                  <c:v>414.32341666666673</c:v>
                </c:pt>
                <c:pt idx="90">
                  <c:v>414.32341666666673</c:v>
                </c:pt>
                <c:pt idx="91">
                  <c:v>414.34095833333333</c:v>
                </c:pt>
                <c:pt idx="92">
                  <c:v>414.53391666666664</c:v>
                </c:pt>
                <c:pt idx="93">
                  <c:v>414.84966666666662</c:v>
                </c:pt>
                <c:pt idx="94">
                  <c:v>414.88475000000005</c:v>
                </c:pt>
                <c:pt idx="95">
                  <c:v>415.58641666666665</c:v>
                </c:pt>
                <c:pt idx="96">
                  <c:v>415.69166666666666</c:v>
                </c:pt>
                <c:pt idx="97">
                  <c:v>415.70920833333332</c:v>
                </c:pt>
                <c:pt idx="98">
                  <c:v>415.81445833333333</c:v>
                </c:pt>
                <c:pt idx="99">
                  <c:v>415.86708333333337</c:v>
                </c:pt>
                <c:pt idx="100">
                  <c:v>415.86708333333337</c:v>
                </c:pt>
                <c:pt idx="101">
                  <c:v>415.88462500000003</c:v>
                </c:pt>
                <c:pt idx="102">
                  <c:v>415.91970833333329</c:v>
                </c:pt>
                <c:pt idx="103">
                  <c:v>415.91970833333329</c:v>
                </c:pt>
                <c:pt idx="104">
                  <c:v>416.2880833333333</c:v>
                </c:pt>
                <c:pt idx="105">
                  <c:v>416.30562500000002</c:v>
                </c:pt>
              </c:numCache>
            </c:numRef>
          </c:xVal>
          <c:yVal>
            <c:numRef>
              <c:f>'D1-D3'!$M$2:$M$107</c:f>
              <c:numCache>
                <c:formatCode>0.00_ </c:formatCode>
                <c:ptCount val="106"/>
                <c:pt idx="1">
                  <c:v>32.845000000000013</c:v>
                </c:pt>
                <c:pt idx="2">
                  <c:v>28.435000000000002</c:v>
                </c:pt>
                <c:pt idx="3">
                  <c:v>25.195000000000007</c:v>
                </c:pt>
                <c:pt idx="4">
                  <c:v>31.36</c:v>
                </c:pt>
                <c:pt idx="5">
                  <c:v>32.259999999999991</c:v>
                </c:pt>
                <c:pt idx="6">
                  <c:v>31.450000000000003</c:v>
                </c:pt>
                <c:pt idx="7">
                  <c:v>28.210000000000008</c:v>
                </c:pt>
                <c:pt idx="8">
                  <c:v>27.67</c:v>
                </c:pt>
                <c:pt idx="9">
                  <c:v>29.83</c:v>
                </c:pt>
                <c:pt idx="10">
                  <c:v>37.795000000000002</c:v>
                </c:pt>
                <c:pt idx="11">
                  <c:v>34.240000000000009</c:v>
                </c:pt>
                <c:pt idx="12">
                  <c:v>33.52000000000001</c:v>
                </c:pt>
                <c:pt idx="13">
                  <c:v>30.820000000000007</c:v>
                </c:pt>
                <c:pt idx="14">
                  <c:v>31.045000000000002</c:v>
                </c:pt>
                <c:pt idx="15">
                  <c:v>31.63000000000001</c:v>
                </c:pt>
                <c:pt idx="16">
                  <c:v>30.055000000000007</c:v>
                </c:pt>
                <c:pt idx="17">
                  <c:v>29.875000000000014</c:v>
                </c:pt>
                <c:pt idx="18">
                  <c:v>31.720000000000013</c:v>
                </c:pt>
                <c:pt idx="19">
                  <c:v>27.220000000000013</c:v>
                </c:pt>
                <c:pt idx="20">
                  <c:v>26.950000000000003</c:v>
                </c:pt>
                <c:pt idx="21">
                  <c:v>26.86</c:v>
                </c:pt>
                <c:pt idx="22">
                  <c:v>26.950000000000003</c:v>
                </c:pt>
                <c:pt idx="23">
                  <c:v>26.230000000000004</c:v>
                </c:pt>
                <c:pt idx="24">
                  <c:v>27.13000000000001</c:v>
                </c:pt>
                <c:pt idx="25">
                  <c:v>26.500000000000014</c:v>
                </c:pt>
                <c:pt idx="26">
                  <c:v>26.950000000000003</c:v>
                </c:pt>
                <c:pt idx="27">
                  <c:v>27.940000000000012</c:v>
                </c:pt>
                <c:pt idx="28">
                  <c:v>28.750000000000014</c:v>
                </c:pt>
                <c:pt idx="29">
                  <c:v>31.585000000000008</c:v>
                </c:pt>
                <c:pt idx="30">
                  <c:v>27.490000000000009</c:v>
                </c:pt>
                <c:pt idx="31">
                  <c:v>31.855000000000004</c:v>
                </c:pt>
                <c:pt idx="32">
                  <c:v>27.984999999999999</c:v>
                </c:pt>
                <c:pt idx="33">
                  <c:v>27.174999999999997</c:v>
                </c:pt>
                <c:pt idx="34">
                  <c:v>28.930000000000007</c:v>
                </c:pt>
                <c:pt idx="35">
                  <c:v>28.345000000000013</c:v>
                </c:pt>
                <c:pt idx="36">
                  <c:v>26.995000000000005</c:v>
                </c:pt>
                <c:pt idx="37">
                  <c:v>25.285000000000011</c:v>
                </c:pt>
                <c:pt idx="38">
                  <c:v>27.759999999999991</c:v>
                </c:pt>
                <c:pt idx="39">
                  <c:v>27.04000000000002</c:v>
                </c:pt>
                <c:pt idx="40">
                  <c:v>31.63000000000001</c:v>
                </c:pt>
                <c:pt idx="41">
                  <c:v>27.04000000000002</c:v>
                </c:pt>
                <c:pt idx="42">
                  <c:v>27.805000000000007</c:v>
                </c:pt>
                <c:pt idx="43">
                  <c:v>29.335000000000008</c:v>
                </c:pt>
                <c:pt idx="44">
                  <c:v>28.795000000000002</c:v>
                </c:pt>
                <c:pt idx="45">
                  <c:v>27.940000000000012</c:v>
                </c:pt>
                <c:pt idx="46">
                  <c:v>30.64</c:v>
                </c:pt>
                <c:pt idx="47">
                  <c:v>28.39</c:v>
                </c:pt>
                <c:pt idx="48">
                  <c:v>27.89500000000001</c:v>
                </c:pt>
                <c:pt idx="49">
                  <c:v>30.775000000000006</c:v>
                </c:pt>
                <c:pt idx="50">
                  <c:v>29.785000000000011</c:v>
                </c:pt>
                <c:pt idx="51">
                  <c:v>30.190000000000012</c:v>
                </c:pt>
                <c:pt idx="52">
                  <c:v>29.155000000000001</c:v>
                </c:pt>
                <c:pt idx="53">
                  <c:v>30.370000000000005</c:v>
                </c:pt>
                <c:pt idx="54">
                  <c:v>28.345000000000013</c:v>
                </c:pt>
                <c:pt idx="55">
                  <c:v>29.335000000000008</c:v>
                </c:pt>
                <c:pt idx="56">
                  <c:v>27.67</c:v>
                </c:pt>
                <c:pt idx="57">
                  <c:v>31.315000000000012</c:v>
                </c:pt>
                <c:pt idx="58">
                  <c:v>34.240000000000009</c:v>
                </c:pt>
                <c:pt idx="59">
                  <c:v>32.305000000000007</c:v>
                </c:pt>
                <c:pt idx="60">
                  <c:v>32.350000000000009</c:v>
                </c:pt>
                <c:pt idx="61">
                  <c:v>35.995000000000005</c:v>
                </c:pt>
                <c:pt idx="62">
                  <c:v>33.970000000000013</c:v>
                </c:pt>
                <c:pt idx="63">
                  <c:v>33.700000000000003</c:v>
                </c:pt>
                <c:pt idx="64">
                  <c:v>32.440000000000012</c:v>
                </c:pt>
                <c:pt idx="65">
                  <c:v>30.910000000000011</c:v>
                </c:pt>
                <c:pt idx="66">
                  <c:v>44.454999999999998</c:v>
                </c:pt>
                <c:pt idx="67">
                  <c:v>31.855000000000004</c:v>
                </c:pt>
                <c:pt idx="68">
                  <c:v>36.31</c:v>
                </c:pt>
                <c:pt idx="69">
                  <c:v>34.240000000000009</c:v>
                </c:pt>
                <c:pt idx="70">
                  <c:v>37.795000000000002</c:v>
                </c:pt>
                <c:pt idx="71">
                  <c:v>31.765000000000001</c:v>
                </c:pt>
                <c:pt idx="72">
                  <c:v>33.924999999999997</c:v>
                </c:pt>
                <c:pt idx="73">
                  <c:v>31.810000000000002</c:v>
                </c:pt>
                <c:pt idx="74">
                  <c:v>33.160000000000011</c:v>
                </c:pt>
                <c:pt idx="75">
                  <c:v>32.484999999999999</c:v>
                </c:pt>
                <c:pt idx="76">
                  <c:v>37.345000000000013</c:v>
                </c:pt>
                <c:pt idx="77">
                  <c:v>34.285000000000011</c:v>
                </c:pt>
                <c:pt idx="78">
                  <c:v>34.150000000000006</c:v>
                </c:pt>
                <c:pt idx="79">
                  <c:v>33.835000000000008</c:v>
                </c:pt>
                <c:pt idx="80">
                  <c:v>35.815000000000012</c:v>
                </c:pt>
                <c:pt idx="81">
                  <c:v>34.33</c:v>
                </c:pt>
                <c:pt idx="82">
                  <c:v>34.870000000000005</c:v>
                </c:pt>
                <c:pt idx="83">
                  <c:v>35.680000000000007</c:v>
                </c:pt>
                <c:pt idx="84">
                  <c:v>33.79000000000002</c:v>
                </c:pt>
                <c:pt idx="85">
                  <c:v>33.924999999999997</c:v>
                </c:pt>
                <c:pt idx="86">
                  <c:v>39.370000000000005</c:v>
                </c:pt>
                <c:pt idx="87">
                  <c:v>37.299999999999997</c:v>
                </c:pt>
                <c:pt idx="88">
                  <c:v>36.759999999999991</c:v>
                </c:pt>
                <c:pt idx="89">
                  <c:v>40.090000000000003</c:v>
                </c:pt>
                <c:pt idx="90">
                  <c:v>32.66500000000002</c:v>
                </c:pt>
                <c:pt idx="91">
                  <c:v>37.615000000000009</c:v>
                </c:pt>
                <c:pt idx="92">
                  <c:v>34.375000000000014</c:v>
                </c:pt>
                <c:pt idx="93">
                  <c:v>32.620000000000005</c:v>
                </c:pt>
                <c:pt idx="94">
                  <c:v>33.61</c:v>
                </c:pt>
                <c:pt idx="95">
                  <c:v>32.53</c:v>
                </c:pt>
                <c:pt idx="96">
                  <c:v>31.134999999999991</c:v>
                </c:pt>
                <c:pt idx="97">
                  <c:v>30.549999999999997</c:v>
                </c:pt>
                <c:pt idx="98">
                  <c:v>32.305000000000007</c:v>
                </c:pt>
                <c:pt idx="99">
                  <c:v>33.160000000000011</c:v>
                </c:pt>
                <c:pt idx="100">
                  <c:v>32.89</c:v>
                </c:pt>
                <c:pt idx="101">
                  <c:v>32.08</c:v>
                </c:pt>
                <c:pt idx="102">
                  <c:v>32.484999999999999</c:v>
                </c:pt>
                <c:pt idx="103">
                  <c:v>32.259999999999991</c:v>
                </c:pt>
                <c:pt idx="104">
                  <c:v>34.600000000000009</c:v>
                </c:pt>
                <c:pt idx="105">
                  <c:v>33.115000000000009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9966"/>
              </a:solidFill>
              <a:ln w="9525">
                <a:noFill/>
              </a:ln>
              <a:effectLst/>
            </c:spPr>
          </c:marker>
          <c:xVal>
            <c:numRef>
              <c:f>'D1-D3'!$L$108:$L$604</c:f>
              <c:numCache>
                <c:formatCode>0.00_);[Red]\(0.00\)</c:formatCode>
                <c:ptCount val="497"/>
                <c:pt idx="0">
                  <c:v>358.8872949640288</c:v>
                </c:pt>
                <c:pt idx="1">
                  <c:v>359.09647058823532</c:v>
                </c:pt>
                <c:pt idx="2">
                  <c:v>359.19209150326799</c:v>
                </c:pt>
                <c:pt idx="3">
                  <c:v>359.36594771241829</c:v>
                </c:pt>
                <c:pt idx="4">
                  <c:v>359.44418300653592</c:v>
                </c:pt>
                <c:pt idx="5">
                  <c:v>359.5311111111111</c:v>
                </c:pt>
                <c:pt idx="6">
                  <c:v>359.56588235294117</c:v>
                </c:pt>
                <c:pt idx="7">
                  <c:v>359.67888888888893</c:v>
                </c:pt>
                <c:pt idx="8">
                  <c:v>360.41777777777776</c:v>
                </c:pt>
                <c:pt idx="9">
                  <c:v>360.57424836601308</c:v>
                </c:pt>
                <c:pt idx="10">
                  <c:v>360.72202614379086</c:v>
                </c:pt>
                <c:pt idx="11">
                  <c:v>360.86980392156863</c:v>
                </c:pt>
                <c:pt idx="12">
                  <c:v>360.9654248366013</c:v>
                </c:pt>
                <c:pt idx="13">
                  <c:v>361.13928104575166</c:v>
                </c:pt>
                <c:pt idx="14">
                  <c:v>361.69562091503269</c:v>
                </c:pt>
                <c:pt idx="15">
                  <c:v>361.77385620915032</c:v>
                </c:pt>
                <c:pt idx="16">
                  <c:v>361.84339869281047</c:v>
                </c:pt>
                <c:pt idx="17">
                  <c:v>362.01725490196083</c:v>
                </c:pt>
                <c:pt idx="18">
                  <c:v>362.04333333333335</c:v>
                </c:pt>
                <c:pt idx="19">
                  <c:v>362.14764705882351</c:v>
                </c:pt>
                <c:pt idx="20">
                  <c:v>362.32150326797387</c:v>
                </c:pt>
                <c:pt idx="21">
                  <c:v>362.77352941176474</c:v>
                </c:pt>
                <c:pt idx="22">
                  <c:v>362.79091503267972</c:v>
                </c:pt>
                <c:pt idx="23">
                  <c:v>362.88653594771245</c:v>
                </c:pt>
                <c:pt idx="24">
                  <c:v>362.94738562091504</c:v>
                </c:pt>
                <c:pt idx="25">
                  <c:v>363.10385620915036</c:v>
                </c:pt>
                <c:pt idx="26">
                  <c:v>363.27771241830067</c:v>
                </c:pt>
                <c:pt idx="27">
                  <c:v>363.38202614379088</c:v>
                </c:pt>
                <c:pt idx="28">
                  <c:v>363.43418300653593</c:v>
                </c:pt>
                <c:pt idx="29">
                  <c:v>363.65150326797385</c:v>
                </c:pt>
                <c:pt idx="30">
                  <c:v>363.70366013071896</c:v>
                </c:pt>
                <c:pt idx="31">
                  <c:v>363.75581699346407</c:v>
                </c:pt>
                <c:pt idx="32">
                  <c:v>363.79928104575168</c:v>
                </c:pt>
                <c:pt idx="33">
                  <c:v>363.86882352941177</c:v>
                </c:pt>
                <c:pt idx="34">
                  <c:v>363.87751633986926</c:v>
                </c:pt>
                <c:pt idx="35">
                  <c:v>363.90359477124184</c:v>
                </c:pt>
                <c:pt idx="36">
                  <c:v>363.93836601307191</c:v>
                </c:pt>
                <c:pt idx="37">
                  <c:v>363.99921568627451</c:v>
                </c:pt>
                <c:pt idx="38">
                  <c:v>364.14699346405229</c:v>
                </c:pt>
                <c:pt idx="39">
                  <c:v>364.26</c:v>
                </c:pt>
                <c:pt idx="40">
                  <c:v>364.29477124183006</c:v>
                </c:pt>
                <c:pt idx="41">
                  <c:v>364.41647058823531</c:v>
                </c:pt>
                <c:pt idx="42">
                  <c:v>364.57294117647058</c:v>
                </c:pt>
                <c:pt idx="43">
                  <c:v>364.59032679738561</c:v>
                </c:pt>
                <c:pt idx="44">
                  <c:v>364.67725490196079</c:v>
                </c:pt>
                <c:pt idx="45">
                  <c:v>364.7294117647059</c:v>
                </c:pt>
                <c:pt idx="46">
                  <c:v>364.80764705882353</c:v>
                </c:pt>
                <c:pt idx="47">
                  <c:v>364.82503267973857</c:v>
                </c:pt>
                <c:pt idx="48">
                  <c:v>364.89457516339871</c:v>
                </c:pt>
                <c:pt idx="49">
                  <c:v>364.94673202614382</c:v>
                </c:pt>
                <c:pt idx="50">
                  <c:v>365.02496732026145</c:v>
                </c:pt>
                <c:pt idx="51">
                  <c:v>365.04061437908501</c:v>
                </c:pt>
                <c:pt idx="52">
                  <c:v>365.26228104575165</c:v>
                </c:pt>
                <c:pt idx="53">
                  <c:v>365.32052287581701</c:v>
                </c:pt>
                <c:pt idx="54">
                  <c:v>365.36746405228757</c:v>
                </c:pt>
                <c:pt idx="55">
                  <c:v>365.39006535947715</c:v>
                </c:pt>
                <c:pt idx="56">
                  <c:v>365.59695424836605</c:v>
                </c:pt>
                <c:pt idx="57">
                  <c:v>365.59782352941176</c:v>
                </c:pt>
                <c:pt idx="58">
                  <c:v>365.59869281045752</c:v>
                </c:pt>
                <c:pt idx="59">
                  <c:v>365.76385620915033</c:v>
                </c:pt>
                <c:pt idx="60">
                  <c:v>365.81601307189544</c:v>
                </c:pt>
                <c:pt idx="61">
                  <c:v>365.93075816993468</c:v>
                </c:pt>
                <c:pt idx="62">
                  <c:v>365.97248366013076</c:v>
                </c:pt>
                <c:pt idx="63">
                  <c:v>366.04202614379085</c:v>
                </c:pt>
                <c:pt idx="64">
                  <c:v>366.05941176470589</c:v>
                </c:pt>
                <c:pt idx="65">
                  <c:v>366.11156862745099</c:v>
                </c:pt>
                <c:pt idx="66">
                  <c:v>366.1637254901961</c:v>
                </c:pt>
                <c:pt idx="67">
                  <c:v>366.18111111111108</c:v>
                </c:pt>
                <c:pt idx="68">
                  <c:v>366.1941503267974</c:v>
                </c:pt>
                <c:pt idx="69">
                  <c:v>366.25065359477128</c:v>
                </c:pt>
                <c:pt idx="70">
                  <c:v>366.3375816993464</c:v>
                </c:pt>
                <c:pt idx="71">
                  <c:v>366.36366013071898</c:v>
                </c:pt>
                <c:pt idx="72">
                  <c:v>366.36366013071898</c:v>
                </c:pt>
                <c:pt idx="73">
                  <c:v>366.40799346405231</c:v>
                </c:pt>
                <c:pt idx="74">
                  <c:v>366.43320261437907</c:v>
                </c:pt>
                <c:pt idx="75">
                  <c:v>366.48535947712418</c:v>
                </c:pt>
                <c:pt idx="76">
                  <c:v>366.48535947712418</c:v>
                </c:pt>
                <c:pt idx="77">
                  <c:v>366.54620915032677</c:v>
                </c:pt>
                <c:pt idx="78">
                  <c:v>366.56359477124187</c:v>
                </c:pt>
                <c:pt idx="79">
                  <c:v>366.60705882352943</c:v>
                </c:pt>
                <c:pt idx="80">
                  <c:v>366.63313725490195</c:v>
                </c:pt>
                <c:pt idx="81">
                  <c:v>366.6418300653595</c:v>
                </c:pt>
                <c:pt idx="82">
                  <c:v>366.65921568627448</c:v>
                </c:pt>
                <c:pt idx="83">
                  <c:v>366.66269281045754</c:v>
                </c:pt>
                <c:pt idx="84">
                  <c:v>366.76352941176469</c:v>
                </c:pt>
                <c:pt idx="85">
                  <c:v>366.84176470588238</c:v>
                </c:pt>
                <c:pt idx="86">
                  <c:v>366.8765359477124</c:v>
                </c:pt>
                <c:pt idx="87">
                  <c:v>367.0590849673203</c:v>
                </c:pt>
                <c:pt idx="88">
                  <c:v>367.08516339869283</c:v>
                </c:pt>
                <c:pt idx="89">
                  <c:v>367.12862745098039</c:v>
                </c:pt>
                <c:pt idx="90">
                  <c:v>367.21555555555557</c:v>
                </c:pt>
                <c:pt idx="91">
                  <c:v>367.21642483660133</c:v>
                </c:pt>
                <c:pt idx="92">
                  <c:v>367.34594771241831</c:v>
                </c:pt>
                <c:pt idx="93">
                  <c:v>367.39810457516342</c:v>
                </c:pt>
                <c:pt idx="94">
                  <c:v>367.4215751633987</c:v>
                </c:pt>
                <c:pt idx="95">
                  <c:v>367.53718954248365</c:v>
                </c:pt>
                <c:pt idx="96">
                  <c:v>367.65193464052288</c:v>
                </c:pt>
                <c:pt idx="97">
                  <c:v>367.78058823529415</c:v>
                </c:pt>
                <c:pt idx="98">
                  <c:v>367.79797385620913</c:v>
                </c:pt>
                <c:pt idx="99">
                  <c:v>367.8849019607843</c:v>
                </c:pt>
                <c:pt idx="100">
                  <c:v>367.91098039215683</c:v>
                </c:pt>
                <c:pt idx="101">
                  <c:v>367.97183006535948</c:v>
                </c:pt>
                <c:pt idx="102">
                  <c:v>368.03528758169938</c:v>
                </c:pt>
                <c:pt idx="103">
                  <c:v>368.17176470588237</c:v>
                </c:pt>
                <c:pt idx="104">
                  <c:v>368.23261437908496</c:v>
                </c:pt>
                <c:pt idx="105">
                  <c:v>368.45862745098037</c:v>
                </c:pt>
                <c:pt idx="106">
                  <c:v>368.76896078431372</c:v>
                </c:pt>
                <c:pt idx="107">
                  <c:v>368.78026143790851</c:v>
                </c:pt>
                <c:pt idx="108">
                  <c:v>368.85849673202614</c:v>
                </c:pt>
                <c:pt idx="109">
                  <c:v>369.0323529411765</c:v>
                </c:pt>
                <c:pt idx="110">
                  <c:v>369.10015686274511</c:v>
                </c:pt>
                <c:pt idx="111">
                  <c:v>369.16274509803918</c:v>
                </c:pt>
                <c:pt idx="112">
                  <c:v>369.24098039215687</c:v>
                </c:pt>
                <c:pt idx="113">
                  <c:v>369.49046405228756</c:v>
                </c:pt>
                <c:pt idx="114">
                  <c:v>369.51915032679739</c:v>
                </c:pt>
                <c:pt idx="115">
                  <c:v>369.58869281045753</c:v>
                </c:pt>
                <c:pt idx="116">
                  <c:v>369.79210457516342</c:v>
                </c:pt>
                <c:pt idx="117">
                  <c:v>369.80601307189545</c:v>
                </c:pt>
                <c:pt idx="118">
                  <c:v>369.88424836601308</c:v>
                </c:pt>
                <c:pt idx="119">
                  <c:v>369.94509803921574</c:v>
                </c:pt>
                <c:pt idx="120">
                  <c:v>369.95379084967323</c:v>
                </c:pt>
                <c:pt idx="121">
                  <c:v>370.01464052287582</c:v>
                </c:pt>
                <c:pt idx="122">
                  <c:v>370.0407189542484</c:v>
                </c:pt>
                <c:pt idx="123">
                  <c:v>370.0407189542484</c:v>
                </c:pt>
                <c:pt idx="124">
                  <c:v>370.12330065359475</c:v>
                </c:pt>
                <c:pt idx="125">
                  <c:v>370.13633986928102</c:v>
                </c:pt>
                <c:pt idx="126">
                  <c:v>370.1624183006536</c:v>
                </c:pt>
                <c:pt idx="127">
                  <c:v>370.20588235294122</c:v>
                </c:pt>
                <c:pt idx="128">
                  <c:v>370.23196078431374</c:v>
                </c:pt>
                <c:pt idx="129">
                  <c:v>370.33627450980396</c:v>
                </c:pt>
                <c:pt idx="130">
                  <c:v>370.33627450980396</c:v>
                </c:pt>
                <c:pt idx="131">
                  <c:v>370.44928104575166</c:v>
                </c:pt>
                <c:pt idx="132">
                  <c:v>370.44928104575166</c:v>
                </c:pt>
                <c:pt idx="133">
                  <c:v>370.57967320261434</c:v>
                </c:pt>
                <c:pt idx="134">
                  <c:v>370.62313725490196</c:v>
                </c:pt>
                <c:pt idx="135">
                  <c:v>370.63009150326798</c:v>
                </c:pt>
                <c:pt idx="136">
                  <c:v>370.69267973856211</c:v>
                </c:pt>
                <c:pt idx="137">
                  <c:v>370.74483660130716</c:v>
                </c:pt>
                <c:pt idx="138">
                  <c:v>370.81437908496736</c:v>
                </c:pt>
                <c:pt idx="139">
                  <c:v>370.86653594771246</c:v>
                </c:pt>
                <c:pt idx="140">
                  <c:v>370.90130718954248</c:v>
                </c:pt>
                <c:pt idx="141">
                  <c:v>370.93433986928108</c:v>
                </c:pt>
                <c:pt idx="142">
                  <c:v>371.0577777777778</c:v>
                </c:pt>
                <c:pt idx="143">
                  <c:v>371.07516339869284</c:v>
                </c:pt>
                <c:pt idx="144">
                  <c:v>371.08385620915033</c:v>
                </c:pt>
                <c:pt idx="145">
                  <c:v>371.10124183006536</c:v>
                </c:pt>
                <c:pt idx="146">
                  <c:v>371.12732026143794</c:v>
                </c:pt>
                <c:pt idx="147">
                  <c:v>371.19686274509809</c:v>
                </c:pt>
                <c:pt idx="148">
                  <c:v>371.26814379084971</c:v>
                </c:pt>
                <c:pt idx="149">
                  <c:v>371.30117647058825</c:v>
                </c:pt>
                <c:pt idx="150">
                  <c:v>371.37071895424839</c:v>
                </c:pt>
                <c:pt idx="151">
                  <c:v>371.37071895424839</c:v>
                </c:pt>
                <c:pt idx="152">
                  <c:v>371.41418300653595</c:v>
                </c:pt>
                <c:pt idx="153">
                  <c:v>371.438522875817</c:v>
                </c:pt>
                <c:pt idx="154">
                  <c:v>371.45938562091504</c:v>
                </c:pt>
                <c:pt idx="155">
                  <c:v>371.48198692810456</c:v>
                </c:pt>
                <c:pt idx="156">
                  <c:v>371.49241830065358</c:v>
                </c:pt>
                <c:pt idx="157">
                  <c:v>371.50111111111107</c:v>
                </c:pt>
                <c:pt idx="158">
                  <c:v>371.51675816993463</c:v>
                </c:pt>
                <c:pt idx="159">
                  <c:v>371.57065359477127</c:v>
                </c:pt>
                <c:pt idx="160">
                  <c:v>371.58803921568631</c:v>
                </c:pt>
                <c:pt idx="161">
                  <c:v>371.7097385620915</c:v>
                </c:pt>
                <c:pt idx="162">
                  <c:v>371.72538562091506</c:v>
                </c:pt>
                <c:pt idx="163">
                  <c:v>371.77928104575165</c:v>
                </c:pt>
                <c:pt idx="164">
                  <c:v>371.85751633986928</c:v>
                </c:pt>
                <c:pt idx="165">
                  <c:v>371.87577124183008</c:v>
                </c:pt>
                <c:pt idx="166">
                  <c:v>371.89228758169935</c:v>
                </c:pt>
                <c:pt idx="167">
                  <c:v>371.92705882352942</c:v>
                </c:pt>
                <c:pt idx="168">
                  <c:v>371.953137254902</c:v>
                </c:pt>
                <c:pt idx="169">
                  <c:v>371.97052287581698</c:v>
                </c:pt>
                <c:pt idx="170">
                  <c:v>372.0139869281046</c:v>
                </c:pt>
                <c:pt idx="171">
                  <c:v>372.02267973856209</c:v>
                </c:pt>
                <c:pt idx="172">
                  <c:v>372.06614379084971</c:v>
                </c:pt>
                <c:pt idx="173">
                  <c:v>372.08352941176469</c:v>
                </c:pt>
                <c:pt idx="174">
                  <c:v>372.08352941176469</c:v>
                </c:pt>
                <c:pt idx="175">
                  <c:v>372.10960784313727</c:v>
                </c:pt>
                <c:pt idx="176">
                  <c:v>372.16176470588238</c:v>
                </c:pt>
                <c:pt idx="177">
                  <c:v>372.19653594771239</c:v>
                </c:pt>
                <c:pt idx="178">
                  <c:v>372.21392156862748</c:v>
                </c:pt>
                <c:pt idx="179">
                  <c:v>372.2409675925926</c:v>
                </c:pt>
                <c:pt idx="180">
                  <c:v>372.24193518518518</c:v>
                </c:pt>
                <c:pt idx="181">
                  <c:v>372.24290277777777</c:v>
                </c:pt>
                <c:pt idx="182">
                  <c:v>372.25935185185182</c:v>
                </c:pt>
                <c:pt idx="183">
                  <c:v>372.33675925925928</c:v>
                </c:pt>
                <c:pt idx="184">
                  <c:v>372.37546296296296</c:v>
                </c:pt>
                <c:pt idx="185">
                  <c:v>372.37546296296296</c:v>
                </c:pt>
                <c:pt idx="186">
                  <c:v>372.42384259259262</c:v>
                </c:pt>
                <c:pt idx="187">
                  <c:v>372.4335185185185</c:v>
                </c:pt>
                <c:pt idx="188">
                  <c:v>372.58833333333337</c:v>
                </c:pt>
                <c:pt idx="189">
                  <c:v>372.74314814814812</c:v>
                </c:pt>
                <c:pt idx="190">
                  <c:v>372.75282407407406</c:v>
                </c:pt>
                <c:pt idx="191">
                  <c:v>372.80120370370372</c:v>
                </c:pt>
                <c:pt idx="192">
                  <c:v>372.80120370370372</c:v>
                </c:pt>
                <c:pt idx="193">
                  <c:v>372.82055555555559</c:v>
                </c:pt>
                <c:pt idx="194">
                  <c:v>372.93666666666672</c:v>
                </c:pt>
                <c:pt idx="195">
                  <c:v>372.97827314814811</c:v>
                </c:pt>
                <c:pt idx="196">
                  <c:v>372.97924074074075</c:v>
                </c:pt>
                <c:pt idx="197">
                  <c:v>372.98020833333334</c:v>
                </c:pt>
                <c:pt idx="198">
                  <c:v>373.0043981481482</c:v>
                </c:pt>
                <c:pt idx="199">
                  <c:v>373.14953703703702</c:v>
                </c:pt>
                <c:pt idx="200">
                  <c:v>373.18824074074075</c:v>
                </c:pt>
                <c:pt idx="201">
                  <c:v>373.18824074074075</c:v>
                </c:pt>
                <c:pt idx="202">
                  <c:v>373.18824074074075</c:v>
                </c:pt>
                <c:pt idx="203">
                  <c:v>373.34305555555557</c:v>
                </c:pt>
                <c:pt idx="204">
                  <c:v>373.35466666666667</c:v>
                </c:pt>
                <c:pt idx="205">
                  <c:v>373.37885648148153</c:v>
                </c:pt>
                <c:pt idx="206">
                  <c:v>373.3817592592593</c:v>
                </c:pt>
                <c:pt idx="207">
                  <c:v>373.39917592592593</c:v>
                </c:pt>
                <c:pt idx="208">
                  <c:v>373.43884722222219</c:v>
                </c:pt>
                <c:pt idx="209">
                  <c:v>373.43981481481484</c:v>
                </c:pt>
                <c:pt idx="210">
                  <c:v>373.46206944444441</c:v>
                </c:pt>
                <c:pt idx="211">
                  <c:v>373.61398148148152</c:v>
                </c:pt>
                <c:pt idx="212">
                  <c:v>373.62365740740739</c:v>
                </c:pt>
                <c:pt idx="213">
                  <c:v>373.65365277777778</c:v>
                </c:pt>
                <c:pt idx="214">
                  <c:v>373.65462037037037</c:v>
                </c:pt>
                <c:pt idx="215">
                  <c:v>373.68171296296299</c:v>
                </c:pt>
                <c:pt idx="216">
                  <c:v>373.77847222222221</c:v>
                </c:pt>
                <c:pt idx="217">
                  <c:v>373.83652777777775</c:v>
                </c:pt>
                <c:pt idx="218">
                  <c:v>373.87136111111107</c:v>
                </c:pt>
                <c:pt idx="219">
                  <c:v>373.87232870370372</c:v>
                </c:pt>
                <c:pt idx="220">
                  <c:v>373.87523148148148</c:v>
                </c:pt>
                <c:pt idx="221">
                  <c:v>373.92361111111114</c:v>
                </c:pt>
                <c:pt idx="222">
                  <c:v>373.97199074074075</c:v>
                </c:pt>
                <c:pt idx="223">
                  <c:v>373.99037500000003</c:v>
                </c:pt>
                <c:pt idx="224">
                  <c:v>374.03004629629635</c:v>
                </c:pt>
                <c:pt idx="225">
                  <c:v>374.04939814814816</c:v>
                </c:pt>
                <c:pt idx="226">
                  <c:v>374.06874999999997</c:v>
                </c:pt>
                <c:pt idx="227">
                  <c:v>374.06874999999997</c:v>
                </c:pt>
                <c:pt idx="228">
                  <c:v>374.09777777777782</c:v>
                </c:pt>
                <c:pt idx="229">
                  <c:v>374.12680555555556</c:v>
                </c:pt>
                <c:pt idx="230">
                  <c:v>374.15970370370371</c:v>
                </c:pt>
                <c:pt idx="231">
                  <c:v>374.2138888888889</c:v>
                </c:pt>
                <c:pt idx="232">
                  <c:v>374.22356481481484</c:v>
                </c:pt>
                <c:pt idx="233">
                  <c:v>374.2554953703704</c:v>
                </c:pt>
                <c:pt idx="234">
                  <c:v>374.26226851851851</c:v>
                </c:pt>
                <c:pt idx="235">
                  <c:v>374.26226851851851</c:v>
                </c:pt>
                <c:pt idx="236">
                  <c:v>374.29129629629631</c:v>
                </c:pt>
                <c:pt idx="237">
                  <c:v>374.33000000000004</c:v>
                </c:pt>
                <c:pt idx="238">
                  <c:v>374.34161111111115</c:v>
                </c:pt>
                <c:pt idx="239">
                  <c:v>374.35902777777778</c:v>
                </c:pt>
                <c:pt idx="240">
                  <c:v>374.39773148148151</c:v>
                </c:pt>
                <c:pt idx="241">
                  <c:v>374.39773148148151</c:v>
                </c:pt>
                <c:pt idx="242">
                  <c:v>374.42675925925926</c:v>
                </c:pt>
                <c:pt idx="243">
                  <c:v>374.42675925925926</c:v>
                </c:pt>
                <c:pt idx="244">
                  <c:v>374.43643518518519</c:v>
                </c:pt>
                <c:pt idx="245">
                  <c:v>374.44611111111107</c:v>
                </c:pt>
                <c:pt idx="246">
                  <c:v>374.45578703703706</c:v>
                </c:pt>
                <c:pt idx="247">
                  <c:v>374.47513888888892</c:v>
                </c:pt>
                <c:pt idx="248">
                  <c:v>374.49449074074073</c:v>
                </c:pt>
                <c:pt idx="249">
                  <c:v>374.50416666666666</c:v>
                </c:pt>
                <c:pt idx="250">
                  <c:v>374.54287037037039</c:v>
                </c:pt>
                <c:pt idx="251">
                  <c:v>374.55254629629627</c:v>
                </c:pt>
                <c:pt idx="252">
                  <c:v>374.62995370370373</c:v>
                </c:pt>
                <c:pt idx="253">
                  <c:v>374.63479166666667</c:v>
                </c:pt>
                <c:pt idx="254">
                  <c:v>374.71703703703702</c:v>
                </c:pt>
                <c:pt idx="255">
                  <c:v>374.75574074074075</c:v>
                </c:pt>
                <c:pt idx="256">
                  <c:v>374.82347222222222</c:v>
                </c:pt>
                <c:pt idx="257">
                  <c:v>374.83314814814815</c:v>
                </c:pt>
                <c:pt idx="258">
                  <c:v>374.84282407407409</c:v>
                </c:pt>
                <c:pt idx="259">
                  <c:v>374.9686111111111</c:v>
                </c:pt>
                <c:pt idx="260">
                  <c:v>374.98796296296297</c:v>
                </c:pt>
                <c:pt idx="261">
                  <c:v>375.14277777777778</c:v>
                </c:pt>
                <c:pt idx="262">
                  <c:v>375.18341666666663</c:v>
                </c:pt>
                <c:pt idx="263">
                  <c:v>375.19115740740745</c:v>
                </c:pt>
                <c:pt idx="264">
                  <c:v>375.27437037037038</c:v>
                </c:pt>
                <c:pt idx="265">
                  <c:v>375.31694444444446</c:v>
                </c:pt>
                <c:pt idx="266">
                  <c:v>375.42241203703702</c:v>
                </c:pt>
                <c:pt idx="267">
                  <c:v>375.42337962962966</c:v>
                </c:pt>
                <c:pt idx="268">
                  <c:v>380.89027777777778</c:v>
                </c:pt>
                <c:pt idx="269">
                  <c:v>381.00638888888886</c:v>
                </c:pt>
                <c:pt idx="270">
                  <c:v>381.13217592592594</c:v>
                </c:pt>
                <c:pt idx="271">
                  <c:v>381.13217592592594</c:v>
                </c:pt>
                <c:pt idx="272">
                  <c:v>381.35472222222222</c:v>
                </c:pt>
                <c:pt idx="273">
                  <c:v>381.55791666666664</c:v>
                </c:pt>
                <c:pt idx="274">
                  <c:v>381.73208333333332</c:v>
                </c:pt>
                <c:pt idx="275">
                  <c:v>381.77078703703705</c:v>
                </c:pt>
                <c:pt idx="276">
                  <c:v>381.83851851851853</c:v>
                </c:pt>
                <c:pt idx="277">
                  <c:v>381.85787037037034</c:v>
                </c:pt>
                <c:pt idx="278">
                  <c:v>381.96430555555554</c:v>
                </c:pt>
                <c:pt idx="279">
                  <c:v>381.96430555555554</c:v>
                </c:pt>
                <c:pt idx="280">
                  <c:v>382.05138888888888</c:v>
                </c:pt>
                <c:pt idx="281">
                  <c:v>382.09009259259261</c:v>
                </c:pt>
                <c:pt idx="282">
                  <c:v>382.15782407407409</c:v>
                </c:pt>
                <c:pt idx="283">
                  <c:v>382.17717592592589</c:v>
                </c:pt>
                <c:pt idx="284">
                  <c:v>382.20620370370369</c:v>
                </c:pt>
                <c:pt idx="285">
                  <c:v>382.34166666666664</c:v>
                </c:pt>
                <c:pt idx="286">
                  <c:v>382.46745370370371</c:v>
                </c:pt>
                <c:pt idx="287">
                  <c:v>382.56421296296298</c:v>
                </c:pt>
                <c:pt idx="288">
                  <c:v>382.62226851851852</c:v>
                </c:pt>
                <c:pt idx="289">
                  <c:v>382.75190769230767</c:v>
                </c:pt>
                <c:pt idx="290">
                  <c:v>382.76738461538457</c:v>
                </c:pt>
                <c:pt idx="291">
                  <c:v>382.79833846153844</c:v>
                </c:pt>
                <c:pt idx="292">
                  <c:v>382.8447692307692</c:v>
                </c:pt>
                <c:pt idx="293">
                  <c:v>382.89119999999997</c:v>
                </c:pt>
                <c:pt idx="294">
                  <c:v>382.91441538461538</c:v>
                </c:pt>
                <c:pt idx="295">
                  <c:v>383.01501538461542</c:v>
                </c:pt>
                <c:pt idx="296">
                  <c:v>383.07692307692309</c:v>
                </c:pt>
                <c:pt idx="297">
                  <c:v>383.0924</c:v>
                </c:pt>
                <c:pt idx="298">
                  <c:v>383.12335384615386</c:v>
                </c:pt>
                <c:pt idx="299">
                  <c:v>383.16204615384618</c:v>
                </c:pt>
                <c:pt idx="300">
                  <c:v>383.19299999999998</c:v>
                </c:pt>
                <c:pt idx="301">
                  <c:v>383.2162153846154</c:v>
                </c:pt>
                <c:pt idx="302">
                  <c:v>383.2471692307692</c:v>
                </c:pt>
                <c:pt idx="303">
                  <c:v>383.31681538461538</c:v>
                </c:pt>
                <c:pt idx="304">
                  <c:v>383.34776923076919</c:v>
                </c:pt>
                <c:pt idx="305">
                  <c:v>383.40193846153846</c:v>
                </c:pt>
                <c:pt idx="306">
                  <c:v>383.41741538461537</c:v>
                </c:pt>
                <c:pt idx="307">
                  <c:v>383.43289230769227</c:v>
                </c:pt>
                <c:pt idx="308">
                  <c:v>383.56444615384618</c:v>
                </c:pt>
                <c:pt idx="309">
                  <c:v>383.66504615384616</c:v>
                </c:pt>
                <c:pt idx="310">
                  <c:v>383.99006153846153</c:v>
                </c:pt>
                <c:pt idx="311">
                  <c:v>384.01327692307689</c:v>
                </c:pt>
                <c:pt idx="312">
                  <c:v>384.02101538461534</c:v>
                </c:pt>
                <c:pt idx="313">
                  <c:v>384.17578461538466</c:v>
                </c:pt>
                <c:pt idx="314">
                  <c:v>384.22221538461537</c:v>
                </c:pt>
                <c:pt idx="315">
                  <c:v>384.33055384615386</c:v>
                </c:pt>
                <c:pt idx="316">
                  <c:v>384.33829230769231</c:v>
                </c:pt>
                <c:pt idx="317">
                  <c:v>384.41567692307689</c:v>
                </c:pt>
                <c:pt idx="318">
                  <c:v>384.43115384615385</c:v>
                </c:pt>
                <c:pt idx="319">
                  <c:v>384.47758461538461</c:v>
                </c:pt>
                <c:pt idx="320">
                  <c:v>384.51627692307693</c:v>
                </c:pt>
                <c:pt idx="321">
                  <c:v>384.62461538461537</c:v>
                </c:pt>
                <c:pt idx="322">
                  <c:v>385.00380000000001</c:v>
                </c:pt>
                <c:pt idx="323">
                  <c:v>385.48358461538464</c:v>
                </c:pt>
                <c:pt idx="324">
                  <c:v>385.79312307692311</c:v>
                </c:pt>
                <c:pt idx="325">
                  <c:v>386.10266153846152</c:v>
                </c:pt>
                <c:pt idx="326">
                  <c:v>386.32707692307696</c:v>
                </c:pt>
                <c:pt idx="327">
                  <c:v>386.39672307692308</c:v>
                </c:pt>
                <c:pt idx="328">
                  <c:v>386.41220000000004</c:v>
                </c:pt>
                <c:pt idx="329">
                  <c:v>386.69078461538464</c:v>
                </c:pt>
                <c:pt idx="330">
                  <c:v>386.74495384615386</c:v>
                </c:pt>
                <c:pt idx="331">
                  <c:v>386.99258461538466</c:v>
                </c:pt>
                <c:pt idx="332">
                  <c:v>386.99258461538466</c:v>
                </c:pt>
                <c:pt idx="333">
                  <c:v>387.01580000000001</c:v>
                </c:pt>
                <c:pt idx="334">
                  <c:v>387.14735384615386</c:v>
                </c:pt>
                <c:pt idx="335">
                  <c:v>387.15509230769231</c:v>
                </c:pt>
                <c:pt idx="336">
                  <c:v>387.24795384615385</c:v>
                </c:pt>
                <c:pt idx="337">
                  <c:v>387.24795384615385</c:v>
                </c:pt>
                <c:pt idx="338">
                  <c:v>387.2556923076923</c:v>
                </c:pt>
                <c:pt idx="339">
                  <c:v>387.27116923076926</c:v>
                </c:pt>
                <c:pt idx="340">
                  <c:v>387.29438461538462</c:v>
                </c:pt>
                <c:pt idx="341">
                  <c:v>387.62713846153849</c:v>
                </c:pt>
                <c:pt idx="342">
                  <c:v>387.6426153846154</c:v>
                </c:pt>
                <c:pt idx="343">
                  <c:v>388.12747368421054</c:v>
                </c:pt>
                <c:pt idx="344">
                  <c:v>388.41852631578945</c:v>
                </c:pt>
                <c:pt idx="345">
                  <c:v>388.48643859649121</c:v>
                </c:pt>
                <c:pt idx="346">
                  <c:v>388.98122807017546</c:v>
                </c:pt>
                <c:pt idx="347">
                  <c:v>389.21407017543856</c:v>
                </c:pt>
                <c:pt idx="348">
                  <c:v>389.55363157894737</c:v>
                </c:pt>
                <c:pt idx="349">
                  <c:v>389.61184210526318</c:v>
                </c:pt>
                <c:pt idx="350">
                  <c:v>389.7573684210526</c:v>
                </c:pt>
                <c:pt idx="351">
                  <c:v>389.79617543859649</c:v>
                </c:pt>
                <c:pt idx="352">
                  <c:v>390.66933333333333</c:v>
                </c:pt>
                <c:pt idx="353">
                  <c:v>390.86336842105266</c:v>
                </c:pt>
                <c:pt idx="354">
                  <c:v>390.93128070175442</c:v>
                </c:pt>
                <c:pt idx="355">
                  <c:v>391.0865087719298</c:v>
                </c:pt>
                <c:pt idx="356">
                  <c:v>391.09621052631576</c:v>
                </c:pt>
                <c:pt idx="357">
                  <c:v>391.10591228070177</c:v>
                </c:pt>
                <c:pt idx="358">
                  <c:v>391.32905263157892</c:v>
                </c:pt>
                <c:pt idx="359">
                  <c:v>391.36785964912281</c:v>
                </c:pt>
                <c:pt idx="360">
                  <c:v>391.43577192982457</c:v>
                </c:pt>
                <c:pt idx="361">
                  <c:v>391.54249122807016</c:v>
                </c:pt>
                <c:pt idx="362">
                  <c:v>391.57159649122804</c:v>
                </c:pt>
                <c:pt idx="363">
                  <c:v>391.85294736842104</c:v>
                </c:pt>
                <c:pt idx="364">
                  <c:v>391.9208596491228</c:v>
                </c:pt>
                <c:pt idx="365">
                  <c:v>391.98877192982457</c:v>
                </c:pt>
                <c:pt idx="366">
                  <c:v>392.22161403508773</c:v>
                </c:pt>
                <c:pt idx="367">
                  <c:v>392.49326315789477</c:v>
                </c:pt>
                <c:pt idx="368">
                  <c:v>392.54177192982456</c:v>
                </c:pt>
                <c:pt idx="369">
                  <c:v>392.697</c:v>
                </c:pt>
                <c:pt idx="370">
                  <c:v>392.85222807017544</c:v>
                </c:pt>
                <c:pt idx="371">
                  <c:v>393.0850701754386</c:v>
                </c:pt>
                <c:pt idx="372">
                  <c:v>393.17238596491228</c:v>
                </c:pt>
                <c:pt idx="373">
                  <c:v>393.18208771929824</c:v>
                </c:pt>
                <c:pt idx="374">
                  <c:v>393.46103157894737</c:v>
                </c:pt>
                <c:pt idx="375">
                  <c:v>393.59669473684215</c:v>
                </c:pt>
                <c:pt idx="376">
                  <c:v>393.59669473684215</c:v>
                </c:pt>
                <c:pt idx="377">
                  <c:v>393.73235789473682</c:v>
                </c:pt>
                <c:pt idx="378">
                  <c:v>394.00368421052633</c:v>
                </c:pt>
                <c:pt idx="379">
                  <c:v>394.139347368421</c:v>
                </c:pt>
                <c:pt idx="380">
                  <c:v>394.22978947368415</c:v>
                </c:pt>
                <c:pt idx="381">
                  <c:v>394.5614105263158</c:v>
                </c:pt>
                <c:pt idx="382">
                  <c:v>394.59155789473681</c:v>
                </c:pt>
                <c:pt idx="383">
                  <c:v>394.63677894736844</c:v>
                </c:pt>
                <c:pt idx="384">
                  <c:v>394.7573684210526</c:v>
                </c:pt>
                <c:pt idx="385">
                  <c:v>394.84781052631581</c:v>
                </c:pt>
                <c:pt idx="386">
                  <c:v>395.11913684210526</c:v>
                </c:pt>
                <c:pt idx="387">
                  <c:v>395.31509473684213</c:v>
                </c:pt>
                <c:pt idx="388">
                  <c:v>395.57134736842107</c:v>
                </c:pt>
                <c:pt idx="389">
                  <c:v>395.66178947368422</c:v>
                </c:pt>
                <c:pt idx="390">
                  <c:v>395.94818947368424</c:v>
                </c:pt>
                <c:pt idx="391">
                  <c:v>396.0687789473684</c:v>
                </c:pt>
                <c:pt idx="392">
                  <c:v>396.98827368421053</c:v>
                </c:pt>
                <c:pt idx="393">
                  <c:v>397.13901052631576</c:v>
                </c:pt>
                <c:pt idx="394">
                  <c:v>397.24452631578941</c:v>
                </c:pt>
                <c:pt idx="395">
                  <c:v>397.71181052631573</c:v>
                </c:pt>
                <c:pt idx="396">
                  <c:v>397.89269473684209</c:v>
                </c:pt>
                <c:pt idx="397">
                  <c:v>398.02835789473687</c:v>
                </c:pt>
                <c:pt idx="398">
                  <c:v>398.39012631578953</c:v>
                </c:pt>
                <c:pt idx="399">
                  <c:v>398.84233684210523</c:v>
                </c:pt>
                <c:pt idx="400">
                  <c:v>398.99307368421051</c:v>
                </c:pt>
                <c:pt idx="401">
                  <c:v>399.32469473684205</c:v>
                </c:pt>
                <c:pt idx="402">
                  <c:v>399.46035789473683</c:v>
                </c:pt>
                <c:pt idx="403">
                  <c:v>400.1085263157895</c:v>
                </c:pt>
                <c:pt idx="404">
                  <c:v>400.42507368421053</c:v>
                </c:pt>
                <c:pt idx="405">
                  <c:v>410.35199999999998</c:v>
                </c:pt>
                <c:pt idx="406">
                  <c:v>410.78</c:v>
                </c:pt>
                <c:pt idx="407">
                  <c:v>411.02558333333326</c:v>
                </c:pt>
                <c:pt idx="408">
                  <c:v>411.13083333333327</c:v>
                </c:pt>
                <c:pt idx="409">
                  <c:v>411.39395833333333</c:v>
                </c:pt>
                <c:pt idx="410">
                  <c:v>411.46412499999997</c:v>
                </c:pt>
                <c:pt idx="411">
                  <c:v>411.51675</c:v>
                </c:pt>
                <c:pt idx="412">
                  <c:v>411.62200000000001</c:v>
                </c:pt>
                <c:pt idx="413">
                  <c:v>411.65708333333333</c:v>
                </c:pt>
                <c:pt idx="414">
                  <c:v>411.8675833333333</c:v>
                </c:pt>
                <c:pt idx="415">
                  <c:v>412.727125</c:v>
                </c:pt>
                <c:pt idx="416">
                  <c:v>412.83237500000001</c:v>
                </c:pt>
                <c:pt idx="417">
                  <c:v>412.93762500000003</c:v>
                </c:pt>
                <c:pt idx="418">
                  <c:v>413.11304166666662</c:v>
                </c:pt>
                <c:pt idx="419">
                  <c:v>413.28845833333332</c:v>
                </c:pt>
                <c:pt idx="420">
                  <c:v>413.35862500000002</c:v>
                </c:pt>
                <c:pt idx="421">
                  <c:v>414.32341666666673</c:v>
                </c:pt>
                <c:pt idx="422">
                  <c:v>414.93737499999997</c:v>
                </c:pt>
                <c:pt idx="423">
                  <c:v>415.97233333333338</c:v>
                </c:pt>
                <c:pt idx="424">
                  <c:v>416.27054166666665</c:v>
                </c:pt>
                <c:pt idx="425">
                  <c:v>417.02483333333333</c:v>
                </c:pt>
                <c:pt idx="426">
                  <c:v>417.11254166666669</c:v>
                </c:pt>
                <c:pt idx="427">
                  <c:v>417.20025000000004</c:v>
                </c:pt>
                <c:pt idx="428">
                  <c:v>417.46337499999998</c:v>
                </c:pt>
                <c:pt idx="429">
                  <c:v>417.49845833333325</c:v>
                </c:pt>
                <c:pt idx="430">
                  <c:v>417.90191666666664</c:v>
                </c:pt>
                <c:pt idx="431">
                  <c:v>418.35799999999995</c:v>
                </c:pt>
                <c:pt idx="432">
                  <c:v>418.46324999999996</c:v>
                </c:pt>
                <c:pt idx="433">
                  <c:v>418.49833333333333</c:v>
                </c:pt>
                <c:pt idx="434">
                  <c:v>418.55095833333331</c:v>
                </c:pt>
                <c:pt idx="435">
                  <c:v>418.65620833333332</c:v>
                </c:pt>
                <c:pt idx="436">
                  <c:v>418.72637500000002</c:v>
                </c:pt>
                <c:pt idx="437">
                  <c:v>418.81408333333326</c:v>
                </c:pt>
                <c:pt idx="438">
                  <c:v>419.00704166666662</c:v>
                </c:pt>
                <c:pt idx="439">
                  <c:v>419.05966666666666</c:v>
                </c:pt>
                <c:pt idx="440">
                  <c:v>419.09474999999998</c:v>
                </c:pt>
                <c:pt idx="441">
                  <c:v>419.12983333333329</c:v>
                </c:pt>
                <c:pt idx="442">
                  <c:v>419.14737500000001</c:v>
                </c:pt>
                <c:pt idx="443">
                  <c:v>419.39496296296295</c:v>
                </c:pt>
                <c:pt idx="444">
                  <c:v>419.57599999999996</c:v>
                </c:pt>
                <c:pt idx="445">
                  <c:v>419.60385185185186</c:v>
                </c:pt>
                <c:pt idx="446">
                  <c:v>419.64562962962958</c:v>
                </c:pt>
                <c:pt idx="447">
                  <c:v>419.75703703703698</c:v>
                </c:pt>
                <c:pt idx="448">
                  <c:v>419.89629629629627</c:v>
                </c:pt>
                <c:pt idx="449">
                  <c:v>419.97985185185183</c:v>
                </c:pt>
                <c:pt idx="450">
                  <c:v>420.04948148148151</c:v>
                </c:pt>
                <c:pt idx="451">
                  <c:v>420.04948148148151</c:v>
                </c:pt>
                <c:pt idx="452">
                  <c:v>420.13303703703707</c:v>
                </c:pt>
                <c:pt idx="453">
                  <c:v>420.23051851851852</c:v>
                </c:pt>
                <c:pt idx="454">
                  <c:v>420.27229629629625</c:v>
                </c:pt>
                <c:pt idx="455">
                  <c:v>420.50903703703705</c:v>
                </c:pt>
                <c:pt idx="456">
                  <c:v>420.67614814814812</c:v>
                </c:pt>
                <c:pt idx="457">
                  <c:v>420.75970370370368</c:v>
                </c:pt>
                <c:pt idx="458">
                  <c:v>420.77362962962962</c:v>
                </c:pt>
                <c:pt idx="459">
                  <c:v>420.89896296296297</c:v>
                </c:pt>
                <c:pt idx="460">
                  <c:v>421.1496296296296</c:v>
                </c:pt>
                <c:pt idx="461">
                  <c:v>421.27496296296295</c:v>
                </c:pt>
                <c:pt idx="462">
                  <c:v>421.40029629629629</c:v>
                </c:pt>
                <c:pt idx="463">
                  <c:v>421.51170370370374</c:v>
                </c:pt>
                <c:pt idx="464">
                  <c:v>421.63703703703703</c:v>
                </c:pt>
                <c:pt idx="465">
                  <c:v>421.73451851851848</c:v>
                </c:pt>
                <c:pt idx="466">
                  <c:v>421.83199999999999</c:v>
                </c:pt>
                <c:pt idx="467">
                  <c:v>421.95733333333334</c:v>
                </c:pt>
                <c:pt idx="468">
                  <c:v>422.05481481481485</c:v>
                </c:pt>
                <c:pt idx="469">
                  <c:v>422.27762962962959</c:v>
                </c:pt>
                <c:pt idx="470">
                  <c:v>422.38903703703704</c:v>
                </c:pt>
                <c:pt idx="471">
                  <c:v>422.65362962962968</c:v>
                </c:pt>
                <c:pt idx="472">
                  <c:v>422.77896296296296</c:v>
                </c:pt>
                <c:pt idx="473">
                  <c:v>422.86251851851853</c:v>
                </c:pt>
                <c:pt idx="474">
                  <c:v>422.93214814814814</c:v>
                </c:pt>
                <c:pt idx="475">
                  <c:v>422.96</c:v>
                </c:pt>
                <c:pt idx="476">
                  <c:v>422.97003846153842</c:v>
                </c:pt>
                <c:pt idx="477">
                  <c:v>422.98007692307692</c:v>
                </c:pt>
                <c:pt idx="478">
                  <c:v>423.01019230769231</c:v>
                </c:pt>
                <c:pt idx="479">
                  <c:v>423.03026923076919</c:v>
                </c:pt>
                <c:pt idx="480">
                  <c:v>423.04030769230764</c:v>
                </c:pt>
                <c:pt idx="481">
                  <c:v>423.14069230769229</c:v>
                </c:pt>
                <c:pt idx="482">
                  <c:v>423.2310384615385</c:v>
                </c:pt>
                <c:pt idx="483">
                  <c:v>423.35149999999999</c:v>
                </c:pt>
                <c:pt idx="484">
                  <c:v>423.45188461538459</c:v>
                </c:pt>
                <c:pt idx="485">
                  <c:v>423.47196153846153</c:v>
                </c:pt>
                <c:pt idx="486">
                  <c:v>423.5221538461538</c:v>
                </c:pt>
                <c:pt idx="487">
                  <c:v>423.55226923076924</c:v>
                </c:pt>
                <c:pt idx="488">
                  <c:v>423.60246153846151</c:v>
                </c:pt>
                <c:pt idx="489">
                  <c:v>423.71288461538461</c:v>
                </c:pt>
                <c:pt idx="490">
                  <c:v>423.77311538461538</c:v>
                </c:pt>
                <c:pt idx="491">
                  <c:v>423.81326923076921</c:v>
                </c:pt>
                <c:pt idx="492">
                  <c:v>423.87349999999998</c:v>
                </c:pt>
                <c:pt idx="493">
                  <c:v>423.92369230769231</c:v>
                </c:pt>
                <c:pt idx="494">
                  <c:v>423.97388461538458</c:v>
                </c:pt>
                <c:pt idx="495">
                  <c:v>424.01403846153846</c:v>
                </c:pt>
                <c:pt idx="496">
                  <c:v>424.27503846153843</c:v>
                </c:pt>
              </c:numCache>
            </c:numRef>
          </c:xVal>
          <c:yVal>
            <c:numRef>
              <c:f>'D1-D3'!$M$108:$M$604</c:f>
              <c:numCache>
                <c:formatCode>0.00_ </c:formatCode>
                <c:ptCount val="497"/>
                <c:pt idx="0">
                  <c:v>29.424999999999997</c:v>
                </c:pt>
                <c:pt idx="1">
                  <c:v>32.440000000000012</c:v>
                </c:pt>
                <c:pt idx="2">
                  <c:v>26.995000000000005</c:v>
                </c:pt>
                <c:pt idx="3">
                  <c:v>27.625000000000014</c:v>
                </c:pt>
                <c:pt idx="4">
                  <c:v>24.88000000000001</c:v>
                </c:pt>
                <c:pt idx="5">
                  <c:v>25.690000000000012</c:v>
                </c:pt>
                <c:pt idx="6">
                  <c:v>34.600000000000009</c:v>
                </c:pt>
                <c:pt idx="7">
                  <c:v>25.64500000000001</c:v>
                </c:pt>
                <c:pt idx="8">
                  <c:v>28.16500000000002</c:v>
                </c:pt>
                <c:pt idx="9">
                  <c:v>27.535000000000011</c:v>
                </c:pt>
                <c:pt idx="10">
                  <c:v>27.174999999999997</c:v>
                </c:pt>
                <c:pt idx="11">
                  <c:v>24.88000000000001</c:v>
                </c:pt>
                <c:pt idx="12">
                  <c:v>28.525000000000006</c:v>
                </c:pt>
                <c:pt idx="13">
                  <c:v>28.930000000000007</c:v>
                </c:pt>
                <c:pt idx="14">
                  <c:v>31.855000000000004</c:v>
                </c:pt>
                <c:pt idx="15">
                  <c:v>28.884999999999991</c:v>
                </c:pt>
                <c:pt idx="16">
                  <c:v>30.954999999999998</c:v>
                </c:pt>
                <c:pt idx="17">
                  <c:v>31.720000000000013</c:v>
                </c:pt>
                <c:pt idx="18">
                  <c:v>31.495000000000005</c:v>
                </c:pt>
                <c:pt idx="19">
                  <c:v>31.134999999999991</c:v>
                </c:pt>
                <c:pt idx="20">
                  <c:v>33.250000000000014</c:v>
                </c:pt>
                <c:pt idx="21">
                  <c:v>32.799999999999997</c:v>
                </c:pt>
                <c:pt idx="22">
                  <c:v>23.845000000000013</c:v>
                </c:pt>
                <c:pt idx="23">
                  <c:v>24.655000000000001</c:v>
                </c:pt>
                <c:pt idx="24">
                  <c:v>31.63000000000001</c:v>
                </c:pt>
                <c:pt idx="25">
                  <c:v>31.54000000000002</c:v>
                </c:pt>
                <c:pt idx="26">
                  <c:v>31.000000000000014</c:v>
                </c:pt>
                <c:pt idx="27">
                  <c:v>21.64</c:v>
                </c:pt>
                <c:pt idx="28">
                  <c:v>31.495000000000005</c:v>
                </c:pt>
                <c:pt idx="29">
                  <c:v>30.460000000000008</c:v>
                </c:pt>
                <c:pt idx="30">
                  <c:v>29.740000000000009</c:v>
                </c:pt>
                <c:pt idx="31">
                  <c:v>31.27000000000001</c:v>
                </c:pt>
                <c:pt idx="32">
                  <c:v>30.64</c:v>
                </c:pt>
                <c:pt idx="33">
                  <c:v>26.77000000000001</c:v>
                </c:pt>
                <c:pt idx="34">
                  <c:v>30.820000000000007</c:v>
                </c:pt>
                <c:pt idx="35">
                  <c:v>24.700000000000003</c:v>
                </c:pt>
                <c:pt idx="36">
                  <c:v>31.134999999999991</c:v>
                </c:pt>
                <c:pt idx="37">
                  <c:v>32.215000000000003</c:v>
                </c:pt>
                <c:pt idx="38">
                  <c:v>30.595000000000013</c:v>
                </c:pt>
                <c:pt idx="39">
                  <c:v>28.975000000000009</c:v>
                </c:pt>
                <c:pt idx="40">
                  <c:v>24.970000000000013</c:v>
                </c:pt>
                <c:pt idx="41">
                  <c:v>29.605000000000004</c:v>
                </c:pt>
                <c:pt idx="42">
                  <c:v>24.970000000000013</c:v>
                </c:pt>
                <c:pt idx="43">
                  <c:v>29.335000000000008</c:v>
                </c:pt>
                <c:pt idx="44">
                  <c:v>27.984999999999999</c:v>
                </c:pt>
                <c:pt idx="45">
                  <c:v>24.295000000000002</c:v>
                </c:pt>
                <c:pt idx="46">
                  <c:v>25.825000000000003</c:v>
                </c:pt>
                <c:pt idx="47">
                  <c:v>35.950000000000003</c:v>
                </c:pt>
                <c:pt idx="48">
                  <c:v>29.02000000000001</c:v>
                </c:pt>
                <c:pt idx="49">
                  <c:v>26.185000000000002</c:v>
                </c:pt>
                <c:pt idx="50">
                  <c:v>24.700000000000003</c:v>
                </c:pt>
                <c:pt idx="51">
                  <c:v>31.000000000000014</c:v>
                </c:pt>
                <c:pt idx="52">
                  <c:v>32.350000000000009</c:v>
                </c:pt>
                <c:pt idx="53">
                  <c:v>34.825000000000003</c:v>
                </c:pt>
                <c:pt idx="54">
                  <c:v>34.600000000000009</c:v>
                </c:pt>
                <c:pt idx="55">
                  <c:v>29.11</c:v>
                </c:pt>
                <c:pt idx="56">
                  <c:v>31.900000000000006</c:v>
                </c:pt>
                <c:pt idx="57">
                  <c:v>33.250000000000014</c:v>
                </c:pt>
                <c:pt idx="58">
                  <c:v>26.545000000000002</c:v>
                </c:pt>
                <c:pt idx="59">
                  <c:v>25.690000000000012</c:v>
                </c:pt>
                <c:pt idx="60">
                  <c:v>30.64</c:v>
                </c:pt>
                <c:pt idx="61">
                  <c:v>31.900000000000006</c:v>
                </c:pt>
                <c:pt idx="62">
                  <c:v>24.970000000000013</c:v>
                </c:pt>
                <c:pt idx="63">
                  <c:v>29.650000000000006</c:v>
                </c:pt>
                <c:pt idx="64">
                  <c:v>32.350000000000009</c:v>
                </c:pt>
                <c:pt idx="65">
                  <c:v>31.900000000000006</c:v>
                </c:pt>
                <c:pt idx="66">
                  <c:v>30.64</c:v>
                </c:pt>
                <c:pt idx="67">
                  <c:v>27.715000000000003</c:v>
                </c:pt>
                <c:pt idx="68">
                  <c:v>31.900000000000006</c:v>
                </c:pt>
                <c:pt idx="69">
                  <c:v>33.295000000000002</c:v>
                </c:pt>
                <c:pt idx="70">
                  <c:v>29.065000000000012</c:v>
                </c:pt>
                <c:pt idx="71">
                  <c:v>25.195000000000007</c:v>
                </c:pt>
                <c:pt idx="72">
                  <c:v>33.384999999999991</c:v>
                </c:pt>
                <c:pt idx="73">
                  <c:v>33.250000000000014</c:v>
                </c:pt>
                <c:pt idx="74">
                  <c:v>33.430000000000007</c:v>
                </c:pt>
                <c:pt idx="75">
                  <c:v>29.740000000000009</c:v>
                </c:pt>
                <c:pt idx="76">
                  <c:v>32.575000000000003</c:v>
                </c:pt>
                <c:pt idx="77">
                  <c:v>32.035000000000011</c:v>
                </c:pt>
                <c:pt idx="78">
                  <c:v>30.234999999999999</c:v>
                </c:pt>
                <c:pt idx="79">
                  <c:v>31.225000000000009</c:v>
                </c:pt>
                <c:pt idx="80">
                  <c:v>25.195000000000007</c:v>
                </c:pt>
                <c:pt idx="81">
                  <c:v>31.900000000000006</c:v>
                </c:pt>
                <c:pt idx="82">
                  <c:v>28.075000000000003</c:v>
                </c:pt>
                <c:pt idx="83">
                  <c:v>33.475000000000009</c:v>
                </c:pt>
                <c:pt idx="84">
                  <c:v>27.89500000000001</c:v>
                </c:pt>
                <c:pt idx="85">
                  <c:v>32.17</c:v>
                </c:pt>
                <c:pt idx="86">
                  <c:v>32.845000000000013</c:v>
                </c:pt>
                <c:pt idx="87">
                  <c:v>30.460000000000008</c:v>
                </c:pt>
                <c:pt idx="88">
                  <c:v>29.065000000000012</c:v>
                </c:pt>
                <c:pt idx="89">
                  <c:v>32.035000000000011</c:v>
                </c:pt>
                <c:pt idx="90">
                  <c:v>32.215000000000003</c:v>
                </c:pt>
                <c:pt idx="91">
                  <c:v>34.600000000000009</c:v>
                </c:pt>
                <c:pt idx="92">
                  <c:v>32.935000000000002</c:v>
                </c:pt>
                <c:pt idx="93">
                  <c:v>32.259999999999991</c:v>
                </c:pt>
                <c:pt idx="94">
                  <c:v>34.150000000000006</c:v>
                </c:pt>
                <c:pt idx="95">
                  <c:v>32.305000000000007</c:v>
                </c:pt>
                <c:pt idx="96">
                  <c:v>31.000000000000014</c:v>
                </c:pt>
                <c:pt idx="97">
                  <c:v>33.115000000000009</c:v>
                </c:pt>
                <c:pt idx="98">
                  <c:v>32.53</c:v>
                </c:pt>
                <c:pt idx="99">
                  <c:v>31.180000000000007</c:v>
                </c:pt>
                <c:pt idx="100">
                  <c:v>31.315000000000012</c:v>
                </c:pt>
                <c:pt idx="101">
                  <c:v>31.990000000000009</c:v>
                </c:pt>
                <c:pt idx="102">
                  <c:v>33.700000000000003</c:v>
                </c:pt>
                <c:pt idx="103">
                  <c:v>32.53</c:v>
                </c:pt>
                <c:pt idx="104">
                  <c:v>35.77000000000001</c:v>
                </c:pt>
                <c:pt idx="105">
                  <c:v>32.39500000000001</c:v>
                </c:pt>
                <c:pt idx="106">
                  <c:v>32.799999999999997</c:v>
                </c:pt>
                <c:pt idx="107">
                  <c:v>32.980000000000004</c:v>
                </c:pt>
                <c:pt idx="108">
                  <c:v>31.900000000000006</c:v>
                </c:pt>
                <c:pt idx="109">
                  <c:v>36.400000000000006</c:v>
                </c:pt>
                <c:pt idx="110">
                  <c:v>33.700000000000003</c:v>
                </c:pt>
                <c:pt idx="111">
                  <c:v>31.674999999999997</c:v>
                </c:pt>
                <c:pt idx="112">
                  <c:v>30.009999999999991</c:v>
                </c:pt>
                <c:pt idx="113">
                  <c:v>33.250000000000014</c:v>
                </c:pt>
                <c:pt idx="114">
                  <c:v>33.115000000000009</c:v>
                </c:pt>
                <c:pt idx="115">
                  <c:v>32.53</c:v>
                </c:pt>
                <c:pt idx="116">
                  <c:v>36.400000000000006</c:v>
                </c:pt>
                <c:pt idx="117">
                  <c:v>30.28</c:v>
                </c:pt>
                <c:pt idx="118">
                  <c:v>33.340000000000003</c:v>
                </c:pt>
                <c:pt idx="119">
                  <c:v>30.820000000000007</c:v>
                </c:pt>
                <c:pt idx="120">
                  <c:v>36.04000000000002</c:v>
                </c:pt>
                <c:pt idx="121">
                  <c:v>34.465000000000003</c:v>
                </c:pt>
                <c:pt idx="122">
                  <c:v>29.695000000000007</c:v>
                </c:pt>
                <c:pt idx="123">
                  <c:v>31.945000000000007</c:v>
                </c:pt>
                <c:pt idx="124">
                  <c:v>33.250000000000014</c:v>
                </c:pt>
                <c:pt idx="125">
                  <c:v>35.095000000000013</c:v>
                </c:pt>
                <c:pt idx="126">
                  <c:v>29.785000000000011</c:v>
                </c:pt>
                <c:pt idx="127">
                  <c:v>32.035000000000011</c:v>
                </c:pt>
                <c:pt idx="128">
                  <c:v>36.759999999999991</c:v>
                </c:pt>
                <c:pt idx="129">
                  <c:v>31.585000000000008</c:v>
                </c:pt>
                <c:pt idx="130">
                  <c:v>33.295000000000002</c:v>
                </c:pt>
                <c:pt idx="131">
                  <c:v>30.234999999999999</c:v>
                </c:pt>
                <c:pt idx="132">
                  <c:v>28.750000000000014</c:v>
                </c:pt>
                <c:pt idx="133">
                  <c:v>28.884999999999991</c:v>
                </c:pt>
                <c:pt idx="134">
                  <c:v>33.565000000000012</c:v>
                </c:pt>
                <c:pt idx="135">
                  <c:v>28.750000000000014</c:v>
                </c:pt>
                <c:pt idx="136">
                  <c:v>32.799999999999997</c:v>
                </c:pt>
                <c:pt idx="137">
                  <c:v>30.28</c:v>
                </c:pt>
                <c:pt idx="138">
                  <c:v>31.674999999999997</c:v>
                </c:pt>
                <c:pt idx="139">
                  <c:v>31.495000000000005</c:v>
                </c:pt>
                <c:pt idx="140">
                  <c:v>28.299999999999997</c:v>
                </c:pt>
                <c:pt idx="141">
                  <c:v>35.500000000000014</c:v>
                </c:pt>
                <c:pt idx="142">
                  <c:v>27.445000000000007</c:v>
                </c:pt>
                <c:pt idx="143">
                  <c:v>30.730000000000004</c:v>
                </c:pt>
                <c:pt idx="144">
                  <c:v>33.430000000000007</c:v>
                </c:pt>
                <c:pt idx="145">
                  <c:v>35.365000000000009</c:v>
                </c:pt>
                <c:pt idx="146">
                  <c:v>29.470000000000013</c:v>
                </c:pt>
                <c:pt idx="147">
                  <c:v>31.450000000000003</c:v>
                </c:pt>
                <c:pt idx="148">
                  <c:v>33.250000000000014</c:v>
                </c:pt>
                <c:pt idx="149">
                  <c:v>34.509999999999991</c:v>
                </c:pt>
                <c:pt idx="150">
                  <c:v>35.049999999999997</c:v>
                </c:pt>
                <c:pt idx="151">
                  <c:v>31.000000000000014</c:v>
                </c:pt>
                <c:pt idx="152">
                  <c:v>34.465000000000003</c:v>
                </c:pt>
                <c:pt idx="153">
                  <c:v>32.799999999999997</c:v>
                </c:pt>
                <c:pt idx="154">
                  <c:v>35.500000000000014</c:v>
                </c:pt>
                <c:pt idx="155">
                  <c:v>35.950000000000003</c:v>
                </c:pt>
                <c:pt idx="156">
                  <c:v>32.89</c:v>
                </c:pt>
                <c:pt idx="157">
                  <c:v>29.875000000000014</c:v>
                </c:pt>
                <c:pt idx="158">
                  <c:v>34.600000000000009</c:v>
                </c:pt>
                <c:pt idx="159">
                  <c:v>33.475000000000009</c:v>
                </c:pt>
                <c:pt idx="160">
                  <c:v>31.450000000000003</c:v>
                </c:pt>
                <c:pt idx="161">
                  <c:v>28.120000000000005</c:v>
                </c:pt>
                <c:pt idx="162">
                  <c:v>31.450000000000003</c:v>
                </c:pt>
                <c:pt idx="163">
                  <c:v>27.805000000000007</c:v>
                </c:pt>
                <c:pt idx="164">
                  <c:v>27.850000000000009</c:v>
                </c:pt>
                <c:pt idx="165">
                  <c:v>29.650000000000006</c:v>
                </c:pt>
                <c:pt idx="166">
                  <c:v>32.035000000000011</c:v>
                </c:pt>
                <c:pt idx="167">
                  <c:v>27.400000000000006</c:v>
                </c:pt>
                <c:pt idx="168">
                  <c:v>30.685000000000002</c:v>
                </c:pt>
                <c:pt idx="169">
                  <c:v>29.515000000000001</c:v>
                </c:pt>
                <c:pt idx="170">
                  <c:v>28.795000000000002</c:v>
                </c:pt>
                <c:pt idx="171">
                  <c:v>32.75500000000001</c:v>
                </c:pt>
                <c:pt idx="172">
                  <c:v>32.53</c:v>
                </c:pt>
                <c:pt idx="173">
                  <c:v>31.765000000000001</c:v>
                </c:pt>
                <c:pt idx="174">
                  <c:v>27.850000000000009</c:v>
                </c:pt>
                <c:pt idx="175">
                  <c:v>35.725000000000009</c:v>
                </c:pt>
                <c:pt idx="176">
                  <c:v>34.91500000000002</c:v>
                </c:pt>
                <c:pt idx="177">
                  <c:v>30.100000000000009</c:v>
                </c:pt>
                <c:pt idx="178">
                  <c:v>33.295000000000002</c:v>
                </c:pt>
                <c:pt idx="179">
                  <c:v>29.965000000000003</c:v>
                </c:pt>
                <c:pt idx="180">
                  <c:v>31.900000000000006</c:v>
                </c:pt>
                <c:pt idx="181">
                  <c:v>31.000000000000014</c:v>
                </c:pt>
                <c:pt idx="182">
                  <c:v>29.650000000000006</c:v>
                </c:pt>
                <c:pt idx="183">
                  <c:v>33.700000000000003</c:v>
                </c:pt>
                <c:pt idx="184">
                  <c:v>34.285000000000011</c:v>
                </c:pt>
                <c:pt idx="185">
                  <c:v>32.39500000000001</c:v>
                </c:pt>
                <c:pt idx="186">
                  <c:v>28.03</c:v>
                </c:pt>
                <c:pt idx="187">
                  <c:v>35.410000000000011</c:v>
                </c:pt>
                <c:pt idx="188">
                  <c:v>34.375000000000014</c:v>
                </c:pt>
                <c:pt idx="189">
                  <c:v>36.89500000000001</c:v>
                </c:pt>
                <c:pt idx="190">
                  <c:v>29.560000000000002</c:v>
                </c:pt>
                <c:pt idx="191">
                  <c:v>30.549999999999997</c:v>
                </c:pt>
                <c:pt idx="192">
                  <c:v>33.835000000000008</c:v>
                </c:pt>
                <c:pt idx="193">
                  <c:v>30.549999999999997</c:v>
                </c:pt>
                <c:pt idx="194">
                  <c:v>34.555000000000007</c:v>
                </c:pt>
                <c:pt idx="195">
                  <c:v>34.690000000000012</c:v>
                </c:pt>
                <c:pt idx="196">
                  <c:v>34.600000000000009</c:v>
                </c:pt>
                <c:pt idx="197">
                  <c:v>33.700000000000003</c:v>
                </c:pt>
                <c:pt idx="198">
                  <c:v>34.105000000000004</c:v>
                </c:pt>
                <c:pt idx="199">
                  <c:v>31.585000000000008</c:v>
                </c:pt>
                <c:pt idx="200">
                  <c:v>30.64</c:v>
                </c:pt>
                <c:pt idx="201">
                  <c:v>30.28</c:v>
                </c:pt>
                <c:pt idx="202">
                  <c:v>33.340000000000003</c:v>
                </c:pt>
                <c:pt idx="203">
                  <c:v>31.900000000000006</c:v>
                </c:pt>
                <c:pt idx="204">
                  <c:v>33.700000000000003</c:v>
                </c:pt>
                <c:pt idx="205">
                  <c:v>35.049999999999997</c:v>
                </c:pt>
                <c:pt idx="206">
                  <c:v>32.440000000000012</c:v>
                </c:pt>
                <c:pt idx="207">
                  <c:v>35.049999999999997</c:v>
                </c:pt>
                <c:pt idx="208">
                  <c:v>33.250000000000014</c:v>
                </c:pt>
                <c:pt idx="209">
                  <c:v>34.195000000000007</c:v>
                </c:pt>
                <c:pt idx="210">
                  <c:v>31.450000000000003</c:v>
                </c:pt>
                <c:pt idx="211">
                  <c:v>27.220000000000013</c:v>
                </c:pt>
                <c:pt idx="212">
                  <c:v>29.695000000000007</c:v>
                </c:pt>
                <c:pt idx="213">
                  <c:v>32.66500000000002</c:v>
                </c:pt>
                <c:pt idx="214">
                  <c:v>37.750000000000014</c:v>
                </c:pt>
                <c:pt idx="215">
                  <c:v>34.015000000000001</c:v>
                </c:pt>
                <c:pt idx="216">
                  <c:v>31.000000000000014</c:v>
                </c:pt>
                <c:pt idx="217">
                  <c:v>31.225000000000009</c:v>
                </c:pt>
                <c:pt idx="218">
                  <c:v>29.965000000000003</c:v>
                </c:pt>
                <c:pt idx="219">
                  <c:v>30.685000000000002</c:v>
                </c:pt>
                <c:pt idx="220">
                  <c:v>30.009999999999991</c:v>
                </c:pt>
                <c:pt idx="221">
                  <c:v>29.02000000000001</c:v>
                </c:pt>
                <c:pt idx="222">
                  <c:v>34.64500000000001</c:v>
                </c:pt>
                <c:pt idx="223">
                  <c:v>29.650000000000006</c:v>
                </c:pt>
                <c:pt idx="224">
                  <c:v>31.450000000000003</c:v>
                </c:pt>
                <c:pt idx="225">
                  <c:v>29.650000000000006</c:v>
                </c:pt>
                <c:pt idx="226">
                  <c:v>33.924999999999997</c:v>
                </c:pt>
                <c:pt idx="227">
                  <c:v>31.000000000000014</c:v>
                </c:pt>
                <c:pt idx="228">
                  <c:v>31.945000000000007</c:v>
                </c:pt>
                <c:pt idx="229">
                  <c:v>36.850000000000009</c:v>
                </c:pt>
                <c:pt idx="230">
                  <c:v>36.400000000000006</c:v>
                </c:pt>
                <c:pt idx="231">
                  <c:v>31.765000000000001</c:v>
                </c:pt>
                <c:pt idx="232">
                  <c:v>28.750000000000014</c:v>
                </c:pt>
                <c:pt idx="233">
                  <c:v>32.799999999999997</c:v>
                </c:pt>
                <c:pt idx="234">
                  <c:v>29.424999999999997</c:v>
                </c:pt>
                <c:pt idx="235">
                  <c:v>28.660000000000011</c:v>
                </c:pt>
                <c:pt idx="236">
                  <c:v>35.095000000000013</c:v>
                </c:pt>
                <c:pt idx="237">
                  <c:v>30.549999999999997</c:v>
                </c:pt>
                <c:pt idx="238">
                  <c:v>27.850000000000009</c:v>
                </c:pt>
                <c:pt idx="239">
                  <c:v>31.585000000000008</c:v>
                </c:pt>
                <c:pt idx="240">
                  <c:v>34.600000000000009</c:v>
                </c:pt>
                <c:pt idx="241">
                  <c:v>31.27000000000001</c:v>
                </c:pt>
                <c:pt idx="242">
                  <c:v>29.065000000000012</c:v>
                </c:pt>
                <c:pt idx="243">
                  <c:v>30.14500000000001</c:v>
                </c:pt>
                <c:pt idx="244">
                  <c:v>34.150000000000006</c:v>
                </c:pt>
                <c:pt idx="245">
                  <c:v>32.799999999999997</c:v>
                </c:pt>
                <c:pt idx="246">
                  <c:v>32.66500000000002</c:v>
                </c:pt>
                <c:pt idx="247">
                  <c:v>31.900000000000006</c:v>
                </c:pt>
                <c:pt idx="248">
                  <c:v>31.000000000000014</c:v>
                </c:pt>
                <c:pt idx="249">
                  <c:v>31.450000000000003</c:v>
                </c:pt>
                <c:pt idx="250">
                  <c:v>20.92</c:v>
                </c:pt>
                <c:pt idx="251">
                  <c:v>30.370000000000005</c:v>
                </c:pt>
                <c:pt idx="252">
                  <c:v>31.405000000000001</c:v>
                </c:pt>
                <c:pt idx="253">
                  <c:v>32.350000000000009</c:v>
                </c:pt>
                <c:pt idx="254">
                  <c:v>33.52000000000001</c:v>
                </c:pt>
                <c:pt idx="255">
                  <c:v>32.710000000000008</c:v>
                </c:pt>
                <c:pt idx="256">
                  <c:v>31.000000000000014</c:v>
                </c:pt>
                <c:pt idx="257">
                  <c:v>30.595000000000013</c:v>
                </c:pt>
                <c:pt idx="258">
                  <c:v>31.585000000000008</c:v>
                </c:pt>
                <c:pt idx="259">
                  <c:v>32.125000000000014</c:v>
                </c:pt>
                <c:pt idx="260">
                  <c:v>27.850000000000009</c:v>
                </c:pt>
                <c:pt idx="261">
                  <c:v>31.36</c:v>
                </c:pt>
                <c:pt idx="262">
                  <c:v>32.799999999999997</c:v>
                </c:pt>
                <c:pt idx="263">
                  <c:v>30.460000000000008</c:v>
                </c:pt>
                <c:pt idx="264">
                  <c:v>28.299999999999997</c:v>
                </c:pt>
                <c:pt idx="265">
                  <c:v>29.83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20.200000000000003</c:v>
                </c:pt>
                <c:pt idx="269">
                  <c:v>25.91500000000002</c:v>
                </c:pt>
                <c:pt idx="270">
                  <c:v>26.320000000000007</c:v>
                </c:pt>
                <c:pt idx="271">
                  <c:v>26.14</c:v>
                </c:pt>
                <c:pt idx="272">
                  <c:v>26.995000000000005</c:v>
                </c:pt>
                <c:pt idx="273">
                  <c:v>23.799999999999997</c:v>
                </c:pt>
                <c:pt idx="274">
                  <c:v>26.815000000000012</c:v>
                </c:pt>
                <c:pt idx="275">
                  <c:v>24.79000000000002</c:v>
                </c:pt>
                <c:pt idx="276">
                  <c:v>25.600000000000009</c:v>
                </c:pt>
                <c:pt idx="277">
                  <c:v>22.27000000000001</c:v>
                </c:pt>
                <c:pt idx="278">
                  <c:v>21.595000000000013</c:v>
                </c:pt>
                <c:pt idx="279">
                  <c:v>23.08</c:v>
                </c:pt>
                <c:pt idx="280">
                  <c:v>22.180000000000007</c:v>
                </c:pt>
                <c:pt idx="281">
                  <c:v>25.465000000000003</c:v>
                </c:pt>
                <c:pt idx="282">
                  <c:v>24.700000000000003</c:v>
                </c:pt>
                <c:pt idx="283">
                  <c:v>20.245000000000005</c:v>
                </c:pt>
                <c:pt idx="284">
                  <c:v>24.655000000000001</c:v>
                </c:pt>
                <c:pt idx="285">
                  <c:v>21.865000000000009</c:v>
                </c:pt>
                <c:pt idx="286">
                  <c:v>22.54000000000002</c:v>
                </c:pt>
                <c:pt idx="287">
                  <c:v>22.225000000000009</c:v>
                </c:pt>
                <c:pt idx="288">
                  <c:v>23.259999999999991</c:v>
                </c:pt>
                <c:pt idx="289">
                  <c:v>23.575000000000003</c:v>
                </c:pt>
                <c:pt idx="290">
                  <c:v>22.045000000000002</c:v>
                </c:pt>
                <c:pt idx="291">
                  <c:v>23.66500000000002</c:v>
                </c:pt>
                <c:pt idx="292">
                  <c:v>23.66500000000002</c:v>
                </c:pt>
                <c:pt idx="293">
                  <c:v>24.070000000000007</c:v>
                </c:pt>
                <c:pt idx="294">
                  <c:v>23.17</c:v>
                </c:pt>
                <c:pt idx="295">
                  <c:v>22.720000000000013</c:v>
                </c:pt>
                <c:pt idx="296">
                  <c:v>23.575000000000003</c:v>
                </c:pt>
                <c:pt idx="297">
                  <c:v>23.53</c:v>
                </c:pt>
                <c:pt idx="298">
                  <c:v>22.720000000000013</c:v>
                </c:pt>
                <c:pt idx="299">
                  <c:v>22.045000000000002</c:v>
                </c:pt>
                <c:pt idx="300">
                  <c:v>22.63000000000001</c:v>
                </c:pt>
                <c:pt idx="301">
                  <c:v>20.650000000000006</c:v>
                </c:pt>
                <c:pt idx="302">
                  <c:v>20.200000000000003</c:v>
                </c:pt>
                <c:pt idx="303">
                  <c:v>20.560000000000002</c:v>
                </c:pt>
                <c:pt idx="304">
                  <c:v>22.225000000000009</c:v>
                </c:pt>
                <c:pt idx="305">
                  <c:v>23.75500000000001</c:v>
                </c:pt>
                <c:pt idx="306">
                  <c:v>23.125000000000014</c:v>
                </c:pt>
                <c:pt idx="307">
                  <c:v>22.945000000000007</c:v>
                </c:pt>
                <c:pt idx="308">
                  <c:v>22.315000000000012</c:v>
                </c:pt>
                <c:pt idx="309">
                  <c:v>20.560000000000002</c:v>
                </c:pt>
                <c:pt idx="310">
                  <c:v>19.075000000000003</c:v>
                </c:pt>
                <c:pt idx="311">
                  <c:v>20.11</c:v>
                </c:pt>
                <c:pt idx="312">
                  <c:v>19.840000000000003</c:v>
                </c:pt>
                <c:pt idx="313">
                  <c:v>21.685000000000002</c:v>
                </c:pt>
                <c:pt idx="314">
                  <c:v>20.965000000000003</c:v>
                </c:pt>
                <c:pt idx="315">
                  <c:v>20.245000000000005</c:v>
                </c:pt>
                <c:pt idx="316">
                  <c:v>25.600000000000009</c:v>
                </c:pt>
                <c:pt idx="317">
                  <c:v>19.840000000000003</c:v>
                </c:pt>
                <c:pt idx="318">
                  <c:v>18.400000000000006</c:v>
                </c:pt>
                <c:pt idx="319">
                  <c:v>20.470000000000013</c:v>
                </c:pt>
                <c:pt idx="320">
                  <c:v>19.345000000000013</c:v>
                </c:pt>
                <c:pt idx="321">
                  <c:v>17.634999999999991</c:v>
                </c:pt>
                <c:pt idx="322">
                  <c:v>19.975000000000009</c:v>
                </c:pt>
                <c:pt idx="323">
                  <c:v>18.310000000000002</c:v>
                </c:pt>
                <c:pt idx="324">
                  <c:v>22.225000000000009</c:v>
                </c:pt>
                <c:pt idx="325">
                  <c:v>25.600000000000009</c:v>
                </c:pt>
                <c:pt idx="326">
                  <c:v>24.700000000000003</c:v>
                </c:pt>
                <c:pt idx="327">
                  <c:v>17.995000000000005</c:v>
                </c:pt>
                <c:pt idx="328">
                  <c:v>25.150000000000006</c:v>
                </c:pt>
                <c:pt idx="329">
                  <c:v>27.850000000000009</c:v>
                </c:pt>
                <c:pt idx="330">
                  <c:v>18.670000000000002</c:v>
                </c:pt>
                <c:pt idx="331">
                  <c:v>24.79000000000002</c:v>
                </c:pt>
                <c:pt idx="332">
                  <c:v>24.070000000000007</c:v>
                </c:pt>
                <c:pt idx="333">
                  <c:v>25.960000000000008</c:v>
                </c:pt>
                <c:pt idx="334">
                  <c:v>21.190000000000012</c:v>
                </c:pt>
                <c:pt idx="335">
                  <c:v>24.430000000000007</c:v>
                </c:pt>
                <c:pt idx="336">
                  <c:v>25.150000000000006</c:v>
                </c:pt>
                <c:pt idx="337">
                  <c:v>29.515000000000001</c:v>
                </c:pt>
                <c:pt idx="338">
                  <c:v>24.384999999999991</c:v>
                </c:pt>
                <c:pt idx="339">
                  <c:v>23.980000000000004</c:v>
                </c:pt>
                <c:pt idx="340">
                  <c:v>22.945000000000007</c:v>
                </c:pt>
                <c:pt idx="341">
                  <c:v>24.700000000000003</c:v>
                </c:pt>
                <c:pt idx="342">
                  <c:v>19.884999999999991</c:v>
                </c:pt>
                <c:pt idx="343">
                  <c:v>21.460000000000008</c:v>
                </c:pt>
                <c:pt idx="344">
                  <c:v>19.840000000000003</c:v>
                </c:pt>
                <c:pt idx="345">
                  <c:v>23.53</c:v>
                </c:pt>
                <c:pt idx="346">
                  <c:v>18.670000000000002</c:v>
                </c:pt>
                <c:pt idx="347">
                  <c:v>24.475000000000009</c:v>
                </c:pt>
                <c:pt idx="348">
                  <c:v>20.38000000000001</c:v>
                </c:pt>
                <c:pt idx="349">
                  <c:v>22.134999999999991</c:v>
                </c:pt>
                <c:pt idx="350">
                  <c:v>24.204999999999998</c:v>
                </c:pt>
                <c:pt idx="351">
                  <c:v>20.92</c:v>
                </c:pt>
                <c:pt idx="352">
                  <c:v>28.975000000000009</c:v>
                </c:pt>
                <c:pt idx="353">
                  <c:v>20.785000000000011</c:v>
                </c:pt>
                <c:pt idx="354">
                  <c:v>25.240000000000009</c:v>
                </c:pt>
                <c:pt idx="355">
                  <c:v>21.730000000000004</c:v>
                </c:pt>
                <c:pt idx="356">
                  <c:v>23.799999999999997</c:v>
                </c:pt>
                <c:pt idx="357">
                  <c:v>27.759999999999991</c:v>
                </c:pt>
                <c:pt idx="358">
                  <c:v>24.070000000000007</c:v>
                </c:pt>
                <c:pt idx="359">
                  <c:v>25.64500000000001</c:v>
                </c:pt>
                <c:pt idx="360">
                  <c:v>19.750000000000014</c:v>
                </c:pt>
                <c:pt idx="361">
                  <c:v>26.230000000000004</c:v>
                </c:pt>
                <c:pt idx="362">
                  <c:v>22.765000000000001</c:v>
                </c:pt>
                <c:pt idx="363">
                  <c:v>26.995000000000005</c:v>
                </c:pt>
                <c:pt idx="364">
                  <c:v>25.375000000000014</c:v>
                </c:pt>
                <c:pt idx="365">
                  <c:v>22.000000000000014</c:v>
                </c:pt>
                <c:pt idx="366">
                  <c:v>23.66500000000002</c:v>
                </c:pt>
                <c:pt idx="367">
                  <c:v>22.405000000000001</c:v>
                </c:pt>
                <c:pt idx="368">
                  <c:v>22.045000000000002</c:v>
                </c:pt>
                <c:pt idx="369">
                  <c:v>19.975000000000009</c:v>
                </c:pt>
                <c:pt idx="370">
                  <c:v>22.855000000000004</c:v>
                </c:pt>
                <c:pt idx="371">
                  <c:v>23.710000000000008</c:v>
                </c:pt>
                <c:pt idx="372">
                  <c:v>20.335000000000008</c:v>
                </c:pt>
                <c:pt idx="373">
                  <c:v>25.64500000000001</c:v>
                </c:pt>
                <c:pt idx="374">
                  <c:v>26.680000000000007</c:v>
                </c:pt>
                <c:pt idx="375">
                  <c:v>22.315000000000012</c:v>
                </c:pt>
                <c:pt idx="376">
                  <c:v>25.91500000000002</c:v>
                </c:pt>
                <c:pt idx="377">
                  <c:v>22.810000000000002</c:v>
                </c:pt>
                <c:pt idx="378">
                  <c:v>24.475000000000009</c:v>
                </c:pt>
                <c:pt idx="379">
                  <c:v>22.674999999999997</c:v>
                </c:pt>
                <c:pt idx="380">
                  <c:v>24.430000000000007</c:v>
                </c:pt>
                <c:pt idx="381">
                  <c:v>23.17</c:v>
                </c:pt>
                <c:pt idx="382">
                  <c:v>24.88000000000001</c:v>
                </c:pt>
                <c:pt idx="383">
                  <c:v>22.945000000000007</c:v>
                </c:pt>
                <c:pt idx="384">
                  <c:v>20.785000000000011</c:v>
                </c:pt>
                <c:pt idx="385">
                  <c:v>24.61</c:v>
                </c:pt>
                <c:pt idx="386">
                  <c:v>25.285000000000011</c:v>
                </c:pt>
                <c:pt idx="387">
                  <c:v>23.215000000000003</c:v>
                </c:pt>
                <c:pt idx="388">
                  <c:v>22.000000000000014</c:v>
                </c:pt>
                <c:pt idx="389">
                  <c:v>22.855000000000004</c:v>
                </c:pt>
                <c:pt idx="390">
                  <c:v>21.234999999999999</c:v>
                </c:pt>
                <c:pt idx="391">
                  <c:v>21.64</c:v>
                </c:pt>
                <c:pt idx="392">
                  <c:v>20.605000000000004</c:v>
                </c:pt>
                <c:pt idx="393">
                  <c:v>19.615000000000009</c:v>
                </c:pt>
                <c:pt idx="394">
                  <c:v>21.14500000000001</c:v>
                </c:pt>
                <c:pt idx="395">
                  <c:v>20.650000000000006</c:v>
                </c:pt>
                <c:pt idx="396">
                  <c:v>22.585000000000008</c:v>
                </c:pt>
                <c:pt idx="397">
                  <c:v>23.035000000000011</c:v>
                </c:pt>
                <c:pt idx="398">
                  <c:v>19.480000000000004</c:v>
                </c:pt>
                <c:pt idx="399">
                  <c:v>21.009999999999991</c:v>
                </c:pt>
                <c:pt idx="400">
                  <c:v>22.450000000000003</c:v>
                </c:pt>
                <c:pt idx="401">
                  <c:v>22.27000000000001</c:v>
                </c:pt>
                <c:pt idx="402">
                  <c:v>19.03</c:v>
                </c:pt>
                <c:pt idx="403">
                  <c:v>25.64500000000001</c:v>
                </c:pt>
                <c:pt idx="404">
                  <c:v>24.070000000000007</c:v>
                </c:pt>
                <c:pt idx="405">
                  <c:v>22.315000000000012</c:v>
                </c:pt>
                <c:pt idx="406">
                  <c:v>22.134999999999991</c:v>
                </c:pt>
                <c:pt idx="407">
                  <c:v>29.695000000000007</c:v>
                </c:pt>
                <c:pt idx="408">
                  <c:v>30.055000000000007</c:v>
                </c:pt>
                <c:pt idx="409">
                  <c:v>28.075000000000003</c:v>
                </c:pt>
                <c:pt idx="410">
                  <c:v>27.984999999999999</c:v>
                </c:pt>
                <c:pt idx="411">
                  <c:v>32.17</c:v>
                </c:pt>
                <c:pt idx="412">
                  <c:v>25.870000000000005</c:v>
                </c:pt>
                <c:pt idx="413">
                  <c:v>34.465000000000003</c:v>
                </c:pt>
                <c:pt idx="414">
                  <c:v>30.14500000000001</c:v>
                </c:pt>
                <c:pt idx="415">
                  <c:v>32.39500000000001</c:v>
                </c:pt>
                <c:pt idx="416">
                  <c:v>34.015000000000001</c:v>
                </c:pt>
                <c:pt idx="417">
                  <c:v>26.995000000000005</c:v>
                </c:pt>
                <c:pt idx="418">
                  <c:v>28.435000000000002</c:v>
                </c:pt>
                <c:pt idx="419">
                  <c:v>32.08</c:v>
                </c:pt>
                <c:pt idx="420">
                  <c:v>29.245000000000005</c:v>
                </c:pt>
                <c:pt idx="421">
                  <c:v>31.674999999999997</c:v>
                </c:pt>
                <c:pt idx="422">
                  <c:v>29.245000000000005</c:v>
                </c:pt>
                <c:pt idx="423">
                  <c:v>33.025000000000006</c:v>
                </c:pt>
                <c:pt idx="424">
                  <c:v>26.905000000000001</c:v>
                </c:pt>
                <c:pt idx="425">
                  <c:v>32.305000000000007</c:v>
                </c:pt>
                <c:pt idx="426">
                  <c:v>29.155000000000001</c:v>
                </c:pt>
                <c:pt idx="427">
                  <c:v>31.180000000000007</c:v>
                </c:pt>
                <c:pt idx="428">
                  <c:v>28.795000000000002</c:v>
                </c:pt>
                <c:pt idx="429">
                  <c:v>31.855000000000004</c:v>
                </c:pt>
                <c:pt idx="430">
                  <c:v>29.650000000000006</c:v>
                </c:pt>
                <c:pt idx="431">
                  <c:v>26.14</c:v>
                </c:pt>
                <c:pt idx="432">
                  <c:v>29.245000000000005</c:v>
                </c:pt>
                <c:pt idx="433">
                  <c:v>29.965000000000003</c:v>
                </c:pt>
                <c:pt idx="434">
                  <c:v>30.325000000000003</c:v>
                </c:pt>
                <c:pt idx="435">
                  <c:v>29.424999999999997</c:v>
                </c:pt>
                <c:pt idx="436">
                  <c:v>26.545000000000002</c:v>
                </c:pt>
                <c:pt idx="437">
                  <c:v>32.845000000000013</c:v>
                </c:pt>
                <c:pt idx="438">
                  <c:v>34.195000000000007</c:v>
                </c:pt>
                <c:pt idx="439">
                  <c:v>31.315000000000012</c:v>
                </c:pt>
                <c:pt idx="440">
                  <c:v>33.295000000000002</c:v>
                </c:pt>
                <c:pt idx="441">
                  <c:v>31.855000000000004</c:v>
                </c:pt>
                <c:pt idx="442">
                  <c:v>32.575000000000003</c:v>
                </c:pt>
                <c:pt idx="443">
                  <c:v>32.66500000000002</c:v>
                </c:pt>
                <c:pt idx="444">
                  <c:v>34.734999999999999</c:v>
                </c:pt>
                <c:pt idx="445">
                  <c:v>29.650000000000006</c:v>
                </c:pt>
                <c:pt idx="446">
                  <c:v>35.77000000000001</c:v>
                </c:pt>
                <c:pt idx="447">
                  <c:v>32.75500000000001</c:v>
                </c:pt>
                <c:pt idx="448">
                  <c:v>35.545000000000002</c:v>
                </c:pt>
                <c:pt idx="449">
                  <c:v>33.52000000000001</c:v>
                </c:pt>
                <c:pt idx="450">
                  <c:v>33.204999999999998</c:v>
                </c:pt>
                <c:pt idx="451">
                  <c:v>35.815000000000012</c:v>
                </c:pt>
                <c:pt idx="452">
                  <c:v>35.815000000000012</c:v>
                </c:pt>
                <c:pt idx="453">
                  <c:v>33.52000000000001</c:v>
                </c:pt>
                <c:pt idx="454">
                  <c:v>35.590000000000003</c:v>
                </c:pt>
                <c:pt idx="455">
                  <c:v>34.42</c:v>
                </c:pt>
                <c:pt idx="456">
                  <c:v>35.77000000000001</c:v>
                </c:pt>
                <c:pt idx="457">
                  <c:v>34.465000000000003</c:v>
                </c:pt>
                <c:pt idx="458">
                  <c:v>37.345000000000013</c:v>
                </c:pt>
                <c:pt idx="459">
                  <c:v>37.16500000000002</c:v>
                </c:pt>
                <c:pt idx="460">
                  <c:v>36.445000000000007</c:v>
                </c:pt>
                <c:pt idx="461">
                  <c:v>38.065000000000012</c:v>
                </c:pt>
                <c:pt idx="462">
                  <c:v>36.174999999999997</c:v>
                </c:pt>
                <c:pt idx="463">
                  <c:v>35.634999999999991</c:v>
                </c:pt>
                <c:pt idx="464">
                  <c:v>35.905000000000001</c:v>
                </c:pt>
                <c:pt idx="465">
                  <c:v>35.365000000000009</c:v>
                </c:pt>
                <c:pt idx="466">
                  <c:v>27.805000000000007</c:v>
                </c:pt>
                <c:pt idx="467">
                  <c:v>35.634999999999991</c:v>
                </c:pt>
                <c:pt idx="468">
                  <c:v>34.33</c:v>
                </c:pt>
                <c:pt idx="469">
                  <c:v>33.295000000000002</c:v>
                </c:pt>
                <c:pt idx="470">
                  <c:v>35.185000000000002</c:v>
                </c:pt>
                <c:pt idx="471">
                  <c:v>31.585000000000008</c:v>
                </c:pt>
                <c:pt idx="472">
                  <c:v>31.27000000000001</c:v>
                </c:pt>
                <c:pt idx="473">
                  <c:v>33.295000000000002</c:v>
                </c:pt>
                <c:pt idx="474">
                  <c:v>32.935000000000002</c:v>
                </c:pt>
                <c:pt idx="475">
                  <c:v>31.765000000000001</c:v>
                </c:pt>
                <c:pt idx="476">
                  <c:v>30.954999999999998</c:v>
                </c:pt>
                <c:pt idx="477">
                  <c:v>26.905000000000001</c:v>
                </c:pt>
                <c:pt idx="478">
                  <c:v>40.36</c:v>
                </c:pt>
                <c:pt idx="479">
                  <c:v>35.86</c:v>
                </c:pt>
                <c:pt idx="480">
                  <c:v>33.79000000000002</c:v>
                </c:pt>
                <c:pt idx="481">
                  <c:v>32.17</c:v>
                </c:pt>
                <c:pt idx="482">
                  <c:v>30.595000000000013</c:v>
                </c:pt>
                <c:pt idx="483">
                  <c:v>30.685000000000002</c:v>
                </c:pt>
                <c:pt idx="484">
                  <c:v>32.845000000000013</c:v>
                </c:pt>
                <c:pt idx="485">
                  <c:v>29.695000000000007</c:v>
                </c:pt>
                <c:pt idx="486">
                  <c:v>29.155000000000001</c:v>
                </c:pt>
                <c:pt idx="487">
                  <c:v>29.065000000000012</c:v>
                </c:pt>
                <c:pt idx="488">
                  <c:v>28.480000000000004</c:v>
                </c:pt>
                <c:pt idx="489">
                  <c:v>31.450000000000003</c:v>
                </c:pt>
                <c:pt idx="490">
                  <c:v>29.245000000000005</c:v>
                </c:pt>
                <c:pt idx="491">
                  <c:v>32.440000000000012</c:v>
                </c:pt>
                <c:pt idx="492">
                  <c:v>35.049999999999997</c:v>
                </c:pt>
                <c:pt idx="493">
                  <c:v>32.125000000000014</c:v>
                </c:pt>
                <c:pt idx="494">
                  <c:v>32.53</c:v>
                </c:pt>
                <c:pt idx="495">
                  <c:v>35.905000000000001</c:v>
                </c:pt>
                <c:pt idx="496">
                  <c:v>35.77000000000001</c:v>
                </c:pt>
              </c:numCache>
            </c:numRef>
          </c:yVal>
          <c:smooth val="0"/>
        </c:ser>
        <c:ser>
          <c:idx val="2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'D1-D3'!#REF!</c:f>
            </c:numRef>
          </c:xVal>
          <c:yVal>
            <c:numRef>
              <c:f>'D1-D3'!#REF!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8880"/>
        <c:axId val="189591808"/>
      </c:scatterChart>
      <c:valAx>
        <c:axId val="189598880"/>
        <c:scaling>
          <c:orientation val="maxMin"/>
          <c:max val="420"/>
          <c:min val="3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50" b="0" i="0" baseline="0">
                    <a:effectLst/>
                  </a:rPr>
                  <a:t>Age (Ma)</a:t>
                </a:r>
                <a:endParaRPr lang="zh-CN" altLang="zh-CN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591808"/>
        <c:crosses val="autoZero"/>
        <c:crossBetween val="midCat"/>
        <c:majorUnit val="5"/>
        <c:minorUnit val="1"/>
      </c:valAx>
      <c:valAx>
        <c:axId val="189591808"/>
        <c:scaling>
          <c:orientation val="minMax"/>
          <c:max val="4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50" b="0" i="0" baseline="0">
                    <a:effectLst/>
                  </a:rPr>
                  <a:t>Temperature (</a:t>
                </a:r>
                <a:r>
                  <a:rPr lang="zh-CN" altLang="zh-CN" sz="1050" b="0" i="0" baseline="0">
                    <a:effectLst/>
                  </a:rPr>
                  <a:t> </a:t>
                </a:r>
                <a:r>
                  <a:rPr lang="en-US" altLang="zh-CN" sz="1050" b="0" i="0" baseline="0">
                    <a:effectLst/>
                  </a:rPr>
                  <a:t>°C)</a:t>
                </a:r>
                <a:endParaRPr lang="zh-CN" altLang="zh-CN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8880"/>
        <c:crosses val="max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noFill/>
                <a:ln w="9525">
                  <a:solidFill>
                    <a:srgbClr val="0000CC"/>
                  </a:solidFill>
                </a:ln>
                <a:effectLst/>
              </c:spPr>
            </c:marker>
            <c:bubble3D val="0"/>
          </c:dPt>
          <c:xVal>
            <c:numRef>
              <c:f>'D4-D5'!$F$2:$F$101</c:f>
              <c:numCache>
                <c:formatCode>0.00_ </c:formatCode>
                <c:ptCount val="100"/>
                <c:pt idx="2">
                  <c:v>370.13929018789139</c:v>
                </c:pt>
                <c:pt idx="3">
                  <c:v>370.38649269311065</c:v>
                </c:pt>
                <c:pt idx="4">
                  <c:v>370.55390396659703</c:v>
                </c:pt>
                <c:pt idx="5">
                  <c:v>370.71350730688937</c:v>
                </c:pt>
                <c:pt idx="6">
                  <c:v>370.8269519832985</c:v>
                </c:pt>
                <c:pt idx="7">
                  <c:v>370.95210855949898</c:v>
                </c:pt>
                <c:pt idx="8">
                  <c:v>371.05544885177454</c:v>
                </c:pt>
                <c:pt idx="9">
                  <c:v>371.16843423799583</c:v>
                </c:pt>
                <c:pt idx="10">
                  <c:v>371.28578288100209</c:v>
                </c:pt>
                <c:pt idx="11">
                  <c:v>371.41369519832983</c:v>
                </c:pt>
                <c:pt idx="12">
                  <c:v>371.5445929018789</c:v>
                </c:pt>
                <c:pt idx="13">
                  <c:v>371.67916492693109</c:v>
                </c:pt>
                <c:pt idx="14">
                  <c:v>371.78617954070984</c:v>
                </c:pt>
                <c:pt idx="15">
                  <c:v>371.87114822546971</c:v>
                </c:pt>
                <c:pt idx="16">
                  <c:v>371.94302713987474</c:v>
                </c:pt>
                <c:pt idx="17">
                  <c:v>371.99722338204595</c:v>
                </c:pt>
                <c:pt idx="18">
                  <c:v>372.02730688935281</c:v>
                </c:pt>
                <c:pt idx="19">
                  <c:v>372.05509394572027</c:v>
                </c:pt>
                <c:pt idx="20">
                  <c:v>372.07874739039664</c:v>
                </c:pt>
                <c:pt idx="21">
                  <c:v>372.09206680584549</c:v>
                </c:pt>
                <c:pt idx="22">
                  <c:v>372.10010438413354</c:v>
                </c:pt>
                <c:pt idx="23">
                  <c:v>372.11342379958251</c:v>
                </c:pt>
                <c:pt idx="24">
                  <c:v>372.12835073068902</c:v>
                </c:pt>
                <c:pt idx="25">
                  <c:v>372.13730688935283</c:v>
                </c:pt>
                <c:pt idx="26">
                  <c:v>372.14764091858041</c:v>
                </c:pt>
                <c:pt idx="27">
                  <c:v>372.15958246346554</c:v>
                </c:pt>
                <c:pt idx="28">
                  <c:v>372.16624217118999</c:v>
                </c:pt>
                <c:pt idx="29">
                  <c:v>372.17359081419625</c:v>
                </c:pt>
                <c:pt idx="30">
                  <c:v>372.17887265135704</c:v>
                </c:pt>
                <c:pt idx="31">
                  <c:v>372.18392484342382</c:v>
                </c:pt>
                <c:pt idx="32">
                  <c:v>372.18736951983294</c:v>
                </c:pt>
                <c:pt idx="33">
                  <c:v>372.19219206680589</c:v>
                </c:pt>
                <c:pt idx="34">
                  <c:v>372.19471816283925</c:v>
                </c:pt>
                <c:pt idx="35">
                  <c:v>372.20046429465083</c:v>
                </c:pt>
                <c:pt idx="36">
                  <c:v>372.20667221888181</c:v>
                </c:pt>
                <c:pt idx="37">
                  <c:v>372.21465116279074</c:v>
                </c:pt>
                <c:pt idx="38">
                  <c:v>372.22125223613591</c:v>
                </c:pt>
                <c:pt idx="39">
                  <c:v>372.22962432915921</c:v>
                </c:pt>
                <c:pt idx="40">
                  <c:v>372.23638640429334</c:v>
                </c:pt>
                <c:pt idx="41">
                  <c:v>372.24347048300535</c:v>
                </c:pt>
                <c:pt idx="42">
                  <c:v>372.25023255813954</c:v>
                </c:pt>
                <c:pt idx="43">
                  <c:v>372.25957066189625</c:v>
                </c:pt>
                <c:pt idx="44">
                  <c:v>372.26794275491949</c:v>
                </c:pt>
                <c:pt idx="45">
                  <c:v>372.27534883720926</c:v>
                </c:pt>
                <c:pt idx="46">
                  <c:v>372.28227191413237</c:v>
                </c:pt>
                <c:pt idx="47">
                  <c:v>372.29016100178887</c:v>
                </c:pt>
                <c:pt idx="48">
                  <c:v>372.2998211091234</c:v>
                </c:pt>
                <c:pt idx="49">
                  <c:v>372.31093023255806</c:v>
                </c:pt>
                <c:pt idx="50">
                  <c:v>372.3213953488372</c:v>
                </c:pt>
                <c:pt idx="51">
                  <c:v>372.33041144901608</c:v>
                </c:pt>
                <c:pt idx="52">
                  <c:v>372.34763864042941</c:v>
                </c:pt>
                <c:pt idx="53">
                  <c:v>372.36486583184256</c:v>
                </c:pt>
                <c:pt idx="54">
                  <c:v>372.39883720930231</c:v>
                </c:pt>
                <c:pt idx="55">
                  <c:v>372.43602862254022</c:v>
                </c:pt>
                <c:pt idx="56">
                  <c:v>372.47756708407871</c:v>
                </c:pt>
                <c:pt idx="57">
                  <c:v>372.51105545617168</c:v>
                </c:pt>
                <c:pt idx="58">
                  <c:v>372.54212880143115</c:v>
                </c:pt>
                <c:pt idx="59">
                  <c:v>372.56660107334528</c:v>
                </c:pt>
                <c:pt idx="60">
                  <c:v>372.5878533094812</c:v>
                </c:pt>
                <c:pt idx="61">
                  <c:v>372.60475849731654</c:v>
                </c:pt>
                <c:pt idx="62">
                  <c:v>372.62584973166361</c:v>
                </c:pt>
                <c:pt idx="63">
                  <c:v>372.64983899821107</c:v>
                </c:pt>
                <c:pt idx="64">
                  <c:v>372.66304114490163</c:v>
                </c:pt>
                <c:pt idx="65">
                  <c:v>372.67624329159207</c:v>
                </c:pt>
                <c:pt idx="66">
                  <c:v>372.6983005366726</c:v>
                </c:pt>
                <c:pt idx="67">
                  <c:v>372.72245080500898</c:v>
                </c:pt>
                <c:pt idx="68">
                  <c:v>372.75175313059037</c:v>
                </c:pt>
                <c:pt idx="69">
                  <c:v>372.78636851520571</c:v>
                </c:pt>
                <c:pt idx="70">
                  <c:v>372.82565295169945</c:v>
                </c:pt>
                <c:pt idx="71">
                  <c:v>372.86171735241504</c:v>
                </c:pt>
                <c:pt idx="72">
                  <c:v>372.89423971377454</c:v>
                </c:pt>
                <c:pt idx="73">
                  <c:v>372.91967799642214</c:v>
                </c:pt>
                <c:pt idx="74">
                  <c:v>372.94012522361356</c:v>
                </c:pt>
                <c:pt idx="75">
                  <c:v>372.95944543828267</c:v>
                </c:pt>
                <c:pt idx="76">
                  <c:v>372.97763864042935</c:v>
                </c:pt>
                <c:pt idx="77">
                  <c:v>372.99180679785331</c:v>
                </c:pt>
                <c:pt idx="78">
                  <c:v>373.01209302325577</c:v>
                </c:pt>
                <c:pt idx="79">
                  <c:v>373.03672629695882</c:v>
                </c:pt>
                <c:pt idx="80">
                  <c:v>373.05862254025044</c:v>
                </c:pt>
                <c:pt idx="81">
                  <c:v>373.09194991055455</c:v>
                </c:pt>
                <c:pt idx="82">
                  <c:v>373.12624329159212</c:v>
                </c:pt>
                <c:pt idx="83">
                  <c:v>373.17309481216455</c:v>
                </c:pt>
                <c:pt idx="84">
                  <c:v>373.22928443649369</c:v>
                </c:pt>
                <c:pt idx="85">
                  <c:v>373.29980322003576</c:v>
                </c:pt>
                <c:pt idx="86">
                  <c:v>373.36484794275492</c:v>
                </c:pt>
                <c:pt idx="87">
                  <c:v>373.43327370304115</c:v>
                </c:pt>
                <c:pt idx="88">
                  <c:v>373.49139534883722</c:v>
                </c:pt>
                <c:pt idx="89">
                  <c:v>373.54033989266543</c:v>
                </c:pt>
                <c:pt idx="90">
                  <c:v>373.59347048300532</c:v>
                </c:pt>
                <c:pt idx="91">
                  <c:v>373.64740608228976</c:v>
                </c:pt>
                <c:pt idx="92">
                  <c:v>373.70617173524147</c:v>
                </c:pt>
                <c:pt idx="93">
                  <c:v>373.76864042933812</c:v>
                </c:pt>
                <c:pt idx="94">
                  <c:v>373.83384615384614</c:v>
                </c:pt>
                <c:pt idx="95">
                  <c:v>373.90146690518782</c:v>
                </c:pt>
                <c:pt idx="96">
                  <c:v>373.97230769230771</c:v>
                </c:pt>
                <c:pt idx="97">
                  <c:v>374.0463685152057</c:v>
                </c:pt>
                <c:pt idx="98">
                  <c:v>374.11511627906975</c:v>
                </c:pt>
                <c:pt idx="99">
                  <c:v>374.1899821109123</c:v>
                </c:pt>
              </c:numCache>
            </c:numRef>
          </c:xVal>
          <c:yVal>
            <c:numRef>
              <c:f>'D4-D5'!$G$2:$G$101</c:f>
              <c:numCache>
                <c:formatCode>General</c:formatCode>
                <c:ptCount val="100"/>
                <c:pt idx="2">
                  <c:v>31.45000000000001</c:v>
                </c:pt>
                <c:pt idx="3">
                  <c:v>31.45000000000001</c:v>
                </c:pt>
                <c:pt idx="4">
                  <c:v>31.54000000000001</c:v>
                </c:pt>
                <c:pt idx="5">
                  <c:v>31.54000000000001</c:v>
                </c:pt>
                <c:pt idx="6">
                  <c:v>31.360000000000003</c:v>
                </c:pt>
                <c:pt idx="7">
                  <c:v>31.54000000000001</c:v>
                </c:pt>
                <c:pt idx="8">
                  <c:v>31.9</c:v>
                </c:pt>
                <c:pt idx="9">
                  <c:v>32.35</c:v>
                </c:pt>
                <c:pt idx="10">
                  <c:v>32.260000000000005</c:v>
                </c:pt>
                <c:pt idx="11">
                  <c:v>32.620000000000005</c:v>
                </c:pt>
                <c:pt idx="12">
                  <c:v>32.35</c:v>
                </c:pt>
                <c:pt idx="13">
                  <c:v>31.360000000000003</c:v>
                </c:pt>
                <c:pt idx="14">
                  <c:v>30.46</c:v>
                </c:pt>
                <c:pt idx="15">
                  <c:v>30.01</c:v>
                </c:pt>
                <c:pt idx="16">
                  <c:v>29.470000000000006</c:v>
                </c:pt>
                <c:pt idx="17">
                  <c:v>29.290000000000003</c:v>
                </c:pt>
                <c:pt idx="18">
                  <c:v>29.020000000000003</c:v>
                </c:pt>
                <c:pt idx="19">
                  <c:v>28.840000000000003</c:v>
                </c:pt>
                <c:pt idx="20">
                  <c:v>29.110000000000003</c:v>
                </c:pt>
                <c:pt idx="21">
                  <c:v>28.930000000000007</c:v>
                </c:pt>
                <c:pt idx="22">
                  <c:v>28.660000000000007</c:v>
                </c:pt>
                <c:pt idx="23">
                  <c:v>29.740000000000009</c:v>
                </c:pt>
                <c:pt idx="24">
                  <c:v>29.920000000000005</c:v>
                </c:pt>
                <c:pt idx="25">
                  <c:v>29.470000000000006</c:v>
                </c:pt>
                <c:pt idx="26">
                  <c:v>29.650000000000006</c:v>
                </c:pt>
                <c:pt idx="27">
                  <c:v>30.01</c:v>
                </c:pt>
                <c:pt idx="28">
                  <c:v>29.110000000000003</c:v>
                </c:pt>
                <c:pt idx="29">
                  <c:v>29.29000000000001</c:v>
                </c:pt>
                <c:pt idx="30">
                  <c:v>28.660000000000007</c:v>
                </c:pt>
                <c:pt idx="31">
                  <c:v>28.660000000000007</c:v>
                </c:pt>
                <c:pt idx="32">
                  <c:v>28.210000000000008</c:v>
                </c:pt>
                <c:pt idx="33">
                  <c:v>28.030000000000008</c:v>
                </c:pt>
                <c:pt idx="34">
                  <c:v>27.130000000000006</c:v>
                </c:pt>
                <c:pt idx="35">
                  <c:v>27.400000000000013</c:v>
                </c:pt>
                <c:pt idx="36">
                  <c:v>26.77000000000001</c:v>
                </c:pt>
                <c:pt idx="37">
                  <c:v>27.130000000000006</c:v>
                </c:pt>
                <c:pt idx="38">
                  <c:v>27.310000000000009</c:v>
                </c:pt>
                <c:pt idx="39">
                  <c:v>28.480000000000008</c:v>
                </c:pt>
                <c:pt idx="40">
                  <c:v>28.570000000000004</c:v>
                </c:pt>
                <c:pt idx="41">
                  <c:v>29.290000000000003</c:v>
                </c:pt>
                <c:pt idx="42">
                  <c:v>29.920000000000005</c:v>
                </c:pt>
                <c:pt idx="43">
                  <c:v>31.090000000000011</c:v>
                </c:pt>
                <c:pt idx="44">
                  <c:v>31.000000000000011</c:v>
                </c:pt>
                <c:pt idx="45">
                  <c:v>31.54000000000001</c:v>
                </c:pt>
                <c:pt idx="46">
                  <c:v>31.810000000000013</c:v>
                </c:pt>
                <c:pt idx="47">
                  <c:v>32.350000000000009</c:v>
                </c:pt>
                <c:pt idx="48">
                  <c:v>31.630000000000006</c:v>
                </c:pt>
                <c:pt idx="49">
                  <c:v>31.000000000000007</c:v>
                </c:pt>
                <c:pt idx="50">
                  <c:v>30.280000000000008</c:v>
                </c:pt>
                <c:pt idx="51">
                  <c:v>29.2</c:v>
                </c:pt>
                <c:pt idx="52">
                  <c:v>29.29000000000001</c:v>
                </c:pt>
                <c:pt idx="53">
                  <c:v>30.100000000000005</c:v>
                </c:pt>
                <c:pt idx="54">
                  <c:v>30.370000000000005</c:v>
                </c:pt>
                <c:pt idx="55">
                  <c:v>31.360000000000003</c:v>
                </c:pt>
                <c:pt idx="56">
                  <c:v>32.620000000000005</c:v>
                </c:pt>
                <c:pt idx="57">
                  <c:v>31.360000000000003</c:v>
                </c:pt>
                <c:pt idx="58">
                  <c:v>30.46</c:v>
                </c:pt>
                <c:pt idx="59">
                  <c:v>31.720000000000006</c:v>
                </c:pt>
                <c:pt idx="60">
                  <c:v>31.000000000000011</c:v>
                </c:pt>
                <c:pt idx="61">
                  <c:v>30.010000000000009</c:v>
                </c:pt>
                <c:pt idx="62">
                  <c:v>30.190000000000008</c:v>
                </c:pt>
                <c:pt idx="63">
                  <c:v>30.730000000000008</c:v>
                </c:pt>
                <c:pt idx="64">
                  <c:v>30.190000000000008</c:v>
                </c:pt>
                <c:pt idx="65">
                  <c:v>30.730000000000008</c:v>
                </c:pt>
                <c:pt idx="66">
                  <c:v>31.720000000000006</c:v>
                </c:pt>
                <c:pt idx="67">
                  <c:v>31.9</c:v>
                </c:pt>
                <c:pt idx="68">
                  <c:v>32.440000000000012</c:v>
                </c:pt>
                <c:pt idx="69">
                  <c:v>32.080000000000005</c:v>
                </c:pt>
                <c:pt idx="70">
                  <c:v>32.080000000000005</c:v>
                </c:pt>
                <c:pt idx="71">
                  <c:v>31.900000000000013</c:v>
                </c:pt>
                <c:pt idx="72">
                  <c:v>31.270000000000003</c:v>
                </c:pt>
                <c:pt idx="73">
                  <c:v>31.270000000000003</c:v>
                </c:pt>
                <c:pt idx="74">
                  <c:v>31.360000000000003</c:v>
                </c:pt>
                <c:pt idx="75">
                  <c:v>30.550000000000004</c:v>
                </c:pt>
                <c:pt idx="76">
                  <c:v>30.640000000000008</c:v>
                </c:pt>
                <c:pt idx="77">
                  <c:v>31.180000000000007</c:v>
                </c:pt>
                <c:pt idx="78">
                  <c:v>30.370000000000005</c:v>
                </c:pt>
                <c:pt idx="79">
                  <c:v>30.189999999999998</c:v>
                </c:pt>
                <c:pt idx="80">
                  <c:v>30.82</c:v>
                </c:pt>
                <c:pt idx="81">
                  <c:v>31.089999999999996</c:v>
                </c:pt>
                <c:pt idx="82">
                  <c:v>31.180000000000007</c:v>
                </c:pt>
                <c:pt idx="83">
                  <c:v>31.360000000000003</c:v>
                </c:pt>
                <c:pt idx="84">
                  <c:v>30.910000000000004</c:v>
                </c:pt>
                <c:pt idx="85">
                  <c:v>30.550000000000011</c:v>
                </c:pt>
                <c:pt idx="86">
                  <c:v>29.920000000000005</c:v>
                </c:pt>
                <c:pt idx="87">
                  <c:v>30.01</c:v>
                </c:pt>
                <c:pt idx="88">
                  <c:v>30.100000000000005</c:v>
                </c:pt>
                <c:pt idx="89">
                  <c:v>30.460000000000008</c:v>
                </c:pt>
                <c:pt idx="90">
                  <c:v>31.000000000000007</c:v>
                </c:pt>
                <c:pt idx="91">
                  <c:v>31.180000000000007</c:v>
                </c:pt>
                <c:pt idx="92">
                  <c:v>31.180000000000007</c:v>
                </c:pt>
                <c:pt idx="93">
                  <c:v>31.090000000000011</c:v>
                </c:pt>
                <c:pt idx="94">
                  <c:v>31.630000000000006</c:v>
                </c:pt>
                <c:pt idx="95">
                  <c:v>31.990000000000009</c:v>
                </c:pt>
                <c:pt idx="96">
                  <c:v>32.260000000000005</c:v>
                </c:pt>
                <c:pt idx="97">
                  <c:v>32.800000000000004</c:v>
                </c:pt>
                <c:pt idx="98">
                  <c:v>33.160000000000004</c:v>
                </c:pt>
                <c:pt idx="99">
                  <c:v>32.530000000000015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3232"/>
        <c:axId val="189592352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'D4-D5'!$D$2:$D$105</c:f>
              <c:numCache>
                <c:formatCode>0.00_ </c:formatCode>
                <c:ptCount val="104"/>
                <c:pt idx="0">
                  <c:v>369.5</c:v>
                </c:pt>
                <c:pt idx="1">
                  <c:v>370</c:v>
                </c:pt>
                <c:pt idx="2">
                  <c:v>370.18830897703549</c:v>
                </c:pt>
                <c:pt idx="3">
                  <c:v>370.48340292275572</c:v>
                </c:pt>
                <c:pt idx="4">
                  <c:v>370.52473903966597</c:v>
                </c:pt>
                <c:pt idx="5">
                  <c:v>370.73601252609603</c:v>
                </c:pt>
                <c:pt idx="6">
                  <c:v>370.83705636743213</c:v>
                </c:pt>
                <c:pt idx="7">
                  <c:v>370.98632567849688</c:v>
                </c:pt>
                <c:pt idx="8">
                  <c:v>371.05062630480165</c:v>
                </c:pt>
                <c:pt idx="9">
                  <c:v>371.15052192066804</c:v>
                </c:pt>
                <c:pt idx="10">
                  <c:v>371.2527139874739</c:v>
                </c:pt>
                <c:pt idx="11">
                  <c:v>371.4019832985386</c:v>
                </c:pt>
                <c:pt idx="12">
                  <c:v>371.57306889352816</c:v>
                </c:pt>
                <c:pt idx="13">
                  <c:v>371.69018789144047</c:v>
                </c:pt>
                <c:pt idx="14">
                  <c:v>371.80501043841338</c:v>
                </c:pt>
                <c:pt idx="15">
                  <c:v>371.92557411273486</c:v>
                </c:pt>
                <c:pt idx="16">
                  <c:v>371.93705636743215</c:v>
                </c:pt>
                <c:pt idx="17">
                  <c:v>371.99791231732775</c:v>
                </c:pt>
                <c:pt idx="18">
                  <c:v>372.04958246346553</c:v>
                </c:pt>
                <c:pt idx="19">
                  <c:v>372.07599164926933</c:v>
                </c:pt>
                <c:pt idx="20">
                  <c:v>372.07599164926933</c:v>
                </c:pt>
                <c:pt idx="21">
                  <c:v>372.07599164926933</c:v>
                </c:pt>
                <c:pt idx="22">
                  <c:v>372.11617954070982</c:v>
                </c:pt>
                <c:pt idx="23">
                  <c:v>372.11617954070982</c:v>
                </c:pt>
                <c:pt idx="24">
                  <c:v>372.11617954070982</c:v>
                </c:pt>
                <c:pt idx="25">
                  <c:v>372.14258872651357</c:v>
                </c:pt>
                <c:pt idx="26">
                  <c:v>372.15062630480168</c:v>
                </c:pt>
                <c:pt idx="27">
                  <c:v>372.16096033402926</c:v>
                </c:pt>
                <c:pt idx="28">
                  <c:v>372.1678496868476</c:v>
                </c:pt>
                <c:pt idx="29">
                  <c:v>372.17588726513571</c:v>
                </c:pt>
                <c:pt idx="30">
                  <c:v>372.17588726513571</c:v>
                </c:pt>
                <c:pt idx="31">
                  <c:v>372.187369519833</c:v>
                </c:pt>
                <c:pt idx="32">
                  <c:v>372.187369519833</c:v>
                </c:pt>
                <c:pt idx="33">
                  <c:v>372.19311064718164</c:v>
                </c:pt>
                <c:pt idx="34">
                  <c:v>372.19311064718164</c:v>
                </c:pt>
                <c:pt idx="35">
                  <c:v>372.2</c:v>
                </c:pt>
                <c:pt idx="36">
                  <c:v>372.2</c:v>
                </c:pt>
                <c:pt idx="37">
                  <c:v>372.21610017889088</c:v>
                </c:pt>
                <c:pt idx="38">
                  <c:v>372.2241502683363</c:v>
                </c:pt>
                <c:pt idx="39">
                  <c:v>372.23300536672627</c:v>
                </c:pt>
                <c:pt idx="40">
                  <c:v>372.23300536672627</c:v>
                </c:pt>
                <c:pt idx="41">
                  <c:v>372.24186046511625</c:v>
                </c:pt>
                <c:pt idx="42">
                  <c:v>372.24991055456172</c:v>
                </c:pt>
                <c:pt idx="43">
                  <c:v>372.25957066189625</c:v>
                </c:pt>
                <c:pt idx="44">
                  <c:v>372.26681574239711</c:v>
                </c:pt>
                <c:pt idx="45">
                  <c:v>372.27969588550985</c:v>
                </c:pt>
                <c:pt idx="46">
                  <c:v>372.28372093023256</c:v>
                </c:pt>
                <c:pt idx="47">
                  <c:v>372.28694096601072</c:v>
                </c:pt>
                <c:pt idx="48">
                  <c:v>372.29418604651164</c:v>
                </c:pt>
                <c:pt idx="49">
                  <c:v>372.30626118067977</c:v>
                </c:pt>
                <c:pt idx="50">
                  <c:v>372.32799642218248</c:v>
                </c:pt>
                <c:pt idx="51">
                  <c:v>372.33926654740605</c:v>
                </c:pt>
                <c:pt idx="52">
                  <c:v>372.33926654740605</c:v>
                </c:pt>
                <c:pt idx="53">
                  <c:v>372.33926654740605</c:v>
                </c:pt>
                <c:pt idx="54">
                  <c:v>372.39239713774595</c:v>
                </c:pt>
                <c:pt idx="55">
                  <c:v>372.41413237924866</c:v>
                </c:pt>
                <c:pt idx="56">
                  <c:v>372.5091234347048</c:v>
                </c:pt>
                <c:pt idx="57">
                  <c:v>372.5252236135957</c:v>
                </c:pt>
                <c:pt idx="58">
                  <c:v>372.54695885509835</c:v>
                </c:pt>
                <c:pt idx="59">
                  <c:v>372.55983899821109</c:v>
                </c:pt>
                <c:pt idx="60">
                  <c:v>372.56949910554562</c:v>
                </c:pt>
                <c:pt idx="61">
                  <c:v>372.63148479427548</c:v>
                </c:pt>
                <c:pt idx="62">
                  <c:v>372.63148479427548</c:v>
                </c:pt>
                <c:pt idx="63">
                  <c:v>372.63148479427548</c:v>
                </c:pt>
                <c:pt idx="64">
                  <c:v>372.66529516994632</c:v>
                </c:pt>
                <c:pt idx="65">
                  <c:v>372.68944543828263</c:v>
                </c:pt>
                <c:pt idx="66">
                  <c:v>372.69749552772805</c:v>
                </c:pt>
                <c:pt idx="67">
                  <c:v>372.69749552772805</c:v>
                </c:pt>
                <c:pt idx="68">
                  <c:v>372.74177101967797</c:v>
                </c:pt>
                <c:pt idx="69">
                  <c:v>372.78604651162789</c:v>
                </c:pt>
                <c:pt idx="70">
                  <c:v>372.83595706618962</c:v>
                </c:pt>
                <c:pt idx="71">
                  <c:v>372.87057245080501</c:v>
                </c:pt>
                <c:pt idx="72">
                  <c:v>372.89391771019677</c:v>
                </c:pt>
                <c:pt idx="73">
                  <c:v>372.9220930232558</c:v>
                </c:pt>
                <c:pt idx="74">
                  <c:v>372.94865831842577</c:v>
                </c:pt>
                <c:pt idx="75">
                  <c:v>372.96314847942756</c:v>
                </c:pt>
                <c:pt idx="76">
                  <c:v>372.97280858676208</c:v>
                </c:pt>
                <c:pt idx="77">
                  <c:v>372.99051878354203</c:v>
                </c:pt>
                <c:pt idx="78">
                  <c:v>373.01305903398924</c:v>
                </c:pt>
                <c:pt idx="79">
                  <c:v>373.01949910554561</c:v>
                </c:pt>
                <c:pt idx="80">
                  <c:v>373.06457960644008</c:v>
                </c:pt>
                <c:pt idx="81">
                  <c:v>373.09597495527726</c:v>
                </c:pt>
                <c:pt idx="82">
                  <c:v>373.09999999999997</c:v>
                </c:pt>
                <c:pt idx="83">
                  <c:v>373.17969588550983</c:v>
                </c:pt>
                <c:pt idx="84">
                  <c:v>373.19096601073346</c:v>
                </c:pt>
                <c:pt idx="85">
                  <c:v>373.29883720930229</c:v>
                </c:pt>
                <c:pt idx="86">
                  <c:v>373.37692307692305</c:v>
                </c:pt>
                <c:pt idx="87">
                  <c:v>373.4525939177102</c:v>
                </c:pt>
                <c:pt idx="88">
                  <c:v>373.50491949910554</c:v>
                </c:pt>
                <c:pt idx="89">
                  <c:v>373.53309481216456</c:v>
                </c:pt>
                <c:pt idx="90">
                  <c:v>373.58944543828261</c:v>
                </c:pt>
                <c:pt idx="91">
                  <c:v>373.6216457960644</c:v>
                </c:pt>
                <c:pt idx="92">
                  <c:v>373.71824686940965</c:v>
                </c:pt>
                <c:pt idx="93">
                  <c:v>373.7745974955277</c:v>
                </c:pt>
                <c:pt idx="94">
                  <c:v>373.82692307692304</c:v>
                </c:pt>
                <c:pt idx="95">
                  <c:v>373.90178890876564</c:v>
                </c:pt>
                <c:pt idx="96">
                  <c:v>373.94767441860466</c:v>
                </c:pt>
                <c:pt idx="97">
                  <c:v>374.05635062611805</c:v>
                </c:pt>
                <c:pt idx="98">
                  <c:v>374.12880143112699</c:v>
                </c:pt>
                <c:pt idx="99">
                  <c:v>374.19722719141322</c:v>
                </c:pt>
                <c:pt idx="100">
                  <c:v>374.24552772808585</c:v>
                </c:pt>
                <c:pt idx="101">
                  <c:v>374.3220035778175</c:v>
                </c:pt>
                <c:pt idx="102">
                  <c:v>374.39445438282644</c:v>
                </c:pt>
                <c:pt idx="103">
                  <c:v>374.44275491949907</c:v>
                </c:pt>
              </c:numCache>
            </c:numRef>
          </c:xVal>
          <c:yVal>
            <c:numRef>
              <c:f>'D4-D5'!$E$2:$E$105</c:f>
              <c:numCache>
                <c:formatCode>General</c:formatCode>
                <c:ptCount val="104"/>
                <c:pt idx="0">
                  <c:v>31.000000000000014</c:v>
                </c:pt>
                <c:pt idx="1">
                  <c:v>31.000000000000014</c:v>
                </c:pt>
                <c:pt idx="2">
                  <c:v>33.250000000000014</c:v>
                </c:pt>
                <c:pt idx="3">
                  <c:v>31.450000000000003</c:v>
                </c:pt>
                <c:pt idx="4">
                  <c:v>30.549999999999997</c:v>
                </c:pt>
                <c:pt idx="5">
                  <c:v>31.000000000000014</c:v>
                </c:pt>
                <c:pt idx="6">
                  <c:v>31.450000000000003</c:v>
                </c:pt>
                <c:pt idx="7">
                  <c:v>33.250000000000014</c:v>
                </c:pt>
                <c:pt idx="8">
                  <c:v>30.549999999999997</c:v>
                </c:pt>
                <c:pt idx="9">
                  <c:v>31.450000000000003</c:v>
                </c:pt>
                <c:pt idx="10">
                  <c:v>32.799999999999997</c:v>
                </c:pt>
                <c:pt idx="11">
                  <c:v>33.700000000000003</c:v>
                </c:pt>
                <c:pt idx="12">
                  <c:v>32.799999999999997</c:v>
                </c:pt>
                <c:pt idx="13">
                  <c:v>32.350000000000009</c:v>
                </c:pt>
                <c:pt idx="14">
                  <c:v>30.100000000000009</c:v>
                </c:pt>
                <c:pt idx="15">
                  <c:v>27.850000000000009</c:v>
                </c:pt>
                <c:pt idx="16">
                  <c:v>29.200000000000003</c:v>
                </c:pt>
                <c:pt idx="17">
                  <c:v>30.549999999999997</c:v>
                </c:pt>
                <c:pt idx="18">
                  <c:v>29.650000000000006</c:v>
                </c:pt>
                <c:pt idx="19">
                  <c:v>29.200000000000003</c:v>
                </c:pt>
                <c:pt idx="20">
                  <c:v>26.500000000000014</c:v>
                </c:pt>
                <c:pt idx="21">
                  <c:v>28.299999999999997</c:v>
                </c:pt>
                <c:pt idx="22">
                  <c:v>31.900000000000006</c:v>
                </c:pt>
                <c:pt idx="23">
                  <c:v>28.750000000000014</c:v>
                </c:pt>
                <c:pt idx="24">
                  <c:v>27.850000000000009</c:v>
                </c:pt>
                <c:pt idx="25">
                  <c:v>31.900000000000006</c:v>
                </c:pt>
                <c:pt idx="26">
                  <c:v>29.200000000000003</c:v>
                </c:pt>
                <c:pt idx="27">
                  <c:v>29.650000000000006</c:v>
                </c:pt>
                <c:pt idx="28">
                  <c:v>29.650000000000006</c:v>
                </c:pt>
                <c:pt idx="29">
                  <c:v>29.650000000000006</c:v>
                </c:pt>
                <c:pt idx="30">
                  <c:v>27.400000000000006</c:v>
                </c:pt>
                <c:pt idx="31">
                  <c:v>30.100000000000009</c:v>
                </c:pt>
                <c:pt idx="32">
                  <c:v>26.500000000000014</c:v>
                </c:pt>
                <c:pt idx="33">
                  <c:v>29.650000000000006</c:v>
                </c:pt>
                <c:pt idx="34">
                  <c:v>27.400000000000006</c:v>
                </c:pt>
                <c:pt idx="35">
                  <c:v>26.500000000000014</c:v>
                </c:pt>
                <c:pt idx="36">
                  <c:v>25.600000000000009</c:v>
                </c:pt>
                <c:pt idx="37">
                  <c:v>27.850000000000009</c:v>
                </c:pt>
                <c:pt idx="38">
                  <c:v>26.500000000000014</c:v>
                </c:pt>
                <c:pt idx="39">
                  <c:v>29.200000000000003</c:v>
                </c:pt>
                <c:pt idx="40">
                  <c:v>27.400000000000006</c:v>
                </c:pt>
                <c:pt idx="41">
                  <c:v>31.450000000000003</c:v>
                </c:pt>
                <c:pt idx="42">
                  <c:v>28.299999999999997</c:v>
                </c:pt>
                <c:pt idx="43">
                  <c:v>30.100000000000009</c:v>
                </c:pt>
                <c:pt idx="44">
                  <c:v>32.350000000000009</c:v>
                </c:pt>
                <c:pt idx="45">
                  <c:v>33.250000000000014</c:v>
                </c:pt>
                <c:pt idx="46">
                  <c:v>31.000000000000014</c:v>
                </c:pt>
                <c:pt idx="47">
                  <c:v>31.000000000000014</c:v>
                </c:pt>
                <c:pt idx="48">
                  <c:v>31.450000000000003</c:v>
                </c:pt>
                <c:pt idx="49">
                  <c:v>35.049999999999997</c:v>
                </c:pt>
                <c:pt idx="50">
                  <c:v>29.650000000000006</c:v>
                </c:pt>
                <c:pt idx="51">
                  <c:v>27.850000000000009</c:v>
                </c:pt>
                <c:pt idx="52">
                  <c:v>27.400000000000006</c:v>
                </c:pt>
                <c:pt idx="53">
                  <c:v>26.049999999999997</c:v>
                </c:pt>
                <c:pt idx="54">
                  <c:v>35.500000000000014</c:v>
                </c:pt>
                <c:pt idx="55">
                  <c:v>33.700000000000003</c:v>
                </c:pt>
                <c:pt idx="56">
                  <c:v>29.200000000000003</c:v>
                </c:pt>
                <c:pt idx="57">
                  <c:v>32.350000000000009</c:v>
                </c:pt>
                <c:pt idx="58">
                  <c:v>32.350000000000009</c:v>
                </c:pt>
                <c:pt idx="59">
                  <c:v>29.200000000000003</c:v>
                </c:pt>
                <c:pt idx="60">
                  <c:v>29.200000000000003</c:v>
                </c:pt>
                <c:pt idx="61">
                  <c:v>35.500000000000014</c:v>
                </c:pt>
                <c:pt idx="62">
                  <c:v>28.750000000000014</c:v>
                </c:pt>
                <c:pt idx="63">
                  <c:v>27.400000000000006</c:v>
                </c:pt>
                <c:pt idx="64">
                  <c:v>30.100000000000009</c:v>
                </c:pt>
                <c:pt idx="65">
                  <c:v>31.900000000000006</c:v>
                </c:pt>
                <c:pt idx="66">
                  <c:v>32.799999999999997</c:v>
                </c:pt>
                <c:pt idx="67">
                  <c:v>31.450000000000003</c:v>
                </c:pt>
                <c:pt idx="68">
                  <c:v>32.350000000000009</c:v>
                </c:pt>
                <c:pt idx="69">
                  <c:v>31.000000000000014</c:v>
                </c:pt>
                <c:pt idx="70">
                  <c:v>34.600000000000009</c:v>
                </c:pt>
                <c:pt idx="71">
                  <c:v>31.000000000000014</c:v>
                </c:pt>
                <c:pt idx="72">
                  <c:v>31.450000000000003</c:v>
                </c:pt>
                <c:pt idx="73">
                  <c:v>31.450000000000003</c:v>
                </c:pt>
                <c:pt idx="74">
                  <c:v>27.850000000000009</c:v>
                </c:pt>
                <c:pt idx="75">
                  <c:v>34.600000000000009</c:v>
                </c:pt>
                <c:pt idx="76">
                  <c:v>31.450000000000003</c:v>
                </c:pt>
                <c:pt idx="77">
                  <c:v>27.400000000000006</c:v>
                </c:pt>
                <c:pt idx="78">
                  <c:v>31.900000000000006</c:v>
                </c:pt>
                <c:pt idx="79">
                  <c:v>30.549999999999997</c:v>
                </c:pt>
                <c:pt idx="80">
                  <c:v>30.549999999999997</c:v>
                </c:pt>
                <c:pt idx="81">
                  <c:v>30.549999999999997</c:v>
                </c:pt>
                <c:pt idx="82">
                  <c:v>30.549999999999997</c:v>
                </c:pt>
                <c:pt idx="83">
                  <c:v>33.250000000000014</c:v>
                </c:pt>
                <c:pt idx="84">
                  <c:v>31.000000000000014</c:v>
                </c:pt>
                <c:pt idx="85">
                  <c:v>31.450000000000003</c:v>
                </c:pt>
                <c:pt idx="86">
                  <c:v>28.299999999999997</c:v>
                </c:pt>
                <c:pt idx="87">
                  <c:v>28.750000000000014</c:v>
                </c:pt>
                <c:pt idx="88">
                  <c:v>30.100000000000009</c:v>
                </c:pt>
                <c:pt idx="89">
                  <c:v>31.450000000000003</c:v>
                </c:pt>
                <c:pt idx="90">
                  <c:v>31.900000000000006</c:v>
                </c:pt>
                <c:pt idx="91">
                  <c:v>30.100000000000009</c:v>
                </c:pt>
                <c:pt idx="92">
                  <c:v>31.450000000000003</c:v>
                </c:pt>
                <c:pt idx="93">
                  <c:v>31.000000000000014</c:v>
                </c:pt>
                <c:pt idx="94">
                  <c:v>31.450000000000003</c:v>
                </c:pt>
                <c:pt idx="95">
                  <c:v>31.450000000000003</c:v>
                </c:pt>
                <c:pt idx="96">
                  <c:v>32.799999999999997</c:v>
                </c:pt>
                <c:pt idx="97">
                  <c:v>33.250000000000014</c:v>
                </c:pt>
                <c:pt idx="98">
                  <c:v>32.350000000000009</c:v>
                </c:pt>
                <c:pt idx="99">
                  <c:v>34.150000000000006</c:v>
                </c:pt>
                <c:pt idx="100">
                  <c:v>33.250000000000014</c:v>
                </c:pt>
                <c:pt idx="101">
                  <c:v>29.650000000000006</c:v>
                </c:pt>
                <c:pt idx="102">
                  <c:v>28.299999999999997</c:v>
                </c:pt>
                <c:pt idx="103">
                  <c:v>29.200000000000003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3232"/>
        <c:axId val="189592352"/>
      </c:scatterChart>
      <c:valAx>
        <c:axId val="189603232"/>
        <c:scaling>
          <c:orientation val="maxMin"/>
          <c:max val="375"/>
          <c:min val="3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592352"/>
        <c:crosses val="autoZero"/>
        <c:crossBetween val="midCat"/>
        <c:majorUnit val="1"/>
        <c:minorUnit val="0.5"/>
      </c:valAx>
      <c:valAx>
        <c:axId val="189592352"/>
        <c:scaling>
          <c:orientation val="minMax"/>
          <c:max val="38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03232"/>
        <c:crosses val="max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'C1-2'!$J$33:$J$157</c:f>
              <c:numCache>
                <c:formatCode>#,##0.0</c:formatCode>
                <c:ptCount val="125"/>
                <c:pt idx="0">
                  <c:v>325.58506223265687</c:v>
                </c:pt>
                <c:pt idx="1">
                  <c:v>325.74274724214456</c:v>
                </c:pt>
                <c:pt idx="2">
                  <c:v>325.85602997459233</c:v>
                </c:pt>
                <c:pt idx="3">
                  <c:v>325.98165310520051</c:v>
                </c:pt>
                <c:pt idx="4">
                  <c:v>326.10403225972232</c:v>
                </c:pt>
                <c:pt idx="5">
                  <c:v>326.24944441036712</c:v>
                </c:pt>
                <c:pt idx="6">
                  <c:v>326.4237633889154</c:v>
                </c:pt>
                <c:pt idx="7">
                  <c:v>326.62459830352634</c:v>
                </c:pt>
                <c:pt idx="8">
                  <c:v>326.80592704457598</c:v>
                </c:pt>
                <c:pt idx="9">
                  <c:v>326.97757928560361</c:v>
                </c:pt>
                <c:pt idx="10">
                  <c:v>327.13617511103058</c:v>
                </c:pt>
                <c:pt idx="11">
                  <c:v>327.28064171122998</c:v>
                </c:pt>
                <c:pt idx="12">
                  <c:v>327.35850267379681</c:v>
                </c:pt>
                <c:pt idx="13">
                  <c:v>327.44224847655761</c:v>
                </c:pt>
                <c:pt idx="14">
                  <c:v>327.51561746051482</c:v>
                </c:pt>
                <c:pt idx="15">
                  <c:v>327.59010385208637</c:v>
                </c:pt>
                <c:pt idx="16">
                  <c:v>327.6906510477088</c:v>
                </c:pt>
                <c:pt idx="17">
                  <c:v>327.81043714396549</c:v>
                </c:pt>
                <c:pt idx="18">
                  <c:v>327.99291594013516</c:v>
                </c:pt>
                <c:pt idx="19">
                  <c:v>328.2405700861309</c:v>
                </c:pt>
                <c:pt idx="20">
                  <c:v>328.52020134161813</c:v>
                </c:pt>
                <c:pt idx="21">
                  <c:v>329.09328561304039</c:v>
                </c:pt>
                <c:pt idx="22">
                  <c:v>330.29024365291735</c:v>
                </c:pt>
                <c:pt idx="23">
                  <c:v>331.43885410822935</c:v>
                </c:pt>
                <c:pt idx="24">
                  <c:v>332.57152171985229</c:v>
                </c:pt>
                <c:pt idx="25">
                  <c:v>333.84986561125498</c:v>
                </c:pt>
                <c:pt idx="26">
                  <c:v>335.06885923280004</c:v>
                </c:pt>
                <c:pt idx="27">
                  <c:v>336.17735406322777</c:v>
                </c:pt>
                <c:pt idx="28">
                  <c:v>338.22029378092623</c:v>
                </c:pt>
                <c:pt idx="29">
                  <c:v>340.29258293755271</c:v>
                </c:pt>
                <c:pt idx="30">
                  <c:v>342.37059198732652</c:v>
                </c:pt>
                <c:pt idx="31">
                  <c:v>344.19329375818768</c:v>
                </c:pt>
                <c:pt idx="32">
                  <c:v>345.50920048913764</c:v>
                </c:pt>
                <c:pt idx="33">
                  <c:v>345.88951324742101</c:v>
                </c:pt>
                <c:pt idx="34">
                  <c:v>346.20142869419499</c:v>
                </c:pt>
                <c:pt idx="35">
                  <c:v>346.31807921322616</c:v>
                </c:pt>
                <c:pt idx="36">
                  <c:v>346.4104609431277</c:v>
                </c:pt>
                <c:pt idx="37">
                  <c:v>346.48806159624507</c:v>
                </c:pt>
                <c:pt idx="38">
                  <c:v>346.54053441882917</c:v>
                </c:pt>
                <c:pt idx="39">
                  <c:v>346.59167694450269</c:v>
                </c:pt>
                <c:pt idx="40">
                  <c:v>346.63707560711191</c:v>
                </c:pt>
                <c:pt idx="41">
                  <c:v>346.68734839736169</c:v>
                </c:pt>
                <c:pt idx="42">
                  <c:v>346.75791636685017</c:v>
                </c:pt>
                <c:pt idx="43">
                  <c:v>346.83811781042908</c:v>
                </c:pt>
                <c:pt idx="44">
                  <c:v>346.92186407396918</c:v>
                </c:pt>
                <c:pt idx="45">
                  <c:v>347.01057240396648</c:v>
                </c:pt>
                <c:pt idx="46">
                  <c:v>347.11962064030001</c:v>
                </c:pt>
                <c:pt idx="47">
                  <c:v>347.19615504868659</c:v>
                </c:pt>
                <c:pt idx="48">
                  <c:v>347.25965509202547</c:v>
                </c:pt>
                <c:pt idx="49">
                  <c:v>347.34365921999239</c:v>
                </c:pt>
                <c:pt idx="50">
                  <c:v>347.4924734392053</c:v>
                </c:pt>
                <c:pt idx="51">
                  <c:v>347.62397918197951</c:v>
                </c:pt>
                <c:pt idx="52">
                  <c:v>347.75908682837013</c:v>
                </c:pt>
                <c:pt idx="53">
                  <c:v>347.89932537437539</c:v>
                </c:pt>
                <c:pt idx="54">
                  <c:v>348.00960647704744</c:v>
                </c:pt>
                <c:pt idx="55">
                  <c:v>348.05755772546053</c:v>
                </c:pt>
                <c:pt idx="56">
                  <c:v>348.11876591308999</c:v>
                </c:pt>
                <c:pt idx="57">
                  <c:v>348.22341450876445</c:v>
                </c:pt>
                <c:pt idx="58">
                  <c:v>348.33016622936941</c:v>
                </c:pt>
                <c:pt idx="59">
                  <c:v>348.62159407532795</c:v>
                </c:pt>
                <c:pt idx="60">
                  <c:v>349.03418255802598</c:v>
                </c:pt>
                <c:pt idx="61">
                  <c:v>349.5936287667879</c:v>
                </c:pt>
                <c:pt idx="62">
                  <c:v>350.1569391128844</c:v>
                </c:pt>
                <c:pt idx="63">
                  <c:v>351.0068246673564</c:v>
                </c:pt>
                <c:pt idx="64">
                  <c:v>351.72483530232671</c:v>
                </c:pt>
                <c:pt idx="65">
                  <c:v>352.31215076634345</c:v>
                </c:pt>
                <c:pt idx="66">
                  <c:v>352.7551786049421</c:v>
                </c:pt>
                <c:pt idx="67">
                  <c:v>353.1829296215202</c:v>
                </c:pt>
                <c:pt idx="68">
                  <c:v>353.73747826086958</c:v>
                </c:pt>
                <c:pt idx="69">
                  <c:v>354.38979856115105</c:v>
                </c:pt>
                <c:pt idx="70">
                  <c:v>355.07190866437287</c:v>
                </c:pt>
                <c:pt idx="71">
                  <c:v>355.74256115107909</c:v>
                </c:pt>
                <c:pt idx="72">
                  <c:v>356.42772661870504</c:v>
                </c:pt>
                <c:pt idx="73">
                  <c:v>356.76152517985611</c:v>
                </c:pt>
                <c:pt idx="74">
                  <c:v>356.97234532374102</c:v>
                </c:pt>
                <c:pt idx="75">
                  <c:v>357.1784805755396</c:v>
                </c:pt>
                <c:pt idx="76">
                  <c:v>357.37524604316548</c:v>
                </c:pt>
                <c:pt idx="77">
                  <c:v>357.52750503597127</c:v>
                </c:pt>
                <c:pt idx="78">
                  <c:v>357.61854100719427</c:v>
                </c:pt>
                <c:pt idx="79">
                  <c:v>357.68178705035973</c:v>
                </c:pt>
                <c:pt idx="80">
                  <c:v>357.71696868636019</c:v>
                </c:pt>
                <c:pt idx="81">
                  <c:v>357.74807615830588</c:v>
                </c:pt>
                <c:pt idx="82">
                  <c:v>357.77267184175912</c:v>
                </c:pt>
                <c:pt idx="83">
                  <c:v>357.79192383519825</c:v>
                </c:pt>
                <c:pt idx="84">
                  <c:v>357.80832095750037</c:v>
                </c:pt>
                <c:pt idx="85">
                  <c:v>357.82259771667998</c:v>
                </c:pt>
                <c:pt idx="86">
                  <c:v>357.83713245096925</c:v>
                </c:pt>
                <c:pt idx="87">
                  <c:v>357.85035696012045</c:v>
                </c:pt>
                <c:pt idx="88">
                  <c:v>357.8646337193</c:v>
                </c:pt>
                <c:pt idx="89">
                  <c:v>357.87759120017756</c:v>
                </c:pt>
                <c:pt idx="90">
                  <c:v>357.89345426593263</c:v>
                </c:pt>
                <c:pt idx="91">
                  <c:v>357.90652126605721</c:v>
                </c:pt>
                <c:pt idx="92">
                  <c:v>357.92140610942403</c:v>
                </c:pt>
                <c:pt idx="93">
                  <c:v>357.94221944313625</c:v>
                </c:pt>
                <c:pt idx="94">
                  <c:v>357.96918665491989</c:v>
                </c:pt>
                <c:pt idx="95">
                  <c:v>358.00088525485916</c:v>
                </c:pt>
                <c:pt idx="96">
                  <c:v>358.03737030609585</c:v>
                </c:pt>
                <c:pt idx="97">
                  <c:v>358.0725069967433</c:v>
                </c:pt>
                <c:pt idx="98">
                  <c:v>358.1008691668718</c:v>
                </c:pt>
                <c:pt idx="99">
                  <c:v>358.12783637865539</c:v>
                </c:pt>
                <c:pt idx="100">
                  <c:v>358.15483112200991</c:v>
                </c:pt>
                <c:pt idx="101">
                  <c:v>358.17602715218351</c:v>
                </c:pt>
                <c:pt idx="102">
                  <c:v>358.19897572064252</c:v>
                </c:pt>
                <c:pt idx="103">
                  <c:v>358.2300673295224</c:v>
                </c:pt>
                <c:pt idx="104">
                  <c:v>358.25335959773946</c:v>
                </c:pt>
                <c:pt idx="105">
                  <c:v>358.26944108570763</c:v>
                </c:pt>
                <c:pt idx="106">
                  <c:v>358.29008389146304</c:v>
                </c:pt>
                <c:pt idx="107">
                  <c:v>358.31705110324663</c:v>
                </c:pt>
                <c:pt idx="108">
                  <c:v>358.33734233518601</c:v>
                </c:pt>
                <c:pt idx="109">
                  <c:v>358.36322557080967</c:v>
                </c:pt>
                <c:pt idx="110">
                  <c:v>358.40012672246343</c:v>
                </c:pt>
                <c:pt idx="111">
                  <c:v>358.43464279221632</c:v>
                </c:pt>
                <c:pt idx="112">
                  <c:v>358.46141423362496</c:v>
                </c:pt>
                <c:pt idx="113">
                  <c:v>358.484004834188</c:v>
                </c:pt>
                <c:pt idx="114">
                  <c:v>358.53558781689401</c:v>
                </c:pt>
                <c:pt idx="115">
                  <c:v>358.58463641620864</c:v>
                </c:pt>
                <c:pt idx="116">
                  <c:v>358.63223326481665</c:v>
                </c:pt>
                <c:pt idx="117">
                  <c:v>358.68915458242105</c:v>
                </c:pt>
                <c:pt idx="118">
                  <c:v>358.77637331934966</c:v>
                </c:pt>
                <c:pt idx="119">
                  <c:v>358.8635207373062</c:v>
                </c:pt>
                <c:pt idx="120">
                  <c:v>358.97610912906509</c:v>
                </c:pt>
                <c:pt idx="121">
                  <c:v>359.11857972411497</c:v>
                </c:pt>
                <c:pt idx="122">
                  <c:v>359.3510187553282</c:v>
                </c:pt>
                <c:pt idx="123">
                  <c:v>359.62818082788675</c:v>
                </c:pt>
                <c:pt idx="124">
                  <c:v>359.87762669318937</c:v>
                </c:pt>
              </c:numCache>
            </c:numRef>
          </c:xVal>
          <c:yVal>
            <c:numRef>
              <c:f>'C1-2'!$K$33:$K$157</c:f>
              <c:numCache>
                <c:formatCode>#,##0.0</c:formatCode>
                <c:ptCount val="125"/>
                <c:pt idx="0">
                  <c:v>23.056999999999999</c:v>
                </c:pt>
                <c:pt idx="1">
                  <c:v>22.739000000000001</c:v>
                </c:pt>
                <c:pt idx="2">
                  <c:v>22.566000000000003</c:v>
                </c:pt>
                <c:pt idx="3">
                  <c:v>22.527999999999999</c:v>
                </c:pt>
                <c:pt idx="4">
                  <c:v>22.698666666666664</c:v>
                </c:pt>
                <c:pt idx="5">
                  <c:v>22.585666666666665</c:v>
                </c:pt>
                <c:pt idx="6">
                  <c:v>22.523666666666664</c:v>
                </c:pt>
                <c:pt idx="7">
                  <c:v>22.586333333333336</c:v>
                </c:pt>
                <c:pt idx="8">
                  <c:v>22.290333333333333</c:v>
                </c:pt>
                <c:pt idx="9">
                  <c:v>22.113666666666667</c:v>
                </c:pt>
                <c:pt idx="10">
                  <c:v>21.762666666666668</c:v>
                </c:pt>
                <c:pt idx="11">
                  <c:v>21.908666666666669</c:v>
                </c:pt>
                <c:pt idx="12">
                  <c:v>21.486666666666668</c:v>
                </c:pt>
                <c:pt idx="13">
                  <c:v>21.576000000000001</c:v>
                </c:pt>
                <c:pt idx="14">
                  <c:v>21.453999999999997</c:v>
                </c:pt>
                <c:pt idx="15">
                  <c:v>21.931333333333331</c:v>
                </c:pt>
                <c:pt idx="16">
                  <c:v>21.841333333333335</c:v>
                </c:pt>
                <c:pt idx="17">
                  <c:v>21.878666666666668</c:v>
                </c:pt>
                <c:pt idx="18">
                  <c:v>21.826000000000001</c:v>
                </c:pt>
                <c:pt idx="19">
                  <c:v>21.887333333333334</c:v>
                </c:pt>
                <c:pt idx="20">
                  <c:v>21.254999999999995</c:v>
                </c:pt>
                <c:pt idx="21">
                  <c:v>21.152999999999999</c:v>
                </c:pt>
                <c:pt idx="22">
                  <c:v>21.246999999999996</c:v>
                </c:pt>
                <c:pt idx="23">
                  <c:v>21.036333333333335</c:v>
                </c:pt>
                <c:pt idx="24">
                  <c:v>20.928333333333335</c:v>
                </c:pt>
                <c:pt idx="25">
                  <c:v>21.052333333333333</c:v>
                </c:pt>
                <c:pt idx="26">
                  <c:v>21.119666666666667</c:v>
                </c:pt>
                <c:pt idx="27">
                  <c:v>21.033666666666669</c:v>
                </c:pt>
                <c:pt idx="28">
                  <c:v>21.005000000000003</c:v>
                </c:pt>
                <c:pt idx="29">
                  <c:v>21.085666666666668</c:v>
                </c:pt>
                <c:pt idx="30">
                  <c:v>21.050166666666669</c:v>
                </c:pt>
                <c:pt idx="31">
                  <c:v>20.820833333333333</c:v>
                </c:pt>
                <c:pt idx="32">
                  <c:v>20.798833333333334</c:v>
                </c:pt>
                <c:pt idx="33">
                  <c:v>20.808833333333332</c:v>
                </c:pt>
                <c:pt idx="34">
                  <c:v>20.453833333333336</c:v>
                </c:pt>
                <c:pt idx="35">
                  <c:v>20.510333333333332</c:v>
                </c:pt>
                <c:pt idx="36">
                  <c:v>20.587</c:v>
                </c:pt>
                <c:pt idx="37">
                  <c:v>20.473000000000003</c:v>
                </c:pt>
                <c:pt idx="38">
                  <c:v>20.583166666666664</c:v>
                </c:pt>
                <c:pt idx="39">
                  <c:v>20.877500000000001</c:v>
                </c:pt>
                <c:pt idx="40">
                  <c:v>21.0305</c:v>
                </c:pt>
                <c:pt idx="41">
                  <c:v>21.221833333333333</c:v>
                </c:pt>
                <c:pt idx="42">
                  <c:v>21.333166666666667</c:v>
                </c:pt>
                <c:pt idx="43">
                  <c:v>20.994333333333334</c:v>
                </c:pt>
                <c:pt idx="44">
                  <c:v>20.698333333333331</c:v>
                </c:pt>
                <c:pt idx="45">
                  <c:v>20.505333333333333</c:v>
                </c:pt>
                <c:pt idx="46">
                  <c:v>20.235333333333337</c:v>
                </c:pt>
                <c:pt idx="47">
                  <c:v>20.327999999999999</c:v>
                </c:pt>
                <c:pt idx="48">
                  <c:v>20.373333333333331</c:v>
                </c:pt>
                <c:pt idx="49">
                  <c:v>20.564666666666668</c:v>
                </c:pt>
                <c:pt idx="50">
                  <c:v>20.514666666666667</c:v>
                </c:pt>
                <c:pt idx="51">
                  <c:v>20.503999999999998</c:v>
                </c:pt>
                <c:pt idx="52">
                  <c:v>20.384499999999996</c:v>
                </c:pt>
                <c:pt idx="53">
                  <c:v>20.595000000000002</c:v>
                </c:pt>
                <c:pt idx="54">
                  <c:v>20.568333333333335</c:v>
                </c:pt>
                <c:pt idx="55">
                  <c:v>20.618333333333332</c:v>
                </c:pt>
                <c:pt idx="56">
                  <c:v>20.739000000000001</c:v>
                </c:pt>
                <c:pt idx="57">
                  <c:v>20.918500000000002</c:v>
                </c:pt>
                <c:pt idx="58">
                  <c:v>20.94</c:v>
                </c:pt>
                <c:pt idx="59">
                  <c:v>20.860000000000003</c:v>
                </c:pt>
                <c:pt idx="60">
                  <c:v>21.128000000000004</c:v>
                </c:pt>
                <c:pt idx="61">
                  <c:v>20.827999999999999</c:v>
                </c:pt>
                <c:pt idx="62">
                  <c:v>20.628</c:v>
                </c:pt>
                <c:pt idx="63">
                  <c:v>20.368000000000002</c:v>
                </c:pt>
                <c:pt idx="64">
                  <c:v>20.268000000000001</c:v>
                </c:pt>
                <c:pt idx="65">
                  <c:v>19.759999999999998</c:v>
                </c:pt>
                <c:pt idx="66">
                  <c:v>19.720000000000002</c:v>
                </c:pt>
                <c:pt idx="67">
                  <c:v>19.579999999999998</c:v>
                </c:pt>
                <c:pt idx="68">
                  <c:v>19.552</c:v>
                </c:pt>
                <c:pt idx="69">
                  <c:v>19.537333333333333</c:v>
                </c:pt>
                <c:pt idx="70">
                  <c:v>19.586000000000002</c:v>
                </c:pt>
                <c:pt idx="71">
                  <c:v>19.626000000000001</c:v>
                </c:pt>
                <c:pt idx="72">
                  <c:v>19.679333333333332</c:v>
                </c:pt>
                <c:pt idx="73">
                  <c:v>19.701333333333331</c:v>
                </c:pt>
                <c:pt idx="74">
                  <c:v>19.540666666666667</c:v>
                </c:pt>
                <c:pt idx="75">
                  <c:v>19.54</c:v>
                </c:pt>
                <c:pt idx="76">
                  <c:v>19.763999999999999</c:v>
                </c:pt>
                <c:pt idx="77">
                  <c:v>19.680166666666668</c:v>
                </c:pt>
                <c:pt idx="78">
                  <c:v>19.372166666666665</c:v>
                </c:pt>
                <c:pt idx="79">
                  <c:v>19.592000000000002</c:v>
                </c:pt>
                <c:pt idx="80">
                  <c:v>19.764666666666667</c:v>
                </c:pt>
                <c:pt idx="81">
                  <c:v>19.46</c:v>
                </c:pt>
                <c:pt idx="82">
                  <c:v>19.5745</c:v>
                </c:pt>
                <c:pt idx="83">
                  <c:v>19.900833333333331</c:v>
                </c:pt>
                <c:pt idx="84">
                  <c:v>19.873666666666669</c:v>
                </c:pt>
                <c:pt idx="85">
                  <c:v>19.633000000000003</c:v>
                </c:pt>
                <c:pt idx="86">
                  <c:v>19.377866666666666</c:v>
                </c:pt>
                <c:pt idx="87">
                  <c:v>19.174533333333333</c:v>
                </c:pt>
                <c:pt idx="88">
                  <c:v>18.940866666666668</c:v>
                </c:pt>
                <c:pt idx="89">
                  <c:v>18.850033333333336</c:v>
                </c:pt>
                <c:pt idx="90">
                  <c:v>18.879366666666666</c:v>
                </c:pt>
                <c:pt idx="91">
                  <c:v>19.141833333333334</c:v>
                </c:pt>
                <c:pt idx="92">
                  <c:v>19.199833333333334</c:v>
                </c:pt>
                <c:pt idx="93">
                  <c:v>19.307166666666667</c:v>
                </c:pt>
                <c:pt idx="94">
                  <c:v>19.548666666666669</c:v>
                </c:pt>
                <c:pt idx="95">
                  <c:v>19.411333333333332</c:v>
                </c:pt>
                <c:pt idx="96">
                  <c:v>19.38</c:v>
                </c:pt>
                <c:pt idx="97">
                  <c:v>19.345333333333333</c:v>
                </c:pt>
                <c:pt idx="98">
                  <c:v>19.454333333333331</c:v>
                </c:pt>
                <c:pt idx="99">
                  <c:v>19.207000000000001</c:v>
                </c:pt>
                <c:pt idx="100">
                  <c:v>19.282999999999998</c:v>
                </c:pt>
                <c:pt idx="101">
                  <c:v>19.15966666666667</c:v>
                </c:pt>
                <c:pt idx="102">
                  <c:v>19.020333333333333</c:v>
                </c:pt>
                <c:pt idx="103">
                  <c:v>19.069333333333333</c:v>
                </c:pt>
                <c:pt idx="104">
                  <c:v>19.127333333333333</c:v>
                </c:pt>
                <c:pt idx="105">
                  <c:v>19.133533333333332</c:v>
                </c:pt>
                <c:pt idx="106">
                  <c:v>19.390866666666668</c:v>
                </c:pt>
                <c:pt idx="107">
                  <c:v>19.5502</c:v>
                </c:pt>
                <c:pt idx="108">
                  <c:v>19.4282</c:v>
                </c:pt>
                <c:pt idx="109">
                  <c:v>19.414200000000001</c:v>
                </c:pt>
                <c:pt idx="110">
                  <c:v>19.4785</c:v>
                </c:pt>
                <c:pt idx="111">
                  <c:v>19.325366666666667</c:v>
                </c:pt>
                <c:pt idx="112">
                  <c:v>19.415366666666667</c:v>
                </c:pt>
                <c:pt idx="113">
                  <c:v>19.299366666666668</c:v>
                </c:pt>
                <c:pt idx="114">
                  <c:v>19.398700000000002</c:v>
                </c:pt>
                <c:pt idx="115">
                  <c:v>19.312200000000001</c:v>
                </c:pt>
                <c:pt idx="116">
                  <c:v>19.465333333333334</c:v>
                </c:pt>
                <c:pt idx="117">
                  <c:v>19.332333333333334</c:v>
                </c:pt>
                <c:pt idx="118">
                  <c:v>19.537666666666667</c:v>
                </c:pt>
                <c:pt idx="119">
                  <c:v>19.398333333333333</c:v>
                </c:pt>
                <c:pt idx="120">
                  <c:v>19.464333333333332</c:v>
                </c:pt>
                <c:pt idx="121">
                  <c:v>19.434999999999999</c:v>
                </c:pt>
                <c:pt idx="122">
                  <c:v>19.341999999999999</c:v>
                </c:pt>
                <c:pt idx="123">
                  <c:v>19.240666666666666</c:v>
                </c:pt>
                <c:pt idx="124">
                  <c:v>19.255999999999997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3440"/>
        <c:axId val="18959452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79646">
                  <a:lumMod val="40000"/>
                  <a:lumOff val="6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'C1-2'!$H$31:$H$159</c:f>
              <c:numCache>
                <c:formatCode>0.00_);[Red]\(0.00\)</c:formatCode>
                <c:ptCount val="129"/>
                <c:pt idx="0">
                  <c:v>325.1094117647059</c:v>
                </c:pt>
                <c:pt idx="1">
                  <c:v>325.55058823529407</c:v>
                </c:pt>
                <c:pt idx="2">
                  <c:v>325.63882352941175</c:v>
                </c:pt>
                <c:pt idx="3">
                  <c:v>325.77829222011383</c:v>
                </c:pt>
                <c:pt idx="4">
                  <c:v>325.84819541375873</c:v>
                </c:pt>
                <c:pt idx="5">
                  <c:v>325.89783681214419</c:v>
                </c:pt>
                <c:pt idx="6">
                  <c:v>326.11700189753316</c:v>
                </c:pt>
                <c:pt idx="7">
                  <c:v>326.26693918245263</c:v>
                </c:pt>
                <c:pt idx="8">
                  <c:v>326.39018799272287</c:v>
                </c:pt>
                <c:pt idx="9">
                  <c:v>326.57525616698291</c:v>
                </c:pt>
                <c:pt idx="10">
                  <c:v>326.76943170488533</c:v>
                </c:pt>
                <c:pt idx="11">
                  <c:v>327.12117647058818</c:v>
                </c:pt>
                <c:pt idx="12">
                  <c:v>327.17358288770055</c:v>
                </c:pt>
                <c:pt idx="13">
                  <c:v>327.24844919786096</c:v>
                </c:pt>
                <c:pt idx="14">
                  <c:v>327.36823529411765</c:v>
                </c:pt>
                <c:pt idx="15">
                  <c:v>327.4917647058823</c:v>
                </c:pt>
                <c:pt idx="16">
                  <c:v>327.51048128342239</c:v>
                </c:pt>
                <c:pt idx="17">
                  <c:v>327.59231190150479</c:v>
                </c:pt>
                <c:pt idx="18">
                  <c:v>327.61529411764701</c:v>
                </c:pt>
                <c:pt idx="19">
                  <c:v>327.74066725197542</c:v>
                </c:pt>
                <c:pt idx="20">
                  <c:v>327.99450068399449</c:v>
                </c:pt>
                <c:pt idx="21">
                  <c:v>328.10941176470584</c:v>
                </c:pt>
                <c:pt idx="22">
                  <c:v>328.50470588235288</c:v>
                </c:pt>
                <c:pt idx="23">
                  <c:v>328.85356484762576</c:v>
                </c:pt>
                <c:pt idx="24">
                  <c:v>329.13882352941175</c:v>
                </c:pt>
                <c:pt idx="25">
                  <c:v>330.85992204110556</c:v>
                </c:pt>
                <c:pt idx="26">
                  <c:v>334.09420196409081</c:v>
                </c:pt>
                <c:pt idx="27">
                  <c:v>334.2477581589128</c:v>
                </c:pt>
                <c:pt idx="28">
                  <c:v>334.51690290574055</c:v>
                </c:pt>
                <c:pt idx="29">
                  <c:v>335.5305429864253</c:v>
                </c:pt>
                <c:pt idx="30">
                  <c:v>336.9548901488306</c:v>
                </c:pt>
                <c:pt idx="31">
                  <c:v>339.63667611622964</c:v>
                </c:pt>
                <c:pt idx="32">
                  <c:v>344.46245674740487</c:v>
                </c:pt>
                <c:pt idx="33">
                  <c:v>344.87834868887313</c:v>
                </c:pt>
                <c:pt idx="34">
                  <c:v>345.92058823529413</c:v>
                </c:pt>
                <c:pt idx="35">
                  <c:v>346.06839900313668</c:v>
                </c:pt>
                <c:pt idx="36">
                  <c:v>346.21620977097922</c:v>
                </c:pt>
                <c:pt idx="37">
                  <c:v>346.36402053882182</c:v>
                </c:pt>
                <c:pt idx="38">
                  <c:v>346.43792592274309</c:v>
                </c:pt>
                <c:pt idx="39">
                  <c:v>346.5038408304498</c:v>
                </c:pt>
                <c:pt idx="40">
                  <c:v>346.53030765264469</c:v>
                </c:pt>
                <c:pt idx="41">
                  <c:v>346.60421303656597</c:v>
                </c:pt>
                <c:pt idx="42">
                  <c:v>346.62638465174234</c:v>
                </c:pt>
                <c:pt idx="43">
                  <c:v>346.69363855111072</c:v>
                </c:pt>
                <c:pt idx="44">
                  <c:v>346.73083414349605</c:v>
                </c:pt>
                <c:pt idx="45">
                  <c:v>346.78167160389336</c:v>
                </c:pt>
                <c:pt idx="46">
                  <c:v>346.95705288400859</c:v>
                </c:pt>
                <c:pt idx="47">
                  <c:v>347.02739186963686</c:v>
                </c:pt>
                <c:pt idx="48">
                  <c:v>347.11236986881084</c:v>
                </c:pt>
                <c:pt idx="49">
                  <c:v>347.17437579348285</c:v>
                </c:pt>
                <c:pt idx="50">
                  <c:v>347.32691278556103</c:v>
                </c:pt>
                <c:pt idx="51">
                  <c:v>347.3397249259416</c:v>
                </c:pt>
                <c:pt idx="52">
                  <c:v>347.34489208633096</c:v>
                </c:pt>
                <c:pt idx="53">
                  <c:v>347.53239050864573</c:v>
                </c:pt>
                <c:pt idx="54">
                  <c:v>347.91844688954717</c:v>
                </c:pt>
                <c:pt idx="55">
                  <c:v>347.98444149943202</c:v>
                </c:pt>
                <c:pt idx="56">
                  <c:v>348.01526315789471</c:v>
                </c:pt>
                <c:pt idx="57">
                  <c:v>348.04608481635745</c:v>
                </c:pt>
                <c:pt idx="58">
                  <c:v>348.08379602200591</c:v>
                </c:pt>
                <c:pt idx="59">
                  <c:v>348.15820313161237</c:v>
                </c:pt>
                <c:pt idx="60">
                  <c:v>348.29048243757933</c:v>
                </c:pt>
                <c:pt idx="61">
                  <c:v>348.53850613626747</c:v>
                </c:pt>
                <c:pt idx="62">
                  <c:v>348.57984341938214</c:v>
                </c:pt>
                <c:pt idx="63">
                  <c:v>349.54093525179854</c:v>
                </c:pt>
                <c:pt idx="64">
                  <c:v>350.22114554510239</c:v>
                </c:pt>
                <c:pt idx="65">
                  <c:v>351.08771348138879</c:v>
                </c:pt>
                <c:pt idx="66">
                  <c:v>351.35505786675009</c:v>
                </c:pt>
                <c:pt idx="67">
                  <c:v>352.82927119174224</c:v>
                </c:pt>
                <c:pt idx="68">
                  <c:v>353.13098842664999</c:v>
                </c:pt>
                <c:pt idx="69">
                  <c:v>353.15772286518614</c:v>
                </c:pt>
                <c:pt idx="70">
                  <c:v>353.30285267438228</c:v>
                </c:pt>
                <c:pt idx="71">
                  <c:v>353.4938129496403</c:v>
                </c:pt>
                <c:pt idx="72">
                  <c:v>355.60201438848918</c:v>
                </c:pt>
                <c:pt idx="73">
                  <c:v>356.39258992805759</c:v>
                </c:pt>
                <c:pt idx="74">
                  <c:v>356.56827338129494</c:v>
                </c:pt>
                <c:pt idx="75">
                  <c:v>356.65611510791371</c:v>
                </c:pt>
                <c:pt idx="76">
                  <c:v>356.91964028776977</c:v>
                </c:pt>
                <c:pt idx="77">
                  <c:v>357.27100719424465</c:v>
                </c:pt>
                <c:pt idx="78">
                  <c:v>357.446690647482</c:v>
                </c:pt>
                <c:pt idx="79">
                  <c:v>357.5989496402878</c:v>
                </c:pt>
                <c:pt idx="80">
                  <c:v>357.63994244604322</c:v>
                </c:pt>
                <c:pt idx="81">
                  <c:v>357.68093525179853</c:v>
                </c:pt>
                <c:pt idx="82">
                  <c:v>357.72618705035973</c:v>
                </c:pt>
                <c:pt idx="83">
                  <c:v>357.76292086330938</c:v>
                </c:pt>
                <c:pt idx="84">
                  <c:v>357.77485782029009</c:v>
                </c:pt>
                <c:pt idx="85">
                  <c:v>357.79547980577166</c:v>
                </c:pt>
                <c:pt idx="86">
                  <c:v>357.8039136690648</c:v>
                </c:pt>
                <c:pt idx="87">
                  <c:v>357.82244701755525</c:v>
                </c:pt>
                <c:pt idx="88">
                  <c:v>357.84490647482016</c:v>
                </c:pt>
                <c:pt idx="89">
                  <c:v>357.84624161618785</c:v>
                </c:pt>
                <c:pt idx="90">
                  <c:v>357.86815347721824</c:v>
                </c:pt>
                <c:pt idx="91">
                  <c:v>357.87003621482052</c:v>
                </c:pt>
                <c:pt idx="92">
                  <c:v>357.89383081345312</c:v>
                </c:pt>
                <c:pt idx="93">
                  <c:v>357.90969387920813</c:v>
                </c:pt>
                <c:pt idx="94">
                  <c:v>357.9255569449632</c:v>
                </c:pt>
                <c:pt idx="95">
                  <c:v>357.9334884778408</c:v>
                </c:pt>
                <c:pt idx="96">
                  <c:v>357.9444604316547</c:v>
                </c:pt>
                <c:pt idx="97">
                  <c:v>357.99789748201442</c:v>
                </c:pt>
                <c:pt idx="98">
                  <c:v>358.04452993812623</c:v>
                </c:pt>
                <c:pt idx="99">
                  <c:v>358.08404994465968</c:v>
                </c:pt>
                <c:pt idx="100">
                  <c:v>358.1159137340241</c:v>
                </c:pt>
                <c:pt idx="101">
                  <c:v>358.12014388489212</c:v>
                </c:pt>
                <c:pt idx="102">
                  <c:v>358.13970833265671</c:v>
                </c:pt>
                <c:pt idx="103">
                  <c:v>358.17936599704439</c:v>
                </c:pt>
                <c:pt idx="104">
                  <c:v>358.21902366143206</c:v>
                </c:pt>
                <c:pt idx="105">
                  <c:v>358.2218938848921</c:v>
                </c:pt>
                <c:pt idx="106">
                  <c:v>358.23488672718713</c:v>
                </c:pt>
                <c:pt idx="107">
                  <c:v>358.29516637705638</c:v>
                </c:pt>
                <c:pt idx="108">
                  <c:v>358.29582733812953</c:v>
                </c:pt>
                <c:pt idx="109">
                  <c:v>358.29943110127283</c:v>
                </c:pt>
                <c:pt idx="110">
                  <c:v>358.32510791366906</c:v>
                </c:pt>
                <c:pt idx="111">
                  <c:v>358.36972278610523</c:v>
                </c:pt>
                <c:pt idx="112">
                  <c:v>358.39662253675323</c:v>
                </c:pt>
                <c:pt idx="113">
                  <c:v>358.42524351624797</c:v>
                </c:pt>
                <c:pt idx="114">
                  <c:v>358.48393685954176</c:v>
                </c:pt>
                <c:pt idx="115">
                  <c:v>358.49768826243354</c:v>
                </c:pt>
                <c:pt idx="116">
                  <c:v>358.50357999314832</c:v>
                </c:pt>
                <c:pt idx="117">
                  <c:v>358.50957553956835</c:v>
                </c:pt>
                <c:pt idx="118">
                  <c:v>358.68315842977796</c:v>
                </c:pt>
                <c:pt idx="119">
                  <c:v>358.72917985611508</c:v>
                </c:pt>
                <c:pt idx="120">
                  <c:v>358.73567250547387</c:v>
                </c:pt>
                <c:pt idx="121">
                  <c:v>358.7881865811699</c:v>
                </c:pt>
                <c:pt idx="122">
                  <c:v>358.94566922421143</c:v>
                </c:pt>
                <c:pt idx="123">
                  <c:v>359.11889551956045</c:v>
                </c:pt>
                <c:pt idx="124">
                  <c:v>359.29212181490954</c:v>
                </c:pt>
                <c:pt idx="125">
                  <c:v>359.44802548072369</c:v>
                </c:pt>
                <c:pt idx="126">
                  <c:v>359.95038173723594</c:v>
                </c:pt>
                <c:pt idx="127">
                  <c:v>360.33147958700391</c:v>
                </c:pt>
                <c:pt idx="128">
                  <c:v>360.36612484607372</c:v>
                </c:pt>
              </c:numCache>
            </c:numRef>
          </c:xVal>
          <c:yVal>
            <c:numRef>
              <c:f>'C1-2'!$I$31:$I$159</c:f>
              <c:numCache>
                <c:formatCode>#,##0.0</c:formatCode>
                <c:ptCount val="129"/>
                <c:pt idx="0">
                  <c:v>23.6</c:v>
                </c:pt>
                <c:pt idx="1">
                  <c:v>23.295000000000002</c:v>
                </c:pt>
                <c:pt idx="2">
                  <c:v>23.39</c:v>
                </c:pt>
                <c:pt idx="3">
                  <c:v>21.93</c:v>
                </c:pt>
                <c:pt idx="4">
                  <c:v>23.07</c:v>
                </c:pt>
                <c:pt idx="5">
                  <c:v>22.01</c:v>
                </c:pt>
                <c:pt idx="6">
                  <c:v>22.43</c:v>
                </c:pt>
                <c:pt idx="7">
                  <c:v>23.2</c:v>
                </c:pt>
                <c:pt idx="8">
                  <c:v>22.783333333333335</c:v>
                </c:pt>
                <c:pt idx="9">
                  <c:v>22.504999999999999</c:v>
                </c:pt>
                <c:pt idx="10">
                  <c:v>21.7</c:v>
                </c:pt>
                <c:pt idx="11">
                  <c:v>22.743333333333336</c:v>
                </c:pt>
                <c:pt idx="12">
                  <c:v>21.72</c:v>
                </c:pt>
                <c:pt idx="13">
                  <c:v>21.9</c:v>
                </c:pt>
                <c:pt idx="14">
                  <c:v>20.75</c:v>
                </c:pt>
                <c:pt idx="15">
                  <c:v>22.43</c:v>
                </c:pt>
                <c:pt idx="16">
                  <c:v>20.633333333333333</c:v>
                </c:pt>
                <c:pt idx="17">
                  <c:v>22.166666666666664</c:v>
                </c:pt>
                <c:pt idx="18">
                  <c:v>21.29</c:v>
                </c:pt>
                <c:pt idx="19">
                  <c:v>23.136666666666667</c:v>
                </c:pt>
                <c:pt idx="20">
                  <c:v>21.98</c:v>
                </c:pt>
                <c:pt idx="21">
                  <c:v>20.82</c:v>
                </c:pt>
                <c:pt idx="22">
                  <c:v>21.903333333333329</c:v>
                </c:pt>
                <c:pt idx="23">
                  <c:v>21.596666666666664</c:v>
                </c:pt>
                <c:pt idx="24">
                  <c:v>19.975000000000001</c:v>
                </c:pt>
                <c:pt idx="25">
                  <c:v>21.47</c:v>
                </c:pt>
                <c:pt idx="26">
                  <c:v>21.29</c:v>
                </c:pt>
                <c:pt idx="27">
                  <c:v>20.85</c:v>
                </c:pt>
                <c:pt idx="28">
                  <c:v>21.056666666666668</c:v>
                </c:pt>
                <c:pt idx="29">
                  <c:v>20.594999999999999</c:v>
                </c:pt>
                <c:pt idx="30">
                  <c:v>21.806666666666672</c:v>
                </c:pt>
                <c:pt idx="31">
                  <c:v>20.86</c:v>
                </c:pt>
                <c:pt idx="32">
                  <c:v>20.706666666666667</c:v>
                </c:pt>
                <c:pt idx="33">
                  <c:v>21.46</c:v>
                </c:pt>
                <c:pt idx="34">
                  <c:v>20.4175</c:v>
                </c:pt>
                <c:pt idx="35">
                  <c:v>20.66</c:v>
                </c:pt>
                <c:pt idx="36">
                  <c:v>20.75</c:v>
                </c:pt>
                <c:pt idx="37">
                  <c:v>20.756666666666668</c:v>
                </c:pt>
                <c:pt idx="38">
                  <c:v>19.684999999999999</c:v>
                </c:pt>
                <c:pt idx="39">
                  <c:v>20.7</c:v>
                </c:pt>
                <c:pt idx="40">
                  <c:v>21.043333333333333</c:v>
                </c:pt>
                <c:pt idx="41">
                  <c:v>20.18</c:v>
                </c:pt>
                <c:pt idx="42">
                  <c:v>21.307500000000001</c:v>
                </c:pt>
                <c:pt idx="43">
                  <c:v>21.156666666666666</c:v>
                </c:pt>
                <c:pt idx="44">
                  <c:v>21.465</c:v>
                </c:pt>
                <c:pt idx="45">
                  <c:v>22</c:v>
                </c:pt>
                <c:pt idx="46">
                  <c:v>20.736666666666665</c:v>
                </c:pt>
                <c:pt idx="47">
                  <c:v>19.613333333333337</c:v>
                </c:pt>
                <c:pt idx="48">
                  <c:v>19.676666666666666</c:v>
                </c:pt>
                <c:pt idx="49">
                  <c:v>20.5</c:v>
                </c:pt>
                <c:pt idx="50">
                  <c:v>20.65</c:v>
                </c:pt>
                <c:pt idx="51">
                  <c:v>21.2</c:v>
                </c:pt>
                <c:pt idx="52">
                  <c:v>19.84</c:v>
                </c:pt>
                <c:pt idx="53">
                  <c:v>20.633333333333336</c:v>
                </c:pt>
                <c:pt idx="54">
                  <c:v>20.25</c:v>
                </c:pt>
                <c:pt idx="55">
                  <c:v>20.596666666666664</c:v>
                </c:pt>
                <c:pt idx="56">
                  <c:v>20.602499999999999</c:v>
                </c:pt>
                <c:pt idx="57">
                  <c:v>20.892499999999998</c:v>
                </c:pt>
                <c:pt idx="58">
                  <c:v>20.5</c:v>
                </c:pt>
                <c:pt idx="59">
                  <c:v>20.5</c:v>
                </c:pt>
                <c:pt idx="60">
                  <c:v>21.2</c:v>
                </c:pt>
                <c:pt idx="61">
                  <c:v>21.5</c:v>
                </c:pt>
                <c:pt idx="62">
                  <c:v>21</c:v>
                </c:pt>
                <c:pt idx="63">
                  <c:v>20.100000000000001</c:v>
                </c:pt>
                <c:pt idx="64">
                  <c:v>21.84</c:v>
                </c:pt>
                <c:pt idx="65">
                  <c:v>19.7</c:v>
                </c:pt>
                <c:pt idx="66">
                  <c:v>20.5</c:v>
                </c:pt>
                <c:pt idx="67">
                  <c:v>19.7</c:v>
                </c:pt>
                <c:pt idx="68">
                  <c:v>19.600000000000001</c:v>
                </c:pt>
                <c:pt idx="69">
                  <c:v>19.3</c:v>
                </c:pt>
                <c:pt idx="70">
                  <c:v>19.5</c:v>
                </c:pt>
                <c:pt idx="71">
                  <c:v>19.8</c:v>
                </c:pt>
                <c:pt idx="72">
                  <c:v>19.559999999999999</c:v>
                </c:pt>
                <c:pt idx="73">
                  <c:v>19.526666666666667</c:v>
                </c:pt>
                <c:pt idx="74">
                  <c:v>19.543333333333333</c:v>
                </c:pt>
                <c:pt idx="75">
                  <c:v>19.7</c:v>
                </c:pt>
                <c:pt idx="76">
                  <c:v>20.066666666666666</c:v>
                </c:pt>
                <c:pt idx="77">
                  <c:v>19.670000000000002</c:v>
                </c:pt>
                <c:pt idx="78">
                  <c:v>18.723333333333329</c:v>
                </c:pt>
                <c:pt idx="79">
                  <c:v>19.54</c:v>
                </c:pt>
                <c:pt idx="80">
                  <c:v>20.82</c:v>
                </c:pt>
                <c:pt idx="81">
                  <c:v>19.647500000000001</c:v>
                </c:pt>
                <c:pt idx="82">
                  <c:v>18.13</c:v>
                </c:pt>
                <c:pt idx="83">
                  <c:v>19.822500000000002</c:v>
                </c:pt>
                <c:pt idx="84">
                  <c:v>20.403333333333336</c:v>
                </c:pt>
                <c:pt idx="85">
                  <c:v>19.29666666666667</c:v>
                </c:pt>
                <c:pt idx="86">
                  <c:v>20.22</c:v>
                </c:pt>
                <c:pt idx="87">
                  <c:v>19.761666666666663</c:v>
                </c:pt>
                <c:pt idx="88">
                  <c:v>19.686666666666667</c:v>
                </c:pt>
                <c:pt idx="89">
                  <c:v>19.2</c:v>
                </c:pt>
                <c:pt idx="90">
                  <c:v>18.021000000000001</c:v>
                </c:pt>
                <c:pt idx="91">
                  <c:v>19.20333333333333</c:v>
                </c:pt>
                <c:pt idx="92">
                  <c:v>18.59333333333333</c:v>
                </c:pt>
                <c:pt idx="93">
                  <c:v>19.232500000000002</c:v>
                </c:pt>
                <c:pt idx="94">
                  <c:v>19.346666666666668</c:v>
                </c:pt>
                <c:pt idx="95">
                  <c:v>19.333333333333336</c:v>
                </c:pt>
                <c:pt idx="96">
                  <c:v>19.493333333333332</c:v>
                </c:pt>
                <c:pt idx="97">
                  <c:v>19.13</c:v>
                </c:pt>
                <c:pt idx="98">
                  <c:v>20.440000000000001</c:v>
                </c:pt>
                <c:pt idx="99">
                  <c:v>18.66</c:v>
                </c:pt>
                <c:pt idx="100">
                  <c:v>19.176666666666666</c:v>
                </c:pt>
                <c:pt idx="101">
                  <c:v>19.32</c:v>
                </c:pt>
                <c:pt idx="102">
                  <c:v>19.675000000000001</c:v>
                </c:pt>
                <c:pt idx="103">
                  <c:v>19.203333333333333</c:v>
                </c:pt>
                <c:pt idx="104">
                  <c:v>19.04</c:v>
                </c:pt>
                <c:pt idx="105">
                  <c:v>18.559999999999999</c:v>
                </c:pt>
                <c:pt idx="106">
                  <c:v>18.623333333333331</c:v>
                </c:pt>
                <c:pt idx="107">
                  <c:v>19.920000000000002</c:v>
                </c:pt>
                <c:pt idx="108">
                  <c:v>19.493333333333336</c:v>
                </c:pt>
                <c:pt idx="109">
                  <c:v>19.071000000000002</c:v>
                </c:pt>
                <c:pt idx="110">
                  <c:v>19.846666666666668</c:v>
                </c:pt>
                <c:pt idx="111">
                  <c:v>19.420000000000002</c:v>
                </c:pt>
                <c:pt idx="112">
                  <c:v>19.309999999999999</c:v>
                </c:pt>
                <c:pt idx="113">
                  <c:v>19.423333333333336</c:v>
                </c:pt>
                <c:pt idx="114">
                  <c:v>19.392499999999998</c:v>
                </c:pt>
                <c:pt idx="115">
                  <c:v>19.081</c:v>
                </c:pt>
                <c:pt idx="116">
                  <c:v>19.87</c:v>
                </c:pt>
                <c:pt idx="117">
                  <c:v>18.73</c:v>
                </c:pt>
                <c:pt idx="118">
                  <c:v>19.920000000000002</c:v>
                </c:pt>
                <c:pt idx="119">
                  <c:v>18.96</c:v>
                </c:pt>
                <c:pt idx="120">
                  <c:v>19.846666666666664</c:v>
                </c:pt>
                <c:pt idx="121">
                  <c:v>19.204999999999998</c:v>
                </c:pt>
                <c:pt idx="122">
                  <c:v>19.756666666666664</c:v>
                </c:pt>
                <c:pt idx="123">
                  <c:v>19.223333333333333</c:v>
                </c:pt>
                <c:pt idx="124">
                  <c:v>19.29</c:v>
                </c:pt>
                <c:pt idx="125">
                  <c:v>19.7</c:v>
                </c:pt>
                <c:pt idx="126">
                  <c:v>18.739999999999998</c:v>
                </c:pt>
                <c:pt idx="127">
                  <c:v>19.25</c:v>
                </c:pt>
                <c:pt idx="128">
                  <c:v>19.3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3440"/>
        <c:axId val="189594528"/>
      </c:scatterChart>
      <c:valAx>
        <c:axId val="189593440"/>
        <c:scaling>
          <c:orientation val="maxMin"/>
          <c:max val="365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594528"/>
        <c:crosses val="autoZero"/>
        <c:crossBetween val="midCat"/>
        <c:majorUnit val="5"/>
        <c:minorUnit val="1"/>
      </c:valAx>
      <c:valAx>
        <c:axId val="189594528"/>
        <c:scaling>
          <c:orientation val="minMax"/>
          <c:max val="25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l-GR" altLang="zh-CN" sz="1000" b="0" i="0" baseline="0">
                    <a:effectLst/>
                  </a:rPr>
                  <a:t>δ</a:t>
                </a:r>
                <a:r>
                  <a:rPr lang="el-GR" altLang="zh-CN" sz="1000" b="0" i="0" baseline="30000">
                    <a:effectLst/>
                  </a:rPr>
                  <a:t>18</a:t>
                </a:r>
                <a:r>
                  <a:rPr lang="en-US" altLang="zh-CN" sz="1000" b="0" i="0" baseline="0">
                    <a:effectLst/>
                  </a:rPr>
                  <a:t>Oa</a:t>
                </a:r>
                <a:r>
                  <a:rPr lang="en-US" altLang="zh-CN" sz="1000" b="0" i="0" baseline="-25000">
                    <a:effectLst/>
                  </a:rPr>
                  <a:t>patite</a:t>
                </a:r>
                <a:r>
                  <a:rPr lang="en-US" altLang="zh-CN" sz="1000" b="0" i="0" baseline="0">
                    <a:effectLst/>
                  </a:rPr>
                  <a:t> (‰ VSMOW)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3440"/>
        <c:crosses val="max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'C2-P3'!$H$4:$H$310</c:f>
              <c:numCache>
                <c:formatCode>0.00_);[Red]\(0.00\)</c:formatCode>
                <c:ptCount val="307"/>
                <c:pt idx="0">
                  <c:v>269.68877272727275</c:v>
                </c:pt>
                <c:pt idx="1">
                  <c:v>270.12977272727272</c:v>
                </c:pt>
                <c:pt idx="2">
                  <c:v>270.69168181818179</c:v>
                </c:pt>
                <c:pt idx="3">
                  <c:v>271.32538626482216</c:v>
                </c:pt>
                <c:pt idx="4">
                  <c:v>271.95967677865616</c:v>
                </c:pt>
                <c:pt idx="5">
                  <c:v>272.6722011857708</c:v>
                </c:pt>
                <c:pt idx="6">
                  <c:v>273.278241798419</c:v>
                </c:pt>
                <c:pt idx="7">
                  <c:v>273.72815978260871</c:v>
                </c:pt>
                <c:pt idx="8">
                  <c:v>274.11557391304348</c:v>
                </c:pt>
                <c:pt idx="9">
                  <c:v>274.51292173913043</c:v>
                </c:pt>
                <c:pt idx="10">
                  <c:v>274.77349021739127</c:v>
                </c:pt>
                <c:pt idx="11">
                  <c:v>274.96681521739129</c:v>
                </c:pt>
                <c:pt idx="12">
                  <c:v>275.09977391304346</c:v>
                </c:pt>
                <c:pt idx="13">
                  <c:v>275.18764891304352</c:v>
                </c:pt>
                <c:pt idx="14">
                  <c:v>275.43369891304349</c:v>
                </c:pt>
                <c:pt idx="15">
                  <c:v>275.81041521739132</c:v>
                </c:pt>
                <c:pt idx="16">
                  <c:v>276.61122391304349</c:v>
                </c:pt>
                <c:pt idx="17">
                  <c:v>277.42960760869562</c:v>
                </c:pt>
                <c:pt idx="18">
                  <c:v>278.21131304347824</c:v>
                </c:pt>
                <c:pt idx="19">
                  <c:v>278.83646366459624</c:v>
                </c:pt>
                <c:pt idx="20">
                  <c:v>279.60686226708077</c:v>
                </c:pt>
                <c:pt idx="21">
                  <c:v>280.35171133540376</c:v>
                </c:pt>
                <c:pt idx="22">
                  <c:v>281.44381459627323</c:v>
                </c:pt>
                <c:pt idx="23">
                  <c:v>282.51834285714278</c:v>
                </c:pt>
                <c:pt idx="24">
                  <c:v>283.56068571428568</c:v>
                </c:pt>
                <c:pt idx="25">
                  <c:v>284.75631428571421</c:v>
                </c:pt>
                <c:pt idx="26">
                  <c:v>285.87529999999998</c:v>
                </c:pt>
                <c:pt idx="27">
                  <c:v>286.94829999999996</c:v>
                </c:pt>
                <c:pt idx="28">
                  <c:v>288.0241789473684</c:v>
                </c:pt>
                <c:pt idx="29">
                  <c:v>289.18066842105264</c:v>
                </c:pt>
                <c:pt idx="30">
                  <c:v>290.04326842105263</c:v>
                </c:pt>
                <c:pt idx="31">
                  <c:v>290.60987894736843</c:v>
                </c:pt>
                <c:pt idx="32">
                  <c:v>290.92944210526315</c:v>
                </c:pt>
                <c:pt idx="33">
                  <c:v>291.36992105263158</c:v>
                </c:pt>
                <c:pt idx="34">
                  <c:v>291.72978947368421</c:v>
                </c:pt>
                <c:pt idx="35">
                  <c:v>292.1443578947368</c:v>
                </c:pt>
                <c:pt idx="36">
                  <c:v>292.53301578947367</c:v>
                </c:pt>
                <c:pt idx="37">
                  <c:v>292.88712631578949</c:v>
                </c:pt>
                <c:pt idx="38">
                  <c:v>293.14047368421046</c:v>
                </c:pt>
                <c:pt idx="39">
                  <c:v>293.44564210526312</c:v>
                </c:pt>
                <c:pt idx="40">
                  <c:v>293.6183789473684</c:v>
                </c:pt>
                <c:pt idx="41">
                  <c:v>293.88324210526315</c:v>
                </c:pt>
                <c:pt idx="42">
                  <c:v>294.1135578947368</c:v>
                </c:pt>
                <c:pt idx="43">
                  <c:v>294.38993684210527</c:v>
                </c:pt>
                <c:pt idx="44">
                  <c:v>294.75259001349525</c:v>
                </c:pt>
                <c:pt idx="45">
                  <c:v>295.13153603238868</c:v>
                </c:pt>
                <c:pt idx="46">
                  <c:v>295.47161214574896</c:v>
                </c:pt>
                <c:pt idx="47">
                  <c:v>295.81623805668016</c:v>
                </c:pt>
                <c:pt idx="48">
                  <c:v>296.12612820512823</c:v>
                </c:pt>
                <c:pt idx="49">
                  <c:v>296.3047948717948</c:v>
                </c:pt>
                <c:pt idx="50">
                  <c:v>296.45425641025639</c:v>
                </c:pt>
                <c:pt idx="51">
                  <c:v>296.5848205128205</c:v>
                </c:pt>
                <c:pt idx="52">
                  <c:v>296.70851282051274</c:v>
                </c:pt>
                <c:pt idx="53">
                  <c:v>296.88889743589738</c:v>
                </c:pt>
                <c:pt idx="54">
                  <c:v>297.06584615384611</c:v>
                </c:pt>
                <c:pt idx="55">
                  <c:v>297.24279487179484</c:v>
                </c:pt>
                <c:pt idx="56">
                  <c:v>297.47300000000001</c:v>
                </c:pt>
                <c:pt idx="57">
                  <c:v>297.72897435897437</c:v>
                </c:pt>
                <c:pt idx="58">
                  <c:v>297.96948717948715</c:v>
                </c:pt>
                <c:pt idx="59">
                  <c:v>298.24951282051279</c:v>
                </c:pt>
                <c:pt idx="60">
                  <c:v>298.48658974358972</c:v>
                </c:pt>
                <c:pt idx="61">
                  <c:v>298.64979487179482</c:v>
                </c:pt>
                <c:pt idx="62">
                  <c:v>298.80128833071683</c:v>
                </c:pt>
                <c:pt idx="63">
                  <c:v>298.88045054945053</c:v>
                </c:pt>
                <c:pt idx="64">
                  <c:v>298.96880010465719</c:v>
                </c:pt>
                <c:pt idx="65">
                  <c:v>299.06357796964937</c:v>
                </c:pt>
                <c:pt idx="66">
                  <c:v>299.19023129251696</c:v>
                </c:pt>
                <c:pt idx="67">
                  <c:v>299.30427891156461</c:v>
                </c:pt>
                <c:pt idx="68">
                  <c:v>299.41506802721085</c:v>
                </c:pt>
                <c:pt idx="69">
                  <c:v>299.4965306122449</c:v>
                </c:pt>
                <c:pt idx="70">
                  <c:v>299.60243197278913</c:v>
                </c:pt>
                <c:pt idx="71">
                  <c:v>299.69529931972789</c:v>
                </c:pt>
                <c:pt idx="72">
                  <c:v>299.8158639455782</c:v>
                </c:pt>
                <c:pt idx="73">
                  <c:v>300.0407006802721</c:v>
                </c:pt>
                <c:pt idx="74">
                  <c:v>300.26064965986399</c:v>
                </c:pt>
                <c:pt idx="75">
                  <c:v>300.5865</c:v>
                </c:pt>
                <c:pt idx="76">
                  <c:v>300.92538435374144</c:v>
                </c:pt>
                <c:pt idx="77">
                  <c:v>301.23494217687073</c:v>
                </c:pt>
                <c:pt idx="78">
                  <c:v>301.4783523809524</c:v>
                </c:pt>
                <c:pt idx="79">
                  <c:v>301.8188659863946</c:v>
                </c:pt>
                <c:pt idx="80">
                  <c:v>302.107243537415</c:v>
                </c:pt>
                <c:pt idx="81">
                  <c:v>302.44612789115644</c:v>
                </c:pt>
                <c:pt idx="82">
                  <c:v>302.81433877551024</c:v>
                </c:pt>
                <c:pt idx="83">
                  <c:v>303.17049319727892</c:v>
                </c:pt>
                <c:pt idx="84">
                  <c:v>303.47174067018108</c:v>
                </c:pt>
                <c:pt idx="85">
                  <c:v>303.73079125563271</c:v>
                </c:pt>
                <c:pt idx="86">
                  <c:v>303.92768018511754</c:v>
                </c:pt>
                <c:pt idx="87">
                  <c:v>304.14972321102357</c:v>
                </c:pt>
                <c:pt idx="88">
                  <c:v>304.37966240409207</c:v>
                </c:pt>
                <c:pt idx="89">
                  <c:v>304.58344757033251</c:v>
                </c:pt>
                <c:pt idx="90">
                  <c:v>304.77704347826091</c:v>
                </c:pt>
                <c:pt idx="91">
                  <c:v>304.97063938618925</c:v>
                </c:pt>
                <c:pt idx="92">
                  <c:v>305.13706393861895</c:v>
                </c:pt>
                <c:pt idx="93">
                  <c:v>305.30688491048596</c:v>
                </c:pt>
                <c:pt idx="94">
                  <c:v>305.48349872122765</c:v>
                </c:pt>
                <c:pt idx="95">
                  <c:v>305.65331969309466</c:v>
                </c:pt>
                <c:pt idx="96">
                  <c:v>305.82314066496167</c:v>
                </c:pt>
                <c:pt idx="97">
                  <c:v>306.02013299232738</c:v>
                </c:pt>
                <c:pt idx="98">
                  <c:v>306.25788235294124</c:v>
                </c:pt>
                <c:pt idx="99">
                  <c:v>306.485442455243</c:v>
                </c:pt>
                <c:pt idx="100">
                  <c:v>306.7636524886878</c:v>
                </c:pt>
                <c:pt idx="101">
                  <c:v>307.02377525083614</c:v>
                </c:pt>
                <c:pt idx="102">
                  <c:v>307.29231272870351</c:v>
                </c:pt>
                <c:pt idx="103">
                  <c:v>307.54094794412742</c:v>
                </c:pt>
                <c:pt idx="104">
                  <c:v>307.78812307692306</c:v>
                </c:pt>
                <c:pt idx="105">
                  <c:v>307.98923076923074</c:v>
                </c:pt>
                <c:pt idx="106">
                  <c:v>308.38086153846155</c:v>
                </c:pt>
                <c:pt idx="107">
                  <c:v>308.73809230769223</c:v>
                </c:pt>
                <c:pt idx="108">
                  <c:v>309.07944615384611</c:v>
                </c:pt>
                <c:pt idx="109">
                  <c:v>309.41021538461541</c:v>
                </c:pt>
                <c:pt idx="110">
                  <c:v>309.74892307692301</c:v>
                </c:pt>
                <c:pt idx="111">
                  <c:v>309.93283076923075</c:v>
                </c:pt>
                <c:pt idx="112">
                  <c:v>310.25566153846154</c:v>
                </c:pt>
                <c:pt idx="113">
                  <c:v>310.61553846153845</c:v>
                </c:pt>
                <c:pt idx="114">
                  <c:v>310.97276923076925</c:v>
                </c:pt>
                <c:pt idx="115">
                  <c:v>311.31676923076924</c:v>
                </c:pt>
                <c:pt idx="116">
                  <c:v>311.63563076923077</c:v>
                </c:pt>
                <c:pt idx="117">
                  <c:v>311.82615384615383</c:v>
                </c:pt>
                <c:pt idx="118">
                  <c:v>311.98227692307688</c:v>
                </c:pt>
                <c:pt idx="119">
                  <c:v>312.12252307692307</c:v>
                </c:pt>
                <c:pt idx="120">
                  <c:v>312.27864615384613</c:v>
                </c:pt>
                <c:pt idx="121">
                  <c:v>312.43476923076923</c:v>
                </c:pt>
                <c:pt idx="122">
                  <c:v>312.55119999999999</c:v>
                </c:pt>
                <c:pt idx="123">
                  <c:v>312.64381538461532</c:v>
                </c:pt>
                <c:pt idx="124">
                  <c:v>312.73643076923071</c:v>
                </c:pt>
                <c:pt idx="125">
                  <c:v>312.83169230769226</c:v>
                </c:pt>
                <c:pt idx="126">
                  <c:v>312.90049230769228</c:v>
                </c:pt>
                <c:pt idx="127">
                  <c:v>313.06720000000007</c:v>
                </c:pt>
                <c:pt idx="128">
                  <c:v>313.2376123076923</c:v>
                </c:pt>
                <c:pt idx="129">
                  <c:v>313.41358153846147</c:v>
                </c:pt>
                <c:pt idx="130">
                  <c:v>313.54588923076921</c:v>
                </c:pt>
                <c:pt idx="131">
                  <c:v>313.70333538461534</c:v>
                </c:pt>
                <c:pt idx="132">
                  <c:v>313.76022769230769</c:v>
                </c:pt>
                <c:pt idx="133">
                  <c:v>313.79356923076921</c:v>
                </c:pt>
                <c:pt idx="134">
                  <c:v>313.84781538461533</c:v>
                </c:pt>
                <c:pt idx="135">
                  <c:v>313.90073846153848</c:v>
                </c:pt>
                <c:pt idx="136">
                  <c:v>313.92852307692306</c:v>
                </c:pt>
                <c:pt idx="137">
                  <c:v>314.05421538461536</c:v>
                </c:pt>
                <c:pt idx="138">
                  <c:v>314.20901538461533</c:v>
                </c:pt>
                <c:pt idx="139">
                  <c:v>314.35984615384615</c:v>
                </c:pt>
                <c:pt idx="140">
                  <c:v>314.52655384615377</c:v>
                </c:pt>
                <c:pt idx="141">
                  <c:v>314.7250153846154</c:v>
                </c:pt>
                <c:pt idx="142">
                  <c:v>314.82556923076919</c:v>
                </c:pt>
                <c:pt idx="143">
                  <c:v>314.91156923076926</c:v>
                </c:pt>
                <c:pt idx="144">
                  <c:v>314.99095384615384</c:v>
                </c:pt>
                <c:pt idx="145">
                  <c:v>315.05710769230768</c:v>
                </c:pt>
                <c:pt idx="146">
                  <c:v>315.09679999999997</c:v>
                </c:pt>
                <c:pt idx="147">
                  <c:v>315.13649230769232</c:v>
                </c:pt>
                <c:pt idx="148">
                  <c:v>315.18275830115829</c:v>
                </c:pt>
                <c:pt idx="149">
                  <c:v>315.2162632016632</c:v>
                </c:pt>
                <c:pt idx="150">
                  <c:v>315.25023777843774</c:v>
                </c:pt>
                <c:pt idx="151">
                  <c:v>315.27892004752005</c:v>
                </c:pt>
                <c:pt idx="152">
                  <c:v>315.32006563706562</c:v>
                </c:pt>
                <c:pt idx="153">
                  <c:v>315.34499227799228</c:v>
                </c:pt>
                <c:pt idx="154">
                  <c:v>315.37459266409269</c:v>
                </c:pt>
                <c:pt idx="155">
                  <c:v>315.41291737451741</c:v>
                </c:pt>
                <c:pt idx="156">
                  <c:v>315.45124208494207</c:v>
                </c:pt>
                <c:pt idx="157">
                  <c:v>315.51044285714289</c:v>
                </c:pt>
                <c:pt idx="158">
                  <c:v>315.57275945945946</c:v>
                </c:pt>
                <c:pt idx="159">
                  <c:v>315.63351814671813</c:v>
                </c:pt>
                <c:pt idx="160">
                  <c:v>315.72294247104253</c:v>
                </c:pt>
                <c:pt idx="161">
                  <c:v>315.81236679536681</c:v>
                </c:pt>
                <c:pt idx="162">
                  <c:v>315.89337837837837</c:v>
                </c:pt>
                <c:pt idx="163">
                  <c:v>315.96504247104247</c:v>
                </c:pt>
                <c:pt idx="164">
                  <c:v>316.0320328185328</c:v>
                </c:pt>
                <c:pt idx="165">
                  <c:v>316.07877027027024</c:v>
                </c:pt>
                <c:pt idx="166">
                  <c:v>316.13173938223935</c:v>
                </c:pt>
                <c:pt idx="167">
                  <c:v>316.1597818532818</c:v>
                </c:pt>
                <c:pt idx="168">
                  <c:v>316.19717181467178</c:v>
                </c:pt>
                <c:pt idx="169">
                  <c:v>316.25169884169884</c:v>
                </c:pt>
                <c:pt idx="170">
                  <c:v>316.28908880308876</c:v>
                </c:pt>
                <c:pt idx="171">
                  <c:v>316.32336293436293</c:v>
                </c:pt>
                <c:pt idx="172">
                  <c:v>316.37321621621624</c:v>
                </c:pt>
                <c:pt idx="173">
                  <c:v>316.44799613899613</c:v>
                </c:pt>
                <c:pt idx="174">
                  <c:v>316.52277606177609</c:v>
                </c:pt>
                <c:pt idx="175">
                  <c:v>316.62559845559844</c:v>
                </c:pt>
                <c:pt idx="176">
                  <c:v>316.74711583011583</c:v>
                </c:pt>
                <c:pt idx="177">
                  <c:v>316.86551737451737</c:v>
                </c:pt>
                <c:pt idx="178">
                  <c:v>316.97768725868724</c:v>
                </c:pt>
                <c:pt idx="179">
                  <c:v>317.07116216216212</c:v>
                </c:pt>
                <c:pt idx="180">
                  <c:v>317.16463706563707</c:v>
                </c:pt>
                <c:pt idx="181">
                  <c:v>317.24564864864863</c:v>
                </c:pt>
                <c:pt idx="182">
                  <c:v>317.33600772200776</c:v>
                </c:pt>
                <c:pt idx="183">
                  <c:v>317.40673706563712</c:v>
                </c:pt>
                <c:pt idx="184">
                  <c:v>317.48151698841696</c:v>
                </c:pt>
                <c:pt idx="185">
                  <c:v>317.56564440154438</c:v>
                </c:pt>
                <c:pt idx="186">
                  <c:v>317.65600347490346</c:v>
                </c:pt>
                <c:pt idx="187">
                  <c:v>317.78686833976838</c:v>
                </c:pt>
                <c:pt idx="188">
                  <c:v>317.93736293436291</c:v>
                </c:pt>
                <c:pt idx="189">
                  <c:v>318.11184942084941</c:v>
                </c:pt>
                <c:pt idx="190">
                  <c:v>318.26764092664092</c:v>
                </c:pt>
                <c:pt idx="191">
                  <c:v>318.40785328185331</c:v>
                </c:pt>
                <c:pt idx="192">
                  <c:v>318.52625482625479</c:v>
                </c:pt>
                <c:pt idx="193">
                  <c:v>318.82849034749029</c:v>
                </c:pt>
                <c:pt idx="194">
                  <c:v>319.18681081081075</c:v>
                </c:pt>
                <c:pt idx="195">
                  <c:v>319.69780694980693</c:v>
                </c:pt>
                <c:pt idx="196">
                  <c:v>320.23684555984556</c:v>
                </c:pt>
                <c:pt idx="197">
                  <c:v>320.76653667953667</c:v>
                </c:pt>
                <c:pt idx="198">
                  <c:v>321.25260617760614</c:v>
                </c:pt>
                <c:pt idx="199">
                  <c:v>321.67635907335909</c:v>
                </c:pt>
                <c:pt idx="200">
                  <c:v>321.94743629343623</c:v>
                </c:pt>
                <c:pt idx="201">
                  <c:v>322.22474517374513</c:v>
                </c:pt>
                <c:pt idx="202">
                  <c:v>322.49893822393824</c:v>
                </c:pt>
                <c:pt idx="203">
                  <c:v>322.67342471042468</c:v>
                </c:pt>
                <c:pt idx="204">
                  <c:v>322.85600325462826</c:v>
                </c:pt>
                <c:pt idx="205">
                  <c:v>323.103037013662</c:v>
                </c:pt>
                <c:pt idx="206">
                  <c:v>323.3281203593703</c:v>
                </c:pt>
                <c:pt idx="207">
                  <c:v>323.54980866993367</c:v>
                </c:pt>
                <c:pt idx="208">
                  <c:v>323.74484935897431</c:v>
                </c:pt>
                <c:pt idx="209">
                  <c:v>323.93956410256408</c:v>
                </c:pt>
                <c:pt idx="210">
                  <c:v>324.07512500000001</c:v>
                </c:pt>
                <c:pt idx="211">
                  <c:v>324.22300961538457</c:v>
                </c:pt>
                <c:pt idx="212">
                  <c:v>324.37089423076924</c:v>
                </c:pt>
                <c:pt idx="213">
                  <c:v>324.51631410256402</c:v>
                </c:pt>
                <c:pt idx="214">
                  <c:v>324.65433974358973</c:v>
                </c:pt>
                <c:pt idx="215">
                  <c:v>324.81208333333336</c:v>
                </c:pt>
                <c:pt idx="216">
                  <c:v>324.98215064102561</c:v>
                </c:pt>
                <c:pt idx="217">
                  <c:v>325.14235897435901</c:v>
                </c:pt>
                <c:pt idx="218">
                  <c:v>325.29763782051276</c:v>
                </c:pt>
                <c:pt idx="219">
                  <c:v>325.48249358974351</c:v>
                </c:pt>
                <c:pt idx="220">
                  <c:v>325.62051923076916</c:v>
                </c:pt>
                <c:pt idx="221">
                  <c:v>325.74622115384608</c:v>
                </c:pt>
                <c:pt idx="222">
                  <c:v>325.88178205128202</c:v>
                </c:pt>
                <c:pt idx="223">
                  <c:v>326.00008974358968</c:v>
                </c:pt>
                <c:pt idx="224">
                  <c:v>326.09621474358971</c:v>
                </c:pt>
                <c:pt idx="225">
                  <c:v>326.21945192307692</c:v>
                </c:pt>
                <c:pt idx="226">
                  <c:v>326.34268910256412</c:v>
                </c:pt>
                <c:pt idx="227">
                  <c:v>326.4634615384615</c:v>
                </c:pt>
                <c:pt idx="228">
                  <c:v>326.60025480769229</c:v>
                </c:pt>
                <c:pt idx="229">
                  <c:v>326.7225060897436</c:v>
                </c:pt>
                <c:pt idx="230">
                  <c:v>326.84327852564104</c:v>
                </c:pt>
                <c:pt idx="231">
                  <c:v>326.9635580128205</c:v>
                </c:pt>
                <c:pt idx="232">
                  <c:v>327.06461249999995</c:v>
                </c:pt>
                <c:pt idx="233">
                  <c:v>327.15704038461536</c:v>
                </c:pt>
                <c:pt idx="234">
                  <c:v>327.2344333333333</c:v>
                </c:pt>
                <c:pt idx="235">
                  <c:v>327.31084038461535</c:v>
                </c:pt>
                <c:pt idx="236">
                  <c:v>327.38281089743589</c:v>
                </c:pt>
                <c:pt idx="237">
                  <c:v>327.48140064102563</c:v>
                </c:pt>
                <c:pt idx="238">
                  <c:v>327.57999038461537</c:v>
                </c:pt>
                <c:pt idx="239">
                  <c:v>327.67858012820506</c:v>
                </c:pt>
                <c:pt idx="240">
                  <c:v>327.77963461538457</c:v>
                </c:pt>
                <c:pt idx="241">
                  <c:v>327.89794230769229</c:v>
                </c:pt>
                <c:pt idx="242">
                  <c:v>328.00639102564099</c:v>
                </c:pt>
                <c:pt idx="243">
                  <c:v>328.13455769230768</c:v>
                </c:pt>
                <c:pt idx="244">
                  <c:v>328.284907051282</c:v>
                </c:pt>
                <c:pt idx="245">
                  <c:v>328.4303269230769</c:v>
                </c:pt>
                <c:pt idx="246">
                  <c:v>328.55701474358972</c:v>
                </c:pt>
                <c:pt idx="247">
                  <c:v>328.66398461538455</c:v>
                </c:pt>
                <c:pt idx="248">
                  <c:v>328.72658910256405</c:v>
                </c:pt>
                <c:pt idx="249">
                  <c:v>328.79806666666661</c:v>
                </c:pt>
                <c:pt idx="250">
                  <c:v>328.86707948717947</c:v>
                </c:pt>
                <c:pt idx="251">
                  <c:v>328.91785320512815</c:v>
                </c:pt>
                <c:pt idx="252">
                  <c:v>328.99820384615384</c:v>
                </c:pt>
                <c:pt idx="253">
                  <c:v>329.10813141025636</c:v>
                </c:pt>
                <c:pt idx="254">
                  <c:v>329.21165064102559</c:v>
                </c:pt>
                <c:pt idx="255">
                  <c:v>329.33735256410256</c:v>
                </c:pt>
                <c:pt idx="256">
                  <c:v>329.47044871794867</c:v>
                </c:pt>
                <c:pt idx="257">
                  <c:v>329.57396794871795</c:v>
                </c:pt>
                <c:pt idx="258">
                  <c:v>329.72924679487176</c:v>
                </c:pt>
                <c:pt idx="259">
                  <c:v>329.85987820512821</c:v>
                </c:pt>
                <c:pt idx="260">
                  <c:v>329.96093269230767</c:v>
                </c:pt>
                <c:pt idx="261">
                  <c:v>330.05952243589746</c:v>
                </c:pt>
                <c:pt idx="262">
                  <c:v>330.1655064102564</c:v>
                </c:pt>
                <c:pt idx="263">
                  <c:v>330.19508333333334</c:v>
                </c:pt>
                <c:pt idx="264">
                  <c:v>330.26409615384614</c:v>
                </c:pt>
                <c:pt idx="265">
                  <c:v>330.32325000000003</c:v>
                </c:pt>
                <c:pt idx="266">
                  <c:v>330.37747435897438</c:v>
                </c:pt>
                <c:pt idx="267">
                  <c:v>330.42800160256405</c:v>
                </c:pt>
                <c:pt idx="268">
                  <c:v>330.4809935897436</c:v>
                </c:pt>
                <c:pt idx="269">
                  <c:v>330.51057051282049</c:v>
                </c:pt>
                <c:pt idx="270">
                  <c:v>330.56479487179485</c:v>
                </c:pt>
                <c:pt idx="271">
                  <c:v>330.6190192307692</c:v>
                </c:pt>
                <c:pt idx="272">
                  <c:v>330.67201121794869</c:v>
                </c:pt>
                <c:pt idx="273">
                  <c:v>330.72500320512819</c:v>
                </c:pt>
                <c:pt idx="274">
                  <c:v>330.77922756410254</c:v>
                </c:pt>
                <c:pt idx="275">
                  <c:v>330.80880448717943</c:v>
                </c:pt>
                <c:pt idx="276">
                  <c:v>330.84771808845102</c:v>
                </c:pt>
                <c:pt idx="277">
                  <c:v>330.88416694613289</c:v>
                </c:pt>
                <c:pt idx="278">
                  <c:v>330.98214800356317</c:v>
                </c:pt>
                <c:pt idx="279">
                  <c:v>331.10021100572902</c:v>
                </c:pt>
                <c:pt idx="280">
                  <c:v>331.3163269754769</c:v>
                </c:pt>
                <c:pt idx="281">
                  <c:v>331.52885013623978</c:v>
                </c:pt>
                <c:pt idx="282">
                  <c:v>331.83901907356949</c:v>
                </c:pt>
                <c:pt idx="283">
                  <c:v>332.16641961852866</c:v>
                </c:pt>
                <c:pt idx="284">
                  <c:v>332.49094822888281</c:v>
                </c:pt>
                <c:pt idx="285">
                  <c:v>332.74367847411452</c:v>
                </c:pt>
                <c:pt idx="286">
                  <c:v>333.03087193460493</c:v>
                </c:pt>
                <c:pt idx="287">
                  <c:v>333.23765122615805</c:v>
                </c:pt>
                <c:pt idx="288">
                  <c:v>333.38699182561305</c:v>
                </c:pt>
                <c:pt idx="289">
                  <c:v>333.58228337874658</c:v>
                </c:pt>
                <c:pt idx="290">
                  <c:v>333.76608719346052</c:v>
                </c:pt>
                <c:pt idx="291">
                  <c:v>333.93840326975476</c:v>
                </c:pt>
                <c:pt idx="292">
                  <c:v>334.11359128065396</c:v>
                </c:pt>
                <c:pt idx="293">
                  <c:v>334.26005994550417</c:v>
                </c:pt>
                <c:pt idx="294">
                  <c:v>334.34621798365123</c:v>
                </c:pt>
                <c:pt idx="295">
                  <c:v>334.43811989100817</c:v>
                </c:pt>
                <c:pt idx="296">
                  <c:v>334.53576566757494</c:v>
                </c:pt>
                <c:pt idx="297">
                  <c:v>334.65351498637602</c:v>
                </c:pt>
                <c:pt idx="298">
                  <c:v>334.82295912806535</c:v>
                </c:pt>
                <c:pt idx="299">
                  <c:v>335.02973841961852</c:v>
                </c:pt>
                <c:pt idx="300">
                  <c:v>335.38011444141688</c:v>
                </c:pt>
                <c:pt idx="301">
                  <c:v>335.69602724795641</c:v>
                </c:pt>
                <c:pt idx="302">
                  <c:v>336.00619618528606</c:v>
                </c:pt>
                <c:pt idx="303">
                  <c:v>336.42549863760217</c:v>
                </c:pt>
                <c:pt idx="304">
                  <c:v>336.81608174386923</c:v>
                </c:pt>
                <c:pt idx="305">
                  <c:v>337.25261580381476</c:v>
                </c:pt>
                <c:pt idx="306">
                  <c:v>337.8270027247957</c:v>
                </c:pt>
              </c:numCache>
            </c:numRef>
          </c:xVal>
          <c:yVal>
            <c:numRef>
              <c:f>'C2-P3'!$I$4:$I$310</c:f>
              <c:numCache>
                <c:formatCode>0.00_);[Red]\(0.00\)</c:formatCode>
                <c:ptCount val="307"/>
                <c:pt idx="0">
                  <c:v>20.56133333333333</c:v>
                </c:pt>
                <c:pt idx="1">
                  <c:v>20.800999999999998</c:v>
                </c:pt>
                <c:pt idx="2">
                  <c:v>20.863333333333333</c:v>
                </c:pt>
                <c:pt idx="3">
                  <c:v>20.753333333333334</c:v>
                </c:pt>
                <c:pt idx="4">
                  <c:v>20.693333333333335</c:v>
                </c:pt>
                <c:pt idx="5">
                  <c:v>20.78</c:v>
                </c:pt>
                <c:pt idx="6">
                  <c:v>20.821333333333335</c:v>
                </c:pt>
                <c:pt idx="7">
                  <c:v>20.824000000000002</c:v>
                </c:pt>
                <c:pt idx="8">
                  <c:v>21.017333333333333</c:v>
                </c:pt>
                <c:pt idx="9">
                  <c:v>20.989333333333338</c:v>
                </c:pt>
                <c:pt idx="10">
                  <c:v>21.230666666666668</c:v>
                </c:pt>
                <c:pt idx="11">
                  <c:v>21.250666666666667</c:v>
                </c:pt>
                <c:pt idx="12">
                  <c:v>21.186666666666667</c:v>
                </c:pt>
                <c:pt idx="13">
                  <c:v>21.221333333333337</c:v>
                </c:pt>
                <c:pt idx="14">
                  <c:v>21.179333333333336</c:v>
                </c:pt>
                <c:pt idx="15">
                  <c:v>21.084</c:v>
                </c:pt>
                <c:pt idx="16">
                  <c:v>21.039333333333332</c:v>
                </c:pt>
                <c:pt idx="17">
                  <c:v>20.973333333333336</c:v>
                </c:pt>
                <c:pt idx="18">
                  <c:v>20.836333333333336</c:v>
                </c:pt>
                <c:pt idx="19">
                  <c:v>20.878333333333337</c:v>
                </c:pt>
                <c:pt idx="20">
                  <c:v>20.816333333333336</c:v>
                </c:pt>
                <c:pt idx="21">
                  <c:v>20.955000000000002</c:v>
                </c:pt>
                <c:pt idx="22">
                  <c:v>21.138999999999999</c:v>
                </c:pt>
                <c:pt idx="23">
                  <c:v>21.396000000000001</c:v>
                </c:pt>
                <c:pt idx="24">
                  <c:v>21.394000000000002</c:v>
                </c:pt>
                <c:pt idx="25">
                  <c:v>21.332000000000001</c:v>
                </c:pt>
                <c:pt idx="26">
                  <c:v>21.239333333333331</c:v>
                </c:pt>
                <c:pt idx="27">
                  <c:v>21.167333333333335</c:v>
                </c:pt>
                <c:pt idx="28">
                  <c:v>21.186</c:v>
                </c:pt>
                <c:pt idx="29">
                  <c:v>21.258666666666667</c:v>
                </c:pt>
                <c:pt idx="30">
                  <c:v>21.466666666666665</c:v>
                </c:pt>
                <c:pt idx="31">
                  <c:v>21.397333333333332</c:v>
                </c:pt>
                <c:pt idx="32">
                  <c:v>21.207333333333331</c:v>
                </c:pt>
                <c:pt idx="33">
                  <c:v>21.078666666666667</c:v>
                </c:pt>
                <c:pt idx="34">
                  <c:v>21.163999999999998</c:v>
                </c:pt>
                <c:pt idx="35">
                  <c:v>21.120666666666665</c:v>
                </c:pt>
                <c:pt idx="36">
                  <c:v>21.262</c:v>
                </c:pt>
                <c:pt idx="37">
                  <c:v>21.597999999999999</c:v>
                </c:pt>
                <c:pt idx="38">
                  <c:v>21.766000000000002</c:v>
                </c:pt>
                <c:pt idx="39">
                  <c:v>21.737333333333332</c:v>
                </c:pt>
                <c:pt idx="40">
                  <c:v>21.818666666666665</c:v>
                </c:pt>
                <c:pt idx="41">
                  <c:v>21.696333333333335</c:v>
                </c:pt>
                <c:pt idx="42">
                  <c:v>21.618333333333332</c:v>
                </c:pt>
                <c:pt idx="43">
                  <c:v>21.089666666666666</c:v>
                </c:pt>
                <c:pt idx="44">
                  <c:v>21.067333333333334</c:v>
                </c:pt>
                <c:pt idx="45">
                  <c:v>21.011333333333333</c:v>
                </c:pt>
                <c:pt idx="46">
                  <c:v>21.066333333333333</c:v>
                </c:pt>
                <c:pt idx="47">
                  <c:v>21.061666666666667</c:v>
                </c:pt>
                <c:pt idx="48">
                  <c:v>21.236333333333331</c:v>
                </c:pt>
                <c:pt idx="49">
                  <c:v>21.232333333333337</c:v>
                </c:pt>
                <c:pt idx="50">
                  <c:v>21.166333333333334</c:v>
                </c:pt>
                <c:pt idx="51">
                  <c:v>21.143333333333334</c:v>
                </c:pt>
                <c:pt idx="52">
                  <c:v>21.251999999999999</c:v>
                </c:pt>
                <c:pt idx="53">
                  <c:v>21.614666666666665</c:v>
                </c:pt>
                <c:pt idx="54">
                  <c:v>21.633666666666667</c:v>
                </c:pt>
                <c:pt idx="55">
                  <c:v>21.775666666666666</c:v>
                </c:pt>
                <c:pt idx="56">
                  <c:v>21.762666666666668</c:v>
                </c:pt>
                <c:pt idx="57">
                  <c:v>21.709333333333337</c:v>
                </c:pt>
                <c:pt idx="58">
                  <c:v>21.492666666666668</c:v>
                </c:pt>
                <c:pt idx="59">
                  <c:v>21.238666666666667</c:v>
                </c:pt>
                <c:pt idx="60">
                  <c:v>21.121333333333332</c:v>
                </c:pt>
                <c:pt idx="61">
                  <c:v>21.283333333333328</c:v>
                </c:pt>
                <c:pt idx="62">
                  <c:v>21.433244824166216</c:v>
                </c:pt>
                <c:pt idx="63">
                  <c:v>21.431244824166221</c:v>
                </c:pt>
                <c:pt idx="64">
                  <c:v>21.645244824166216</c:v>
                </c:pt>
                <c:pt idx="65">
                  <c:v>21.57863960527175</c:v>
                </c:pt>
                <c:pt idx="66">
                  <c:v>21.60510374674713</c:v>
                </c:pt>
                <c:pt idx="67">
                  <c:v>21.302525589247573</c:v>
                </c:pt>
                <c:pt idx="68">
                  <c:v>21.22452558924757</c:v>
                </c:pt>
                <c:pt idx="69">
                  <c:v>21.317289377221041</c:v>
                </c:pt>
                <c:pt idx="70">
                  <c:v>21.39517047289365</c:v>
                </c:pt>
                <c:pt idx="71">
                  <c:v>21.402148358038176</c:v>
                </c:pt>
                <c:pt idx="72">
                  <c:v>21.578058295926375</c:v>
                </c:pt>
                <c:pt idx="73">
                  <c:v>21.769510525225741</c:v>
                </c:pt>
                <c:pt idx="74">
                  <c:v>21.746375644194519</c:v>
                </c:pt>
                <c:pt idx="75">
                  <c:v>21.871238432192737</c:v>
                </c:pt>
                <c:pt idx="76">
                  <c:v>21.902013842839843</c:v>
                </c:pt>
                <c:pt idx="77">
                  <c:v>22.032171005023464</c:v>
                </c:pt>
                <c:pt idx="78">
                  <c:v>22.235073294190052</c:v>
                </c:pt>
                <c:pt idx="79">
                  <c:v>22.392405893781511</c:v>
                </c:pt>
                <c:pt idx="80">
                  <c:v>22.368814848052786</c:v>
                </c:pt>
                <c:pt idx="81">
                  <c:v>22.334554383281553</c:v>
                </c:pt>
                <c:pt idx="82">
                  <c:v>22.334202187185934</c:v>
                </c:pt>
                <c:pt idx="83">
                  <c:v>22.129274761339666</c:v>
                </c:pt>
                <c:pt idx="84">
                  <c:v>22.191622618905754</c:v>
                </c:pt>
                <c:pt idx="85">
                  <c:v>22.284993210507444</c:v>
                </c:pt>
                <c:pt idx="86">
                  <c:v>22.264663567204213</c:v>
                </c:pt>
                <c:pt idx="87">
                  <c:v>22.240217714953751</c:v>
                </c:pt>
                <c:pt idx="88">
                  <c:v>22.300965700447581</c:v>
                </c:pt>
                <c:pt idx="89">
                  <c:v>22.058799723810107</c:v>
                </c:pt>
                <c:pt idx="90">
                  <c:v>22.069446620080434</c:v>
                </c:pt>
                <c:pt idx="91">
                  <c:v>22.132245022842035</c:v>
                </c:pt>
                <c:pt idx="92">
                  <c:v>22.090761533748996</c:v>
                </c:pt>
                <c:pt idx="93">
                  <c:v>22.226105954203764</c:v>
                </c:pt>
                <c:pt idx="94">
                  <c:v>22.377711677415924</c:v>
                </c:pt>
                <c:pt idx="95">
                  <c:v>22.298154719383696</c:v>
                </c:pt>
                <c:pt idx="96">
                  <c:v>22.258425378087725</c:v>
                </c:pt>
                <c:pt idx="97">
                  <c:v>22.273836591965338</c:v>
                </c:pt>
                <c:pt idx="98">
                  <c:v>22.314911461617339</c:v>
                </c:pt>
                <c:pt idx="99">
                  <c:v>22.241784431622243</c:v>
                </c:pt>
                <c:pt idx="100">
                  <c:v>22.215853994082021</c:v>
                </c:pt>
                <c:pt idx="101">
                  <c:v>22.218148052059764</c:v>
                </c:pt>
                <c:pt idx="102">
                  <c:v>22.293385942987168</c:v>
                </c:pt>
                <c:pt idx="103">
                  <c:v>22.18255423414589</c:v>
                </c:pt>
                <c:pt idx="104">
                  <c:v>22.35066783850468</c:v>
                </c:pt>
                <c:pt idx="105">
                  <c:v>22.414723503396065</c:v>
                </c:pt>
                <c:pt idx="106">
                  <c:v>22.3421204065388</c:v>
                </c:pt>
                <c:pt idx="107">
                  <c:v>22.083026977572761</c:v>
                </c:pt>
                <c:pt idx="108">
                  <c:v>21.99929857379324</c:v>
                </c:pt>
                <c:pt idx="109">
                  <c:v>21.791190997584955</c:v>
                </c:pt>
                <c:pt idx="110">
                  <c:v>21.734418622663899</c:v>
                </c:pt>
                <c:pt idx="111">
                  <c:v>21.812350638826047</c:v>
                </c:pt>
                <c:pt idx="112">
                  <c:v>21.967400649964979</c:v>
                </c:pt>
                <c:pt idx="113">
                  <c:v>22.11651062923633</c:v>
                </c:pt>
                <c:pt idx="114">
                  <c:v>22.246693046722207</c:v>
                </c:pt>
                <c:pt idx="115">
                  <c:v>22.25593593271714</c:v>
                </c:pt>
                <c:pt idx="116">
                  <c:v>22.152508940376777</c:v>
                </c:pt>
                <c:pt idx="117">
                  <c:v>22.131011257329263</c:v>
                </c:pt>
                <c:pt idx="118">
                  <c:v>22.066897566786231</c:v>
                </c:pt>
                <c:pt idx="119">
                  <c:v>22.022430989515023</c:v>
                </c:pt>
                <c:pt idx="120">
                  <c:v>21.947918397319345</c:v>
                </c:pt>
                <c:pt idx="121">
                  <c:v>21.953844493056486</c:v>
                </c:pt>
                <c:pt idx="122">
                  <c:v>21.911340260318127</c:v>
                </c:pt>
                <c:pt idx="123">
                  <c:v>21.994455106644416</c:v>
                </c:pt>
                <c:pt idx="124">
                  <c:v>21.943871622115957</c:v>
                </c:pt>
                <c:pt idx="125">
                  <c:v>21.972358687555179</c:v>
                </c:pt>
                <c:pt idx="126">
                  <c:v>21.998072667760052</c:v>
                </c:pt>
                <c:pt idx="127">
                  <c:v>22.009347550042335</c:v>
                </c:pt>
                <c:pt idx="128">
                  <c:v>21.916649364357205</c:v>
                </c:pt>
                <c:pt idx="129">
                  <c:v>21.965632583682613</c:v>
                </c:pt>
                <c:pt idx="130">
                  <c:v>21.957502088646685</c:v>
                </c:pt>
                <c:pt idx="131">
                  <c:v>22.001050357038785</c:v>
                </c:pt>
                <c:pt idx="132">
                  <c:v>21.981767981226607</c:v>
                </c:pt>
                <c:pt idx="133">
                  <c:v>22.035124734106422</c:v>
                </c:pt>
                <c:pt idx="134">
                  <c:v>22.02676014094579</c:v>
                </c:pt>
                <c:pt idx="135">
                  <c:v>22.068612339056305</c:v>
                </c:pt>
                <c:pt idx="136">
                  <c:v>22.06095970932104</c:v>
                </c:pt>
                <c:pt idx="137">
                  <c:v>22.264628259810102</c:v>
                </c:pt>
                <c:pt idx="138">
                  <c:v>22.294745319364292</c:v>
                </c:pt>
                <c:pt idx="139">
                  <c:v>22.354706890116521</c:v>
                </c:pt>
                <c:pt idx="140">
                  <c:v>22.451681209006981</c:v>
                </c:pt>
                <c:pt idx="141">
                  <c:v>22.576701230769665</c:v>
                </c:pt>
                <c:pt idx="142">
                  <c:v>22.516012339853727</c:v>
                </c:pt>
                <c:pt idx="143">
                  <c:v>22.592727446031454</c:v>
                </c:pt>
                <c:pt idx="144">
                  <c:v>22.630704450296765</c:v>
                </c:pt>
                <c:pt idx="145">
                  <c:v>22.617514405125128</c:v>
                </c:pt>
                <c:pt idx="146">
                  <c:v>22.654409028473836</c:v>
                </c:pt>
                <c:pt idx="147">
                  <c:v>22.761786484429159</c:v>
                </c:pt>
                <c:pt idx="148">
                  <c:v>22.680648352816359</c:v>
                </c:pt>
                <c:pt idx="149">
                  <c:v>22.509272593640226</c:v>
                </c:pt>
                <c:pt idx="150">
                  <c:v>22.542140637243214</c:v>
                </c:pt>
                <c:pt idx="151">
                  <c:v>22.408328957833149</c:v>
                </c:pt>
                <c:pt idx="152">
                  <c:v>22.390636856092851</c:v>
                </c:pt>
                <c:pt idx="153">
                  <c:v>22.352812777168459</c:v>
                </c:pt>
                <c:pt idx="154">
                  <c:v>22.628581714019639</c:v>
                </c:pt>
                <c:pt idx="155">
                  <c:v>22.395484715515984</c:v>
                </c:pt>
                <c:pt idx="156">
                  <c:v>22.545372460777237</c:v>
                </c:pt>
                <c:pt idx="157">
                  <c:v>22.357223943108284</c:v>
                </c:pt>
                <c:pt idx="158">
                  <c:v>22.326807058177259</c:v>
                </c:pt>
                <c:pt idx="159">
                  <c:v>22.226776172553961</c:v>
                </c:pt>
                <c:pt idx="160">
                  <c:v>22.540305506837775</c:v>
                </c:pt>
                <c:pt idx="161">
                  <c:v>22.492631886557866</c:v>
                </c:pt>
                <c:pt idx="162">
                  <c:v>22.718919320894805</c:v>
                </c:pt>
                <c:pt idx="163">
                  <c:v>22.841657029624464</c:v>
                </c:pt>
                <c:pt idx="164">
                  <c:v>22.886926378157099</c:v>
                </c:pt>
                <c:pt idx="165">
                  <c:v>22.949915155400465</c:v>
                </c:pt>
                <c:pt idx="166">
                  <c:v>23.015054513670457</c:v>
                </c:pt>
                <c:pt idx="167">
                  <c:v>23.023041433682526</c:v>
                </c:pt>
                <c:pt idx="168">
                  <c:v>23.015567118447798</c:v>
                </c:pt>
                <c:pt idx="169">
                  <c:v>22.994505362365764</c:v>
                </c:pt>
                <c:pt idx="170">
                  <c:v>22.847114270046177</c:v>
                </c:pt>
                <c:pt idx="171">
                  <c:v>22.647862141961411</c:v>
                </c:pt>
                <c:pt idx="172">
                  <c:v>22.576577649956118</c:v>
                </c:pt>
                <c:pt idx="173">
                  <c:v>22.49202956036455</c:v>
                </c:pt>
                <c:pt idx="174">
                  <c:v>22.39573148384796</c:v>
                </c:pt>
                <c:pt idx="175">
                  <c:v>22.372738205328901</c:v>
                </c:pt>
                <c:pt idx="176">
                  <c:v>22.539310763205808</c:v>
                </c:pt>
                <c:pt idx="177">
                  <c:v>22.548198519554369</c:v>
                </c:pt>
                <c:pt idx="178">
                  <c:v>22.548691784335023</c:v>
                </c:pt>
                <c:pt idx="179">
                  <c:v>22.591230675040045</c:v>
                </c:pt>
                <c:pt idx="180">
                  <c:v>22.512531406975256</c:v>
                </c:pt>
                <c:pt idx="181">
                  <c:v>22.452458754672968</c:v>
                </c:pt>
                <c:pt idx="182">
                  <c:v>22.465817648143293</c:v>
                </c:pt>
                <c:pt idx="183">
                  <c:v>22.523349071827351</c:v>
                </c:pt>
                <c:pt idx="184">
                  <c:v>22.539839755057166</c:v>
                </c:pt>
                <c:pt idx="185">
                  <c:v>22.775595448638946</c:v>
                </c:pt>
                <c:pt idx="186">
                  <c:v>22.89575122283421</c:v>
                </c:pt>
                <c:pt idx="187">
                  <c:v>22.922468897691616</c:v>
                </c:pt>
                <c:pt idx="188">
                  <c:v>22.994325323210557</c:v>
                </c:pt>
                <c:pt idx="189">
                  <c:v>23.177168059030997</c:v>
                </c:pt>
                <c:pt idx="190">
                  <c:v>23.267656266208103</c:v>
                </c:pt>
                <c:pt idx="191">
                  <c:v>23.135394011250447</c:v>
                </c:pt>
                <c:pt idx="192">
                  <c:v>23.114643354527249</c:v>
                </c:pt>
                <c:pt idx="193">
                  <c:v>22.920209765934697</c:v>
                </c:pt>
                <c:pt idx="194">
                  <c:v>23.051426091816566</c:v>
                </c:pt>
                <c:pt idx="195">
                  <c:v>22.841994892096785</c:v>
                </c:pt>
                <c:pt idx="196">
                  <c:v>22.952757043999757</c:v>
                </c:pt>
                <c:pt idx="197">
                  <c:v>22.747015415433061</c:v>
                </c:pt>
                <c:pt idx="198">
                  <c:v>22.838133600022321</c:v>
                </c:pt>
                <c:pt idx="199">
                  <c:v>22.535816003381619</c:v>
                </c:pt>
                <c:pt idx="200">
                  <c:v>22.529166521703708</c:v>
                </c:pt>
                <c:pt idx="201">
                  <c:v>22.324445412902218</c:v>
                </c:pt>
                <c:pt idx="202">
                  <c:v>22.424457696114853</c:v>
                </c:pt>
                <c:pt idx="203">
                  <c:v>22.400085259214215</c:v>
                </c:pt>
                <c:pt idx="204">
                  <c:v>22.399259778380689</c:v>
                </c:pt>
                <c:pt idx="205">
                  <c:v>22.370619001681654</c:v>
                </c:pt>
                <c:pt idx="206">
                  <c:v>22.38324178727671</c:v>
                </c:pt>
                <c:pt idx="207">
                  <c:v>22.298909625887191</c:v>
                </c:pt>
                <c:pt idx="208">
                  <c:v>22.229588963648791</c:v>
                </c:pt>
                <c:pt idx="209">
                  <c:v>22.143729723535426</c:v>
                </c:pt>
                <c:pt idx="210">
                  <c:v>22.064391954372226</c:v>
                </c:pt>
                <c:pt idx="211">
                  <c:v>21.908967902013348</c:v>
                </c:pt>
                <c:pt idx="212">
                  <c:v>21.8882936706175</c:v>
                </c:pt>
                <c:pt idx="213">
                  <c:v>21.898390833023516</c:v>
                </c:pt>
                <c:pt idx="214">
                  <c:v>21.817446432875514</c:v>
                </c:pt>
                <c:pt idx="215">
                  <c:v>21.905963762461692</c:v>
                </c:pt>
                <c:pt idx="216">
                  <c:v>21.948555755422618</c:v>
                </c:pt>
                <c:pt idx="217">
                  <c:v>21.987221205798555</c:v>
                </c:pt>
                <c:pt idx="218">
                  <c:v>21.899963311061715</c:v>
                </c:pt>
                <c:pt idx="219">
                  <c:v>21.854479284555318</c:v>
                </c:pt>
                <c:pt idx="220">
                  <c:v>21.735326688584799</c:v>
                </c:pt>
                <c:pt idx="221">
                  <c:v>21.88315329393312</c:v>
                </c:pt>
                <c:pt idx="222">
                  <c:v>21.863900662354173</c:v>
                </c:pt>
                <c:pt idx="223">
                  <c:v>21.976832486733777</c:v>
                </c:pt>
                <c:pt idx="224">
                  <c:v>22.036086280384566</c:v>
                </c:pt>
                <c:pt idx="225">
                  <c:v>22.056318215608481</c:v>
                </c:pt>
                <c:pt idx="226">
                  <c:v>21.941198226516583</c:v>
                </c:pt>
                <c:pt idx="227">
                  <c:v>21.977617232587313</c:v>
                </c:pt>
                <c:pt idx="228">
                  <c:v>21.911970413554414</c:v>
                </c:pt>
                <c:pt idx="229">
                  <c:v>21.911216623245309</c:v>
                </c:pt>
                <c:pt idx="230">
                  <c:v>21.844365589798269</c:v>
                </c:pt>
                <c:pt idx="231">
                  <c:v>21.817361579050257</c:v>
                </c:pt>
                <c:pt idx="232">
                  <c:v>21.429269609886287</c:v>
                </c:pt>
                <c:pt idx="233">
                  <c:v>21.42710400362288</c:v>
                </c:pt>
                <c:pt idx="234">
                  <c:v>21.1145498065368</c:v>
                </c:pt>
                <c:pt idx="235">
                  <c:v>21.101808175186569</c:v>
                </c:pt>
                <c:pt idx="236">
                  <c:v>21.138974280289645</c:v>
                </c:pt>
                <c:pt idx="237">
                  <c:v>21.385896543633507</c:v>
                </c:pt>
                <c:pt idx="238">
                  <c:v>21.142489103336068</c:v>
                </c:pt>
                <c:pt idx="239">
                  <c:v>21.469023860572523</c:v>
                </c:pt>
                <c:pt idx="240">
                  <c:v>21.464709917376773</c:v>
                </c:pt>
                <c:pt idx="241">
                  <c:v>21.505388864745196</c:v>
                </c:pt>
                <c:pt idx="242">
                  <c:v>21.36717914834308</c:v>
                </c:pt>
                <c:pt idx="243">
                  <c:v>21.641738332999164</c:v>
                </c:pt>
                <c:pt idx="244">
                  <c:v>21.705305869507104</c:v>
                </c:pt>
                <c:pt idx="245">
                  <c:v>21.757786866386873</c:v>
                </c:pt>
                <c:pt idx="246">
                  <c:v>21.731415858828449</c:v>
                </c:pt>
                <c:pt idx="247">
                  <c:v>22.016087446188592</c:v>
                </c:pt>
                <c:pt idx="248">
                  <c:v>22.021269114618228</c:v>
                </c:pt>
                <c:pt idx="249">
                  <c:v>21.872299965328335</c:v>
                </c:pt>
                <c:pt idx="250">
                  <c:v>21.80451143405703</c:v>
                </c:pt>
                <c:pt idx="251">
                  <c:v>21.793854238775019</c:v>
                </c:pt>
                <c:pt idx="252">
                  <c:v>21.772711815861975</c:v>
                </c:pt>
                <c:pt idx="253">
                  <c:v>21.777160558394545</c:v>
                </c:pt>
                <c:pt idx="254">
                  <c:v>21.810121398318188</c:v>
                </c:pt>
                <c:pt idx="255">
                  <c:v>21.847677033047212</c:v>
                </c:pt>
                <c:pt idx="256">
                  <c:v>21.834081263902341</c:v>
                </c:pt>
                <c:pt idx="257">
                  <c:v>21.811829576868305</c:v>
                </c:pt>
                <c:pt idx="258">
                  <c:v>21.84917045702954</c:v>
                </c:pt>
                <c:pt idx="259">
                  <c:v>22.010817497648681</c:v>
                </c:pt>
                <c:pt idx="260">
                  <c:v>22.006897445108734</c:v>
                </c:pt>
                <c:pt idx="261">
                  <c:v>22.002932766665374</c:v>
                </c:pt>
                <c:pt idx="262">
                  <c:v>22.030937081659978</c:v>
                </c:pt>
                <c:pt idx="263">
                  <c:v>22.016343769901617</c:v>
                </c:pt>
                <c:pt idx="264">
                  <c:v>22.084409573569364</c:v>
                </c:pt>
                <c:pt idx="265">
                  <c:v>22.047836030204969</c:v>
                </c:pt>
                <c:pt idx="266">
                  <c:v>22.066103738951359</c:v>
                </c:pt>
                <c:pt idx="267">
                  <c:v>22.196336748660094</c:v>
                </c:pt>
                <c:pt idx="268">
                  <c:v>22.21900341532676</c:v>
                </c:pt>
                <c:pt idx="269">
                  <c:v>22.015336748660093</c:v>
                </c:pt>
                <c:pt idx="270">
                  <c:v>22.372084321475626</c:v>
                </c:pt>
                <c:pt idx="271">
                  <c:v>22.442666666666668</c:v>
                </c:pt>
                <c:pt idx="272">
                  <c:v>22.387964912280701</c:v>
                </c:pt>
                <c:pt idx="273">
                  <c:v>22.473964912280699</c:v>
                </c:pt>
                <c:pt idx="274">
                  <c:v>22.570006320148195</c:v>
                </c:pt>
                <c:pt idx="275">
                  <c:v>22.41133965348153</c:v>
                </c:pt>
                <c:pt idx="276">
                  <c:v>22.422006320148199</c:v>
                </c:pt>
                <c:pt idx="277">
                  <c:v>22.368041407867498</c:v>
                </c:pt>
                <c:pt idx="278">
                  <c:v>22.226494039446447</c:v>
                </c:pt>
                <c:pt idx="279">
                  <c:v>22.237887719298243</c:v>
                </c:pt>
                <c:pt idx="280">
                  <c:v>22.084554385964914</c:v>
                </c:pt>
                <c:pt idx="281">
                  <c:v>22.145221052631577</c:v>
                </c:pt>
                <c:pt idx="282">
                  <c:v>22.200700727428327</c:v>
                </c:pt>
                <c:pt idx="283">
                  <c:v>22.284248095849382</c:v>
                </c:pt>
                <c:pt idx="284">
                  <c:v>22.170585365853658</c:v>
                </c:pt>
                <c:pt idx="285">
                  <c:v>22.300783824427839</c:v>
                </c:pt>
                <c:pt idx="286">
                  <c:v>22.153889087585732</c:v>
                </c:pt>
                <c:pt idx="287">
                  <c:v>22.002077174920991</c:v>
                </c:pt>
                <c:pt idx="288">
                  <c:v>21.887477174920992</c:v>
                </c:pt>
                <c:pt idx="289">
                  <c:v>22.037957466523043</c:v>
                </c:pt>
                <c:pt idx="290">
                  <c:v>22.076963969413217</c:v>
                </c:pt>
                <c:pt idx="291">
                  <c:v>22.247363041515438</c:v>
                </c:pt>
                <c:pt idx="292">
                  <c:v>22.492722976878614</c:v>
                </c:pt>
                <c:pt idx="293">
                  <c:v>22.737164874111812</c:v>
                </c:pt>
                <c:pt idx="294">
                  <c:v>22.741641030181178</c:v>
                </c:pt>
                <c:pt idx="295">
                  <c:v>22.723736405903718</c:v>
                </c:pt>
                <c:pt idx="296">
                  <c:v>22.78704204174187</c:v>
                </c:pt>
                <c:pt idx="297">
                  <c:v>22.717341897233201</c:v>
                </c:pt>
                <c:pt idx="298">
                  <c:v>22.499420158959538</c:v>
                </c:pt>
                <c:pt idx="299">
                  <c:v>22.509971098265897</c:v>
                </c:pt>
                <c:pt idx="300">
                  <c:v>22.451141618497111</c:v>
                </c:pt>
                <c:pt idx="301">
                  <c:v>22.211986994219654</c:v>
                </c:pt>
                <c:pt idx="302">
                  <c:v>22.057239884393063</c:v>
                </c:pt>
                <c:pt idx="303">
                  <c:v>22.062035765895953</c:v>
                </c:pt>
                <c:pt idx="304">
                  <c:v>21.913363439306359</c:v>
                </c:pt>
                <c:pt idx="305">
                  <c:v>22.120865245664739</c:v>
                </c:pt>
                <c:pt idx="306">
                  <c:v>22.189555280370037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5072"/>
        <c:axId val="189593984"/>
      </c:scatterChart>
      <c:scatterChart>
        <c:scatterStyle val="lineMarker"/>
        <c:varyColors val="0"/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'C2-P3'!$F$2:$F$312</c:f>
              <c:numCache>
                <c:formatCode>0.0_ </c:formatCode>
                <c:ptCount val="311"/>
                <c:pt idx="0">
                  <c:v>268.92545454545456</c:v>
                </c:pt>
                <c:pt idx="1">
                  <c:v>269.41863636363632</c:v>
                </c:pt>
                <c:pt idx="2">
                  <c:v>269.86886363636364</c:v>
                </c:pt>
                <c:pt idx="3">
                  <c:v>269.96909090909088</c:v>
                </c:pt>
                <c:pt idx="4">
                  <c:v>270.26181818181817</c:v>
                </c:pt>
                <c:pt idx="5">
                  <c:v>271.13045454545454</c:v>
                </c:pt>
                <c:pt idx="6">
                  <c:v>272.22818181818178</c:v>
                </c:pt>
                <c:pt idx="7">
                  <c:v>273.03738586956524</c:v>
                </c:pt>
                <c:pt idx="8">
                  <c:v>273.14054347826089</c:v>
                </c:pt>
                <c:pt idx="9">
                  <c:v>273.82444021739133</c:v>
                </c:pt>
                <c:pt idx="10">
                  <c:v>274.16065760869566</c:v>
                </c:pt>
                <c:pt idx="11">
                  <c:v>274.47777173913045</c:v>
                </c:pt>
                <c:pt idx="12">
                  <c:v>274.97445652173911</c:v>
                </c:pt>
                <c:pt idx="13">
                  <c:v>275.12728260869568</c:v>
                </c:pt>
                <c:pt idx="14">
                  <c:v>275.12728260869568</c:v>
                </c:pt>
                <c:pt idx="15">
                  <c:v>275.12728260869568</c:v>
                </c:pt>
                <c:pt idx="16">
                  <c:v>275.14256521739128</c:v>
                </c:pt>
                <c:pt idx="17">
                  <c:v>275.41383152173916</c:v>
                </c:pt>
                <c:pt idx="18">
                  <c:v>276.35753260869564</c:v>
                </c:pt>
                <c:pt idx="19">
                  <c:v>277.01086413043475</c:v>
                </c:pt>
                <c:pt idx="20">
                  <c:v>279.13132608695651</c:v>
                </c:pt>
                <c:pt idx="21">
                  <c:v>279.23448369565216</c:v>
                </c:pt>
                <c:pt idx="22">
                  <c:v>279.32235869565216</c:v>
                </c:pt>
                <c:pt idx="23">
                  <c:v>279.48328571428567</c:v>
                </c:pt>
                <c:pt idx="24">
                  <c:v>280.86285714285714</c:v>
                </c:pt>
                <c:pt idx="25">
                  <c:v>282.85557142857141</c:v>
                </c:pt>
                <c:pt idx="26">
                  <c:v>284.69499999999999</c:v>
                </c:pt>
                <c:pt idx="27">
                  <c:v>284.69499999999999</c:v>
                </c:pt>
                <c:pt idx="28">
                  <c:v>284.69499999999999</c:v>
                </c:pt>
                <c:pt idx="29">
                  <c:v>286.84100000000001</c:v>
                </c:pt>
                <c:pt idx="30">
                  <c:v>288.45049999999998</c:v>
                </c:pt>
                <c:pt idx="31">
                  <c:v>290.06</c:v>
                </c:pt>
                <c:pt idx="32">
                  <c:v>290.07439473684212</c:v>
                </c:pt>
                <c:pt idx="33">
                  <c:v>290.47744736842105</c:v>
                </c:pt>
                <c:pt idx="34">
                  <c:v>291.154</c:v>
                </c:pt>
                <c:pt idx="35">
                  <c:v>291.28355263157897</c:v>
                </c:pt>
                <c:pt idx="36">
                  <c:v>291.65781578947366</c:v>
                </c:pt>
                <c:pt idx="37">
                  <c:v>292.27678947368418</c:v>
                </c:pt>
                <c:pt idx="38">
                  <c:v>292.27678947368418</c:v>
                </c:pt>
                <c:pt idx="39">
                  <c:v>293.22684210526313</c:v>
                </c:pt>
                <c:pt idx="40">
                  <c:v>293.22684210526313</c:v>
                </c:pt>
                <c:pt idx="41">
                  <c:v>293.4283684210526</c:v>
                </c:pt>
                <c:pt idx="42">
                  <c:v>293.54352631578945</c:v>
                </c:pt>
                <c:pt idx="43">
                  <c:v>293.80263157894734</c:v>
                </c:pt>
                <c:pt idx="44">
                  <c:v>294.09052631578948</c:v>
                </c:pt>
                <c:pt idx="45">
                  <c:v>294.55115789473683</c:v>
                </c:pt>
                <c:pt idx="46">
                  <c:v>294.57994736842102</c:v>
                </c:pt>
                <c:pt idx="47">
                  <c:v>294.92542105263158</c:v>
                </c:pt>
                <c:pt idx="48">
                  <c:v>295.61589743589741</c:v>
                </c:pt>
                <c:pt idx="49">
                  <c:v>295.9852564102564</c:v>
                </c:pt>
                <c:pt idx="50">
                  <c:v>296.25153846153842</c:v>
                </c:pt>
                <c:pt idx="51">
                  <c:v>296.3030769230769</c:v>
                </c:pt>
                <c:pt idx="52">
                  <c:v>296.47487179487177</c:v>
                </c:pt>
                <c:pt idx="53">
                  <c:v>296.50923076923073</c:v>
                </c:pt>
                <c:pt idx="54">
                  <c:v>296.73256410256408</c:v>
                </c:pt>
                <c:pt idx="55">
                  <c:v>296.90435897435896</c:v>
                </c:pt>
                <c:pt idx="56">
                  <c:v>296.92153846153843</c:v>
                </c:pt>
                <c:pt idx="57">
                  <c:v>297.37679487179486</c:v>
                </c:pt>
                <c:pt idx="58">
                  <c:v>297.39397435897433</c:v>
                </c:pt>
                <c:pt idx="59">
                  <c:v>297.61730769230769</c:v>
                </c:pt>
                <c:pt idx="60">
                  <c:v>298.05538461538458</c:v>
                </c:pt>
                <c:pt idx="61">
                  <c:v>298.20141025641027</c:v>
                </c:pt>
                <c:pt idx="62">
                  <c:v>298.57935897435897</c:v>
                </c:pt>
                <c:pt idx="63">
                  <c:v>298.79410256410256</c:v>
                </c:pt>
                <c:pt idx="64">
                  <c:v>298.80269230769233</c:v>
                </c:pt>
                <c:pt idx="65">
                  <c:v>298.87141025641023</c:v>
                </c:pt>
                <c:pt idx="66">
                  <c:v>298.95887755102035</c:v>
                </c:pt>
                <c:pt idx="67">
                  <c:v>298.97517006802718</c:v>
                </c:pt>
                <c:pt idx="68">
                  <c:v>299.23585034013604</c:v>
                </c:pt>
                <c:pt idx="69">
                  <c:v>299.27658163265301</c:v>
                </c:pt>
                <c:pt idx="70">
                  <c:v>299.50467687074826</c:v>
                </c:pt>
                <c:pt idx="71">
                  <c:v>299.5291156462585</c:v>
                </c:pt>
                <c:pt idx="72">
                  <c:v>299.5291156462585</c:v>
                </c:pt>
                <c:pt idx="73">
                  <c:v>299.6431632653061</c:v>
                </c:pt>
                <c:pt idx="74">
                  <c:v>299.80608843537414</c:v>
                </c:pt>
                <c:pt idx="75">
                  <c:v>299.96901360544217</c:v>
                </c:pt>
                <c:pt idx="76">
                  <c:v>300.13193877551015</c:v>
                </c:pt>
                <c:pt idx="77">
                  <c:v>300.65329931972786</c:v>
                </c:pt>
                <c:pt idx="78">
                  <c:v>300.74290816326527</c:v>
                </c:pt>
                <c:pt idx="79">
                  <c:v>301.43534013605438</c:v>
                </c:pt>
                <c:pt idx="80">
                  <c:v>301.66343537414963</c:v>
                </c:pt>
                <c:pt idx="81">
                  <c:v>301.67972789115646</c:v>
                </c:pt>
                <c:pt idx="82">
                  <c:v>301.87035034013604</c:v>
                </c:pt>
                <c:pt idx="83">
                  <c:v>302.4454761904762</c:v>
                </c:pt>
                <c:pt idx="84">
                  <c:v>302.87722789115645</c:v>
                </c:pt>
                <c:pt idx="85">
                  <c:v>303.35785714285714</c:v>
                </c:pt>
                <c:pt idx="86">
                  <c:v>303.52078231292518</c:v>
                </c:pt>
                <c:pt idx="87">
                  <c:v>303.65112244897961</c:v>
                </c:pt>
                <c:pt idx="88">
                  <c:v>303.95171355498724</c:v>
                </c:pt>
                <c:pt idx="89">
                  <c:v>304.17248081841433</c:v>
                </c:pt>
                <c:pt idx="90">
                  <c:v>304.34230179028134</c:v>
                </c:pt>
                <c:pt idx="91">
                  <c:v>304.63099744245523</c:v>
                </c:pt>
                <c:pt idx="92">
                  <c:v>304.80081841432224</c:v>
                </c:pt>
                <c:pt idx="93">
                  <c:v>304.97063938618925</c:v>
                </c:pt>
                <c:pt idx="94">
                  <c:v>305.14046035805626</c:v>
                </c:pt>
                <c:pt idx="95">
                  <c:v>305.31028132992327</c:v>
                </c:pt>
                <c:pt idx="96">
                  <c:v>305.46312020460357</c:v>
                </c:pt>
                <c:pt idx="97">
                  <c:v>305.64992327365729</c:v>
                </c:pt>
                <c:pt idx="98">
                  <c:v>305.85370843989767</c:v>
                </c:pt>
                <c:pt idx="99">
                  <c:v>305.98956521739132</c:v>
                </c:pt>
                <c:pt idx="100">
                  <c:v>306.15938618925833</c:v>
                </c:pt>
                <c:pt idx="101">
                  <c:v>306.44808184143221</c:v>
                </c:pt>
                <c:pt idx="102">
                  <c:v>306.83867007672632</c:v>
                </c:pt>
                <c:pt idx="103">
                  <c:v>306.99150895140667</c:v>
                </c:pt>
                <c:pt idx="104">
                  <c:v>307.38061538461534</c:v>
                </c:pt>
                <c:pt idx="105">
                  <c:v>307.45999999999998</c:v>
                </c:pt>
                <c:pt idx="106">
                  <c:v>307.79076923076923</c:v>
                </c:pt>
                <c:pt idx="107">
                  <c:v>308.08184615384613</c:v>
                </c:pt>
                <c:pt idx="108">
                  <c:v>308.22738461538461</c:v>
                </c:pt>
                <c:pt idx="109">
                  <c:v>308.38615384615383</c:v>
                </c:pt>
                <c:pt idx="110">
                  <c:v>309.41815384615381</c:v>
                </c:pt>
                <c:pt idx="111">
                  <c:v>309.57692307692304</c:v>
                </c:pt>
                <c:pt idx="112">
                  <c:v>309.78861538461535</c:v>
                </c:pt>
                <c:pt idx="113">
                  <c:v>309.88123076923074</c:v>
                </c:pt>
                <c:pt idx="114">
                  <c:v>310.07969230769231</c:v>
                </c:pt>
                <c:pt idx="115">
                  <c:v>310.33769230769229</c:v>
                </c:pt>
                <c:pt idx="116">
                  <c:v>311.19107692307693</c:v>
                </c:pt>
                <c:pt idx="117">
                  <c:v>311.58799999999997</c:v>
                </c:pt>
                <c:pt idx="118">
                  <c:v>311.66738461538461</c:v>
                </c:pt>
                <c:pt idx="119">
                  <c:v>311.79969230769228</c:v>
                </c:pt>
                <c:pt idx="120">
                  <c:v>311.93199999999996</c:v>
                </c:pt>
                <c:pt idx="121">
                  <c:v>312.14369230769228</c:v>
                </c:pt>
                <c:pt idx="122">
                  <c:v>312.3686153846154</c:v>
                </c:pt>
                <c:pt idx="123">
                  <c:v>312.3686153846154</c:v>
                </c:pt>
                <c:pt idx="124">
                  <c:v>312.58030769230766</c:v>
                </c:pt>
                <c:pt idx="125">
                  <c:v>312.71261538461539</c:v>
                </c:pt>
                <c:pt idx="126">
                  <c:v>312.72584615384613</c:v>
                </c:pt>
                <c:pt idx="127">
                  <c:v>312.83169230769232</c:v>
                </c:pt>
                <c:pt idx="128">
                  <c:v>312.83169230769232</c:v>
                </c:pt>
                <c:pt idx="129">
                  <c:v>313.05661538461538</c:v>
                </c:pt>
                <c:pt idx="130">
                  <c:v>313.05661538461538</c:v>
                </c:pt>
                <c:pt idx="131">
                  <c:v>313.5593846153846</c:v>
                </c:pt>
                <c:pt idx="132">
                  <c:v>313.68375384615382</c:v>
                </c:pt>
                <c:pt idx="133">
                  <c:v>313.71153846153845</c:v>
                </c:pt>
                <c:pt idx="134">
                  <c:v>313.71815384615383</c:v>
                </c:pt>
                <c:pt idx="135">
                  <c:v>313.84384615384613</c:v>
                </c:pt>
                <c:pt idx="136">
                  <c:v>313.84384615384613</c:v>
                </c:pt>
                <c:pt idx="137">
                  <c:v>313.8504615384615</c:v>
                </c:pt>
                <c:pt idx="138">
                  <c:v>313.98276923076924</c:v>
                </c:pt>
                <c:pt idx="139">
                  <c:v>313.98276923076924</c:v>
                </c:pt>
                <c:pt idx="140">
                  <c:v>313.98276923076924</c:v>
                </c:pt>
                <c:pt idx="141">
                  <c:v>314.47230769230765</c:v>
                </c:pt>
                <c:pt idx="142">
                  <c:v>314.6244615384615</c:v>
                </c:pt>
                <c:pt idx="143">
                  <c:v>314.73692307692306</c:v>
                </c:pt>
                <c:pt idx="144">
                  <c:v>314.8163076923077</c:v>
                </c:pt>
                <c:pt idx="145">
                  <c:v>314.97507692307693</c:v>
                </c:pt>
                <c:pt idx="146">
                  <c:v>314.97507692307693</c:v>
                </c:pt>
                <c:pt idx="147">
                  <c:v>315.05446153846151</c:v>
                </c:pt>
                <c:pt idx="148">
                  <c:v>315.13384615384615</c:v>
                </c:pt>
                <c:pt idx="149">
                  <c:v>315.1470769230769</c:v>
                </c:pt>
                <c:pt idx="150">
                  <c:v>315.17353846153844</c:v>
                </c:pt>
                <c:pt idx="151">
                  <c:v>315.17353846153844</c:v>
                </c:pt>
                <c:pt idx="152">
                  <c:v>315.28579150579151</c:v>
                </c:pt>
                <c:pt idx="153">
                  <c:v>315.30137065637064</c:v>
                </c:pt>
                <c:pt idx="154">
                  <c:v>315.31694980694982</c:v>
                </c:pt>
                <c:pt idx="155">
                  <c:v>315.31694980694982</c:v>
                </c:pt>
                <c:pt idx="156">
                  <c:v>315.37926640926639</c:v>
                </c:pt>
                <c:pt idx="157">
                  <c:v>315.41042471042471</c:v>
                </c:pt>
                <c:pt idx="158">
                  <c:v>315.44937258687258</c:v>
                </c:pt>
                <c:pt idx="159">
                  <c:v>315.50857335907335</c:v>
                </c:pt>
                <c:pt idx="160">
                  <c:v>315.50857335907335</c:v>
                </c:pt>
                <c:pt idx="161">
                  <c:v>315.67527027027029</c:v>
                </c:pt>
                <c:pt idx="162">
                  <c:v>315.72200772200773</c:v>
                </c:pt>
                <c:pt idx="163">
                  <c:v>315.75316602316605</c:v>
                </c:pt>
                <c:pt idx="164">
                  <c:v>315.955694980695</c:v>
                </c:pt>
                <c:pt idx="165">
                  <c:v>315.955694980695</c:v>
                </c:pt>
                <c:pt idx="166">
                  <c:v>316.0803281853282</c:v>
                </c:pt>
                <c:pt idx="167">
                  <c:v>316.0803281853282</c:v>
                </c:pt>
                <c:pt idx="168">
                  <c:v>316.08811776061776</c:v>
                </c:pt>
                <c:pt idx="169">
                  <c:v>316.18938223938221</c:v>
                </c:pt>
                <c:pt idx="170">
                  <c:v>316.22054054054053</c:v>
                </c:pt>
                <c:pt idx="171">
                  <c:v>316.22054054054053</c:v>
                </c:pt>
                <c:pt idx="172">
                  <c:v>316.26727799227797</c:v>
                </c:pt>
                <c:pt idx="173">
                  <c:v>316.36075289575291</c:v>
                </c:pt>
                <c:pt idx="174">
                  <c:v>316.37633204633204</c:v>
                </c:pt>
                <c:pt idx="175">
                  <c:v>316.39191119691117</c:v>
                </c:pt>
                <c:pt idx="176">
                  <c:v>316.46980694980692</c:v>
                </c:pt>
                <c:pt idx="177">
                  <c:v>316.64117760617762</c:v>
                </c:pt>
                <c:pt idx="178">
                  <c:v>316.73465250965251</c:v>
                </c:pt>
                <c:pt idx="179">
                  <c:v>316.89044401544402</c:v>
                </c:pt>
                <c:pt idx="180">
                  <c:v>316.99949806949809</c:v>
                </c:pt>
                <c:pt idx="181">
                  <c:v>317.06181467181466</c:v>
                </c:pt>
                <c:pt idx="182">
                  <c:v>317.20202702702704</c:v>
                </c:pt>
                <c:pt idx="183">
                  <c:v>317.20202702702704</c:v>
                </c:pt>
                <c:pt idx="184">
                  <c:v>317.35781853281856</c:v>
                </c:pt>
                <c:pt idx="185">
                  <c:v>317.404555984556</c:v>
                </c:pt>
                <c:pt idx="186">
                  <c:v>317.51361003861001</c:v>
                </c:pt>
                <c:pt idx="187">
                  <c:v>317.55567374517375</c:v>
                </c:pt>
                <c:pt idx="188">
                  <c:v>317.57592664092664</c:v>
                </c:pt>
                <c:pt idx="189">
                  <c:v>317.77845559845559</c:v>
                </c:pt>
                <c:pt idx="190">
                  <c:v>317.85635135135135</c:v>
                </c:pt>
                <c:pt idx="191">
                  <c:v>318.16793436293437</c:v>
                </c:pt>
                <c:pt idx="192">
                  <c:v>318.3081467181467</c:v>
                </c:pt>
                <c:pt idx="193">
                  <c:v>318.44835907335909</c:v>
                </c:pt>
                <c:pt idx="194">
                  <c:v>318.5574131274131</c:v>
                </c:pt>
                <c:pt idx="195">
                  <c:v>318.5574131274131</c:v>
                </c:pt>
                <c:pt idx="196">
                  <c:v>318.75994208494205</c:v>
                </c:pt>
                <c:pt idx="197">
                  <c:v>319.81932432432433</c:v>
                </c:pt>
                <c:pt idx="198">
                  <c:v>320.23996138996137</c:v>
                </c:pt>
                <c:pt idx="199">
                  <c:v>321.11239382239381</c:v>
                </c:pt>
                <c:pt idx="200">
                  <c:v>321.25260617760614</c:v>
                </c:pt>
                <c:pt idx="201">
                  <c:v>321.40839768339765</c:v>
                </c:pt>
                <c:pt idx="202">
                  <c:v>322.24967181467179</c:v>
                </c:pt>
                <c:pt idx="203">
                  <c:v>322.35872586872586</c:v>
                </c:pt>
                <c:pt idx="204">
                  <c:v>322.46777992277993</c:v>
                </c:pt>
                <c:pt idx="205">
                  <c:v>322.63915057915057</c:v>
                </c:pt>
                <c:pt idx="206">
                  <c:v>322.77936293436295</c:v>
                </c:pt>
                <c:pt idx="207">
                  <c:v>323.12210424710423</c:v>
                </c:pt>
                <c:pt idx="208">
                  <c:v>323.27161858974358</c:v>
                </c:pt>
                <c:pt idx="209">
                  <c:v>323.70294871794869</c:v>
                </c:pt>
                <c:pt idx="210">
                  <c:v>323.76456730769229</c:v>
                </c:pt>
                <c:pt idx="211">
                  <c:v>323.88780448717949</c:v>
                </c:pt>
                <c:pt idx="212">
                  <c:v>324.09730769230765</c:v>
                </c:pt>
                <c:pt idx="213">
                  <c:v>324.24519230769226</c:v>
                </c:pt>
                <c:pt idx="214">
                  <c:v>324.3807532051282</c:v>
                </c:pt>
                <c:pt idx="215">
                  <c:v>324.50399038461535</c:v>
                </c:pt>
                <c:pt idx="216">
                  <c:v>324.62722756410255</c:v>
                </c:pt>
                <c:pt idx="217">
                  <c:v>324.82440705128204</c:v>
                </c:pt>
                <c:pt idx="218">
                  <c:v>324.93532051282051</c:v>
                </c:pt>
                <c:pt idx="219">
                  <c:v>325.16947115384613</c:v>
                </c:pt>
                <c:pt idx="220">
                  <c:v>325.35432692307688</c:v>
                </c:pt>
                <c:pt idx="221">
                  <c:v>325.42826923076922</c:v>
                </c:pt>
                <c:pt idx="222">
                  <c:v>325.60080128205124</c:v>
                </c:pt>
                <c:pt idx="223">
                  <c:v>325.85959935897432</c:v>
                </c:pt>
                <c:pt idx="224">
                  <c:v>325.85959935897432</c:v>
                </c:pt>
                <c:pt idx="225">
                  <c:v>325.98283653846153</c:v>
                </c:pt>
                <c:pt idx="226">
                  <c:v>326.10607371794868</c:v>
                </c:pt>
                <c:pt idx="227">
                  <c:v>326.19233974358974</c:v>
                </c:pt>
                <c:pt idx="228">
                  <c:v>326.34022435897435</c:v>
                </c:pt>
                <c:pt idx="229">
                  <c:v>326.47578525641023</c:v>
                </c:pt>
                <c:pt idx="230">
                  <c:v>326.59902243589744</c:v>
                </c:pt>
                <c:pt idx="231">
                  <c:v>326.70993589743586</c:v>
                </c:pt>
                <c:pt idx="232">
                  <c:v>326.87630608974359</c:v>
                </c:pt>
                <c:pt idx="233">
                  <c:v>326.95148076923073</c:v>
                </c:pt>
                <c:pt idx="234">
                  <c:v>327.07964743589741</c:v>
                </c:pt>
                <c:pt idx="235">
                  <c:v>327.20041987179485</c:v>
                </c:pt>
                <c:pt idx="236">
                  <c:v>327.21520833333329</c:v>
                </c:pt>
                <c:pt idx="237">
                  <c:v>327.3384455128205</c:v>
                </c:pt>
                <c:pt idx="238">
                  <c:v>327.3384455128205</c:v>
                </c:pt>
                <c:pt idx="239">
                  <c:v>327.46168269230765</c:v>
                </c:pt>
                <c:pt idx="240">
                  <c:v>327.56027243589739</c:v>
                </c:pt>
                <c:pt idx="241">
                  <c:v>327.70815705128206</c:v>
                </c:pt>
                <c:pt idx="242">
                  <c:v>327.83139423076921</c:v>
                </c:pt>
                <c:pt idx="243">
                  <c:v>327.83139423076921</c:v>
                </c:pt>
                <c:pt idx="244">
                  <c:v>327.96695512820509</c:v>
                </c:pt>
                <c:pt idx="245">
                  <c:v>328.15181089743589</c:v>
                </c:pt>
                <c:pt idx="246">
                  <c:v>328.25040064102564</c:v>
                </c:pt>
                <c:pt idx="247">
                  <c:v>328.47222756410252</c:v>
                </c:pt>
                <c:pt idx="248">
                  <c:v>328.583141025641</c:v>
                </c:pt>
                <c:pt idx="249">
                  <c:v>328.69405448717947</c:v>
                </c:pt>
                <c:pt idx="250">
                  <c:v>328.78524999999996</c:v>
                </c:pt>
                <c:pt idx="251">
                  <c:v>328.78524999999996</c:v>
                </c:pt>
                <c:pt idx="252">
                  <c:v>328.78524999999996</c:v>
                </c:pt>
                <c:pt idx="253">
                  <c:v>328.94052884615382</c:v>
                </c:pt>
                <c:pt idx="254">
                  <c:v>329.03911858974357</c:v>
                </c:pt>
                <c:pt idx="255">
                  <c:v>329.03911858974357</c:v>
                </c:pt>
                <c:pt idx="256">
                  <c:v>329.18700320512818</c:v>
                </c:pt>
                <c:pt idx="257">
                  <c:v>329.33488782051279</c:v>
                </c:pt>
                <c:pt idx="258">
                  <c:v>329.458125</c:v>
                </c:pt>
                <c:pt idx="259">
                  <c:v>329.66762820512821</c:v>
                </c:pt>
                <c:pt idx="260">
                  <c:v>329.70459935897435</c:v>
                </c:pt>
                <c:pt idx="261">
                  <c:v>329.70459935897435</c:v>
                </c:pt>
                <c:pt idx="262">
                  <c:v>330.11128205128205</c:v>
                </c:pt>
                <c:pt idx="263">
                  <c:v>330.11128205128205</c:v>
                </c:pt>
                <c:pt idx="264">
                  <c:v>330.17290064102559</c:v>
                </c:pt>
                <c:pt idx="265">
                  <c:v>330.19754807692306</c:v>
                </c:pt>
                <c:pt idx="266">
                  <c:v>330.23451923076919</c:v>
                </c:pt>
                <c:pt idx="267">
                  <c:v>330.25916666666666</c:v>
                </c:pt>
                <c:pt idx="268">
                  <c:v>330.45634615384614</c:v>
                </c:pt>
                <c:pt idx="269">
                  <c:v>330.46866987179487</c:v>
                </c:pt>
                <c:pt idx="270">
                  <c:v>330.46866987179487</c:v>
                </c:pt>
                <c:pt idx="271">
                  <c:v>330.48715544871794</c:v>
                </c:pt>
                <c:pt idx="272">
                  <c:v>330.52412660256408</c:v>
                </c:pt>
                <c:pt idx="273">
                  <c:v>330.60423076923075</c:v>
                </c:pt>
                <c:pt idx="274">
                  <c:v>330.73979166666663</c:v>
                </c:pt>
                <c:pt idx="275">
                  <c:v>330.73979166666663</c:v>
                </c:pt>
                <c:pt idx="276">
                  <c:v>330.75211538461537</c:v>
                </c:pt>
                <c:pt idx="277">
                  <c:v>330.7890865384615</c:v>
                </c:pt>
                <c:pt idx="278">
                  <c:v>330.87535256410251</c:v>
                </c:pt>
                <c:pt idx="279">
                  <c:v>330.88767628205125</c:v>
                </c:pt>
                <c:pt idx="280">
                  <c:v>330.93435967302452</c:v>
                </c:pt>
                <c:pt idx="281">
                  <c:v>330.93435967302452</c:v>
                </c:pt>
                <c:pt idx="282">
                  <c:v>331.2789918256131</c:v>
                </c:pt>
                <c:pt idx="283">
                  <c:v>331.4656675749319</c:v>
                </c:pt>
                <c:pt idx="284">
                  <c:v>331.96825613079022</c:v>
                </c:pt>
                <c:pt idx="285">
                  <c:v>331.99697547683922</c:v>
                </c:pt>
                <c:pt idx="286">
                  <c:v>332.48520435967305</c:v>
                </c:pt>
                <c:pt idx="287">
                  <c:v>332.91599455040875</c:v>
                </c:pt>
                <c:pt idx="288">
                  <c:v>333.08831062670299</c:v>
                </c:pt>
                <c:pt idx="289">
                  <c:v>333.23190735694823</c:v>
                </c:pt>
                <c:pt idx="290">
                  <c:v>333.43294277929158</c:v>
                </c:pt>
                <c:pt idx="291">
                  <c:v>333.5191008174387</c:v>
                </c:pt>
                <c:pt idx="292">
                  <c:v>333.66269754768393</c:v>
                </c:pt>
                <c:pt idx="293">
                  <c:v>334.06476839237058</c:v>
                </c:pt>
                <c:pt idx="294">
                  <c:v>334.1509264305177</c:v>
                </c:pt>
                <c:pt idx="295">
                  <c:v>334.29452316076294</c:v>
                </c:pt>
                <c:pt idx="296">
                  <c:v>334.39504087193461</c:v>
                </c:pt>
                <c:pt idx="297">
                  <c:v>334.39504087193461</c:v>
                </c:pt>
                <c:pt idx="298">
                  <c:v>334.49555858310629</c:v>
                </c:pt>
                <c:pt idx="299">
                  <c:v>334.61043596730246</c:v>
                </c:pt>
                <c:pt idx="300">
                  <c:v>334.78275204359676</c:v>
                </c:pt>
                <c:pt idx="301">
                  <c:v>334.98378746594005</c:v>
                </c:pt>
                <c:pt idx="302">
                  <c:v>335.24226158038147</c:v>
                </c:pt>
                <c:pt idx="303">
                  <c:v>335.52945504087194</c:v>
                </c:pt>
                <c:pt idx="304">
                  <c:v>336.36231607629429</c:v>
                </c:pt>
                <c:pt idx="305">
                  <c:v>336.36231607629429</c:v>
                </c:pt>
                <c:pt idx="306">
                  <c:v>336.53463215258859</c:v>
                </c:pt>
                <c:pt idx="307">
                  <c:v>337.33877384196188</c:v>
                </c:pt>
                <c:pt idx="308">
                  <c:v>337.48237057220712</c:v>
                </c:pt>
                <c:pt idx="309">
                  <c:v>338.54498637602182</c:v>
                </c:pt>
                <c:pt idx="310">
                  <c:v>339.23425068119894</c:v>
                </c:pt>
              </c:numCache>
            </c:numRef>
          </c:xVal>
          <c:yVal>
            <c:numRef>
              <c:f>'C2-P3'!$G$2:$G$312</c:f>
              <c:numCache>
                <c:formatCode>0.0_ </c:formatCode>
                <c:ptCount val="311"/>
                <c:pt idx="0">
                  <c:v>19.835000000000001</c:v>
                </c:pt>
                <c:pt idx="1">
                  <c:v>20.814999999999998</c:v>
                </c:pt>
                <c:pt idx="2">
                  <c:v>20.59</c:v>
                </c:pt>
                <c:pt idx="3">
                  <c:v>21.4</c:v>
                </c:pt>
                <c:pt idx="4">
                  <c:v>20.166666666666664</c:v>
                </c:pt>
                <c:pt idx="5">
                  <c:v>21.033333333333335</c:v>
                </c:pt>
                <c:pt idx="6">
                  <c:v>21.126666666666669</c:v>
                </c:pt>
                <c:pt idx="7">
                  <c:v>20.040000000000003</c:v>
                </c:pt>
                <c:pt idx="8">
                  <c:v>21.1</c:v>
                </c:pt>
                <c:pt idx="9">
                  <c:v>20.6</c:v>
                </c:pt>
                <c:pt idx="10">
                  <c:v>21.240000000000002</c:v>
                </c:pt>
                <c:pt idx="11">
                  <c:v>21.14</c:v>
                </c:pt>
                <c:pt idx="12">
                  <c:v>21.006666666666668</c:v>
                </c:pt>
                <c:pt idx="13">
                  <c:v>20.96</c:v>
                </c:pt>
                <c:pt idx="14">
                  <c:v>21.806666666666668</c:v>
                </c:pt>
                <c:pt idx="15">
                  <c:v>21.34</c:v>
                </c:pt>
                <c:pt idx="16">
                  <c:v>20.82</c:v>
                </c:pt>
                <c:pt idx="17">
                  <c:v>21.18</c:v>
                </c:pt>
                <c:pt idx="18">
                  <c:v>20.75</c:v>
                </c:pt>
                <c:pt idx="19">
                  <c:v>21.330000000000002</c:v>
                </c:pt>
                <c:pt idx="20">
                  <c:v>21.116666666666667</c:v>
                </c:pt>
                <c:pt idx="21">
                  <c:v>20.490000000000002</c:v>
                </c:pt>
                <c:pt idx="22">
                  <c:v>20.495000000000001</c:v>
                </c:pt>
                <c:pt idx="23">
                  <c:v>20.96</c:v>
                </c:pt>
                <c:pt idx="24">
                  <c:v>21.020000000000003</c:v>
                </c:pt>
                <c:pt idx="25">
                  <c:v>21.810000000000002</c:v>
                </c:pt>
                <c:pt idx="26">
                  <c:v>21.409999999999997</c:v>
                </c:pt>
                <c:pt idx="27">
                  <c:v>21.78</c:v>
                </c:pt>
                <c:pt idx="28">
                  <c:v>20.950000000000003</c:v>
                </c:pt>
                <c:pt idx="29">
                  <c:v>20.71</c:v>
                </c:pt>
                <c:pt idx="30">
                  <c:v>21.346666666666668</c:v>
                </c:pt>
                <c:pt idx="31">
                  <c:v>21.05</c:v>
                </c:pt>
                <c:pt idx="32">
                  <c:v>21.873333333333331</c:v>
                </c:pt>
                <c:pt idx="33">
                  <c:v>21.313333333333336</c:v>
                </c:pt>
                <c:pt idx="34">
                  <c:v>21.749999999999996</c:v>
                </c:pt>
                <c:pt idx="35">
                  <c:v>21</c:v>
                </c:pt>
                <c:pt idx="36">
                  <c:v>20.100000000000001</c:v>
                </c:pt>
                <c:pt idx="37">
                  <c:v>21.23</c:v>
                </c:pt>
                <c:pt idx="38">
                  <c:v>21.740000000000002</c:v>
                </c:pt>
                <c:pt idx="39">
                  <c:v>21.533333333333335</c:v>
                </c:pt>
                <c:pt idx="40">
                  <c:v>21.706666666666667</c:v>
                </c:pt>
                <c:pt idx="41">
                  <c:v>21.78</c:v>
                </c:pt>
                <c:pt idx="42">
                  <c:v>22.07</c:v>
                </c:pt>
                <c:pt idx="43">
                  <c:v>21.596666666666668</c:v>
                </c:pt>
                <c:pt idx="44">
                  <c:v>21.94</c:v>
                </c:pt>
                <c:pt idx="45">
                  <c:v>21.095000000000002</c:v>
                </c:pt>
                <c:pt idx="46">
                  <c:v>21.39</c:v>
                </c:pt>
                <c:pt idx="47">
                  <c:v>19.426666666666666</c:v>
                </c:pt>
                <c:pt idx="48">
                  <c:v>21.484999999999999</c:v>
                </c:pt>
                <c:pt idx="49">
                  <c:v>21.66</c:v>
                </c:pt>
                <c:pt idx="50">
                  <c:v>21.37</c:v>
                </c:pt>
                <c:pt idx="51">
                  <c:v>21.366666666666667</c:v>
                </c:pt>
                <c:pt idx="52">
                  <c:v>20.3</c:v>
                </c:pt>
                <c:pt idx="53">
                  <c:v>21.465000000000003</c:v>
                </c:pt>
                <c:pt idx="54">
                  <c:v>21.330000000000002</c:v>
                </c:pt>
                <c:pt idx="55">
                  <c:v>21.254999999999999</c:v>
                </c:pt>
                <c:pt idx="56">
                  <c:v>21.91</c:v>
                </c:pt>
                <c:pt idx="57">
                  <c:v>22.113333333333333</c:v>
                </c:pt>
                <c:pt idx="58">
                  <c:v>21.560000000000002</c:v>
                </c:pt>
                <c:pt idx="59">
                  <c:v>22.04</c:v>
                </c:pt>
                <c:pt idx="60">
                  <c:v>21.19</c:v>
                </c:pt>
                <c:pt idx="61">
                  <c:v>21.643333333333338</c:v>
                </c:pt>
                <c:pt idx="62">
                  <c:v>21.03</c:v>
                </c:pt>
                <c:pt idx="63">
                  <c:v>20.290000000000003</c:v>
                </c:pt>
                <c:pt idx="64">
                  <c:v>21.453333333333301</c:v>
                </c:pt>
                <c:pt idx="65">
                  <c:v>22</c:v>
                </c:pt>
                <c:pt idx="66">
                  <c:v>22.39289078749778</c:v>
                </c:pt>
                <c:pt idx="67">
                  <c:v>21.020000000000003</c:v>
                </c:pt>
                <c:pt idx="68">
                  <c:v>21.360000000000003</c:v>
                </c:pt>
                <c:pt idx="69">
                  <c:v>21.120307238860956</c:v>
                </c:pt>
                <c:pt idx="70">
                  <c:v>22.132320707376898</c:v>
                </c:pt>
                <c:pt idx="71">
                  <c:v>20.880000000000003</c:v>
                </c:pt>
                <c:pt idx="72">
                  <c:v>20.630000000000003</c:v>
                </c:pt>
                <c:pt idx="73">
                  <c:v>21.823818939867362</c:v>
                </c:pt>
                <c:pt idx="74">
                  <c:v>21.509712717223991</c:v>
                </c:pt>
                <c:pt idx="75">
                  <c:v>22.167210133099523</c:v>
                </c:pt>
                <c:pt idx="76">
                  <c:v>21.759549689440998</c:v>
                </c:pt>
                <c:pt idx="77">
                  <c:v>21.587261146496814</c:v>
                </c:pt>
                <c:pt idx="78">
                  <c:v>21.708144534711273</c:v>
                </c:pt>
                <c:pt idx="79">
                  <c:v>22.134026657215074</c:v>
                </c:pt>
                <c:pt idx="80">
                  <c:v>22.321087186335063</c:v>
                </c:pt>
                <c:pt idx="81">
                  <c:v>22.410335500359093</c:v>
                </c:pt>
                <c:pt idx="82">
                  <c:v>22.601772592329731</c:v>
                </c:pt>
                <c:pt idx="83">
                  <c:v>22.494807532668606</c:v>
                </c:pt>
                <c:pt idx="84">
                  <c:v>22.016071428571436</c:v>
                </c:pt>
                <c:pt idx="85">
                  <c:v>22.14978486247891</c:v>
                </c:pt>
                <c:pt idx="86">
                  <c:v>22.408574519880979</c:v>
                </c:pt>
                <c:pt idx="87">
                  <c:v>21.577135463098401</c:v>
                </c:pt>
                <c:pt idx="88">
                  <c:v>22.806546820499054</c:v>
                </c:pt>
                <c:pt idx="89">
                  <c:v>22.482924386579878</c:v>
                </c:pt>
                <c:pt idx="90">
                  <c:v>22.048136645962739</c:v>
                </c:pt>
                <c:pt idx="91">
                  <c:v>22.286345258628693</c:v>
                </c:pt>
                <c:pt idx="92">
                  <c:v>21.880875390567525</c:v>
                </c:pt>
                <c:pt idx="93">
                  <c:v>21.5957169373117</c:v>
                </c:pt>
                <c:pt idx="94">
                  <c:v>22.536158867931533</c:v>
                </c:pt>
                <c:pt idx="95">
                  <c:v>22.362128659770732</c:v>
                </c:pt>
                <c:pt idx="96">
                  <c:v>22.078927813163485</c:v>
                </c:pt>
                <c:pt idx="97">
                  <c:v>22.557597492841349</c:v>
                </c:pt>
                <c:pt idx="98">
                  <c:v>22.353745553372509</c:v>
                </c:pt>
                <c:pt idx="99">
                  <c:v>22.138374077770411</c:v>
                </c:pt>
                <c:pt idx="100">
                  <c:v>22.163481953290869</c:v>
                </c:pt>
                <c:pt idx="101">
                  <c:v>22.155983882551549</c:v>
                </c:pt>
                <c:pt idx="102">
                  <c:v>22.762971841101354</c:v>
                </c:pt>
                <c:pt idx="103">
                  <c:v>21.98811040339703</c:v>
                </c:pt>
                <c:pt idx="104">
                  <c:v>22.008721890069296</c:v>
                </c:pt>
                <c:pt idx="105">
                  <c:v>22.17495224317959</c:v>
                </c:pt>
                <c:pt idx="106">
                  <c:v>22.532173337188581</c:v>
                </c:pt>
                <c:pt idx="107">
                  <c:v>22.208813296894959</c:v>
                </c:pt>
                <c:pt idx="108">
                  <c:v>22.828678425190969</c:v>
                </c:pt>
                <c:pt idx="109">
                  <c:v>22.329000214526218</c:v>
                </c:pt>
                <c:pt idx="110">
                  <c:v>21.811936758893275</c:v>
                </c:pt>
                <c:pt idx="111">
                  <c:v>21.236706192358366</c:v>
                </c:pt>
                <c:pt idx="112">
                  <c:v>21.790171277997363</c:v>
                </c:pt>
                <c:pt idx="113">
                  <c:v>21.788140544149559</c:v>
                </c:pt>
                <c:pt idx="114">
                  <c:v>22.045138339920943</c:v>
                </c:pt>
                <c:pt idx="115">
                  <c:v>22.201596839704006</c:v>
                </c:pt>
                <c:pt idx="116">
                  <c:v>22.011956248053021</c:v>
                </c:pt>
                <c:pt idx="117">
                  <c:v>22.535721174354126</c:v>
                </c:pt>
                <c:pt idx="118">
                  <c:v>22.439052631578946</c:v>
                </c:pt>
                <c:pt idx="119">
                  <c:v>22.091352769895593</c:v>
                </c:pt>
                <c:pt idx="120">
                  <c:v>21.684461878002196</c:v>
                </c:pt>
                <c:pt idx="121">
                  <c:v>21.904467832815456</c:v>
                </c:pt>
                <c:pt idx="122">
                  <c:v>22.215152721638951</c:v>
                </c:pt>
                <c:pt idx="123">
                  <c:v>22.216719745222928</c:v>
                </c:pt>
                <c:pt idx="124">
                  <c:v>21.718789808917194</c:v>
                </c:pt>
                <c:pt idx="125">
                  <c:v>21.7140923566879</c:v>
                </c:pt>
                <c:pt idx="126">
                  <c:v>21.691946669123674</c:v>
                </c:pt>
                <c:pt idx="127">
                  <c:v>22.630726953270379</c:v>
                </c:pt>
                <c:pt idx="128">
                  <c:v>21.963802322580648</c:v>
                </c:pt>
                <c:pt idx="129">
                  <c:v>21.861225136113301</c:v>
                </c:pt>
                <c:pt idx="130">
                  <c:v>21.842662257712259</c:v>
                </c:pt>
                <c:pt idx="131">
                  <c:v>21.748321080535082</c:v>
                </c:pt>
                <c:pt idx="132">
                  <c:v>22.167236024844726</c:v>
                </c:pt>
                <c:pt idx="133">
                  <c:v>22.208718419207695</c:v>
                </c:pt>
                <c:pt idx="134">
                  <c:v>21.820572660933664</c:v>
                </c:pt>
                <c:pt idx="135">
                  <c:v>22.060403599672757</c:v>
                </c:pt>
                <c:pt idx="136">
                  <c:v>21.651909201474204</c:v>
                </c:pt>
                <c:pt idx="137">
                  <c:v>22.434019789243791</c:v>
                </c:pt>
                <c:pt idx="138">
                  <c:v>22.166895453404532</c:v>
                </c:pt>
                <c:pt idx="139">
                  <c:v>22.029833651486229</c:v>
                </c:pt>
                <c:pt idx="140">
                  <c:v>22.022140450996449</c:v>
                </c:pt>
                <c:pt idx="141">
                  <c:v>22.670251953919522</c:v>
                </c:pt>
                <c:pt idx="142">
                  <c:v>22.584605087014733</c:v>
                </c:pt>
                <c:pt idx="143">
                  <c:v>22.46670330716567</c:v>
                </c:pt>
                <c:pt idx="144">
                  <c:v>22.514705245938526</c:v>
                </c:pt>
                <c:pt idx="145">
                  <c:v>22.647240559809877</c:v>
                </c:pt>
                <c:pt idx="146">
                  <c:v>22.366807499339846</c:v>
                </c:pt>
                <c:pt idx="147">
                  <c:v>22.968180617903357</c:v>
                </c:pt>
                <c:pt idx="148">
                  <c:v>22.656588328492216</c:v>
                </c:pt>
                <c:pt idx="149">
                  <c:v>22.448755020080323</c:v>
                </c:pt>
                <c:pt idx="150">
                  <c:v>22.831713676553438</c:v>
                </c:pt>
                <c:pt idx="151">
                  <c:v>22.903694779116467</c:v>
                </c:pt>
                <c:pt idx="152">
                  <c:v>22.562489959839358</c:v>
                </c:pt>
                <c:pt idx="153">
                  <c:v>21.799709532611562</c:v>
                </c:pt>
                <c:pt idx="154">
                  <c:v>22.613095238095241</c:v>
                </c:pt>
                <c:pt idx="155">
                  <c:v>22.16265527950311</c:v>
                </c:pt>
                <c:pt idx="156">
                  <c:v>22.815234270414994</c:v>
                </c:pt>
                <c:pt idx="157">
                  <c:v>22.373369565217395</c:v>
                </c:pt>
                <c:pt idx="158">
                  <c:v>23.178554216867475</c:v>
                </c:pt>
                <c:pt idx="159">
                  <c:v>21.447610245576971</c:v>
                </c:pt>
                <c:pt idx="160">
                  <c:v>22.912094005809347</c:v>
                </c:pt>
                <c:pt idx="161">
                  <c:v>21.874491682070236</c:v>
                </c:pt>
                <c:pt idx="162">
                  <c:v>22.221285140562252</c:v>
                </c:pt>
                <c:pt idx="163">
                  <c:v>22.678399788750987</c:v>
                </c:pt>
                <c:pt idx="164">
                  <c:v>23.015256916996041</c:v>
                </c:pt>
                <c:pt idx="165">
                  <c:v>22.673725904409821</c:v>
                </c:pt>
                <c:pt idx="166">
                  <c:v>23.005928853754938</c:v>
                </c:pt>
                <c:pt idx="167">
                  <c:v>22.834973684210524</c:v>
                </c:pt>
                <c:pt idx="168">
                  <c:v>22.904746531414176</c:v>
                </c:pt>
                <c:pt idx="169">
                  <c:v>23.330200803212854</c:v>
                </c:pt>
                <c:pt idx="170">
                  <c:v>22.999422695759797</c:v>
                </c:pt>
                <c:pt idx="171">
                  <c:v>23.045863453815269</c:v>
                </c:pt>
                <c:pt idx="172">
                  <c:v>22.797602108036884</c:v>
                </c:pt>
                <c:pt idx="173">
                  <c:v>22.799437751004017</c:v>
                </c:pt>
                <c:pt idx="174">
                  <c:v>22.59324534161491</c:v>
                </c:pt>
                <c:pt idx="175">
                  <c:v>22.003162055335963</c:v>
                </c:pt>
                <c:pt idx="176">
                  <c:v>22.689440993788825</c:v>
                </c:pt>
                <c:pt idx="177">
                  <c:v>22.374861660079048</c:v>
                </c:pt>
                <c:pt idx="178">
                  <c:v>22.317947368421056</c:v>
                </c:pt>
                <c:pt idx="179">
                  <c:v>22.478278949019607</c:v>
                </c:pt>
                <c:pt idx="180">
                  <c:v>22.836024844720502</c:v>
                </c:pt>
                <c:pt idx="181">
                  <c:v>22.733879775531619</c:v>
                </c:pt>
                <c:pt idx="182">
                  <c:v>22.377327983982326</c:v>
                </c:pt>
                <c:pt idx="183">
                  <c:v>22.530641821946173</c:v>
                </c:pt>
                <c:pt idx="184">
                  <c:v>22.084782608695654</c:v>
                </c:pt>
                <c:pt idx="185">
                  <c:v>22.535661583209059</c:v>
                </c:pt>
                <c:pt idx="186">
                  <c:v>22.800674242883225</c:v>
                </c:pt>
                <c:pt idx="187">
                  <c:v>22.664985102402653</c:v>
                </c:pt>
                <c:pt idx="188">
                  <c:v>22.613095238095241</c:v>
                </c:pt>
                <c:pt idx="189">
                  <c:v>23.26356107660456</c:v>
                </c:pt>
                <c:pt idx="190">
                  <c:v>23.136440454185372</c:v>
                </c:pt>
                <c:pt idx="191">
                  <c:v>22.934262617170251</c:v>
                </c:pt>
                <c:pt idx="192">
                  <c:v>23.024267229997356</c:v>
                </c:pt>
                <c:pt idx="193">
                  <c:v>23.527308917197452</c:v>
                </c:pt>
                <c:pt idx="194">
                  <c:v>23.716002112490095</c:v>
                </c:pt>
                <c:pt idx="195">
                  <c:v>22.475129179397069</c:v>
                </c:pt>
                <c:pt idx="196">
                  <c:v>22.830509333554268</c:v>
                </c:pt>
                <c:pt idx="197">
                  <c:v>22.052099287034594</c:v>
                </c:pt>
                <c:pt idx="198">
                  <c:v>24.183390546606816</c:v>
                </c:pt>
                <c:pt idx="199">
                  <c:v>22.668846113891188</c:v>
                </c:pt>
                <c:pt idx="200">
                  <c:v>23.0289399389119</c:v>
                </c:pt>
                <c:pt idx="201">
                  <c:v>21.801801190720795</c:v>
                </c:pt>
                <c:pt idx="202">
                  <c:v>22.507690209980893</c:v>
                </c:pt>
                <c:pt idx="203">
                  <c:v>22.671802563403325</c:v>
                </c:pt>
                <c:pt idx="204">
                  <c:v>22.635598705501625</c:v>
                </c:pt>
                <c:pt idx="205">
                  <c:v>22.005334394904459</c:v>
                </c:pt>
                <c:pt idx="206">
                  <c:v>22.301862606783967</c:v>
                </c:pt>
                <c:pt idx="207">
                  <c:v>22.385828025477707</c:v>
                </c:pt>
                <c:pt idx="208">
                  <c:v>22.667675159235671</c:v>
                </c:pt>
                <c:pt idx="209">
                  <c:v>22.492394822006478</c:v>
                </c:pt>
                <c:pt idx="210">
                  <c:v>22.068448322879739</c:v>
                </c:pt>
                <c:pt idx="211">
                  <c:v>21.880201799836374</c:v>
                </c:pt>
                <c:pt idx="212">
                  <c:v>22.039224714285716</c:v>
                </c:pt>
                <c:pt idx="213">
                  <c:v>22.238378958668815</c:v>
                </c:pt>
                <c:pt idx="214">
                  <c:v>22.095705976190477</c:v>
                </c:pt>
                <c:pt idx="215">
                  <c:v>21.291328061085355</c:v>
                </c:pt>
                <c:pt idx="216">
                  <c:v>21.776830642857146</c:v>
                </c:pt>
                <c:pt idx="217">
                  <c:v>22.089710526315788</c:v>
                </c:pt>
                <c:pt idx="218">
                  <c:v>21.83365695792881</c:v>
                </c:pt>
                <c:pt idx="219">
                  <c:v>22.538292624121372</c:v>
                </c:pt>
                <c:pt idx="220">
                  <c:v>21.504288025889974</c:v>
                </c:pt>
                <c:pt idx="221">
                  <c:v>21.970157894736843</c:v>
                </c:pt>
                <c:pt idx="222">
                  <c:v>21.653421052631575</c:v>
                </c:pt>
                <c:pt idx="223">
                  <c:v>21.606236825396831</c:v>
                </c:pt>
                <c:pt idx="224">
                  <c:v>21.942529644268774</c:v>
                </c:pt>
                <c:pt idx="225">
                  <c:v>22.243421052631575</c:v>
                </c:pt>
                <c:pt idx="226">
                  <c:v>21.873894736842104</c:v>
                </c:pt>
                <c:pt idx="227">
                  <c:v>22.218080174529586</c:v>
                </c:pt>
                <c:pt idx="228">
                  <c:v>21.902505793650793</c:v>
                </c:pt>
                <c:pt idx="229">
                  <c:v>22.043689320388353</c:v>
                </c:pt>
                <c:pt idx="230">
                  <c:v>21.667821107172074</c:v>
                </c:pt>
                <c:pt idx="231">
                  <c:v>22.055989767195769</c:v>
                </c:pt>
                <c:pt idx="232">
                  <c:v>21.889846079365082</c:v>
                </c:pt>
                <c:pt idx="233">
                  <c:v>21.898736842105262</c:v>
                </c:pt>
                <c:pt idx="234">
                  <c:v>21.709434153153158</c:v>
                </c:pt>
                <c:pt idx="235">
                  <c:v>21.532801053432006</c:v>
                </c:pt>
                <c:pt idx="236">
                  <c:v>20.11552992137592</c:v>
                </c:pt>
                <c:pt idx="237">
                  <c:v>21.879018048048053</c:v>
                </c:pt>
                <c:pt idx="238">
                  <c:v>20.335965856674861</c:v>
                </c:pt>
                <c:pt idx="239">
                  <c:v>21.645725996402017</c:v>
                </c:pt>
                <c:pt idx="240">
                  <c:v>21.718631578947367</c:v>
                </c:pt>
                <c:pt idx="241">
                  <c:v>21.350141238095237</c:v>
                </c:pt>
                <c:pt idx="242">
                  <c:v>20.661980846560848</c:v>
                </c:pt>
                <c:pt idx="243">
                  <c:v>21.968639642857145</c:v>
                </c:pt>
                <c:pt idx="244">
                  <c:v>21.624156280423279</c:v>
                </c:pt>
                <c:pt idx="245">
                  <c:v>21.922026315789473</c:v>
                </c:pt>
                <c:pt idx="246">
                  <c:v>20.65909265608466</c:v>
                </c:pt>
                <c:pt idx="247">
                  <c:v>22.034776769841272</c:v>
                </c:pt>
                <c:pt idx="248">
                  <c:v>22.286477325396827</c:v>
                </c:pt>
                <c:pt idx="249">
                  <c:v>21.886561264822131</c:v>
                </c:pt>
                <c:pt idx="250">
                  <c:v>21.790171277997363</c:v>
                </c:pt>
                <c:pt idx="251">
                  <c:v>22.082450592885369</c:v>
                </c:pt>
                <c:pt idx="252">
                  <c:v>22.060685111989457</c:v>
                </c:pt>
                <c:pt idx="253">
                  <c:v>21.541631578947364</c:v>
                </c:pt>
                <c:pt idx="254">
                  <c:v>21.547618608465609</c:v>
                </c:pt>
                <c:pt idx="255">
                  <c:v>21.7368853015873</c:v>
                </c:pt>
                <c:pt idx="256">
                  <c:v>21.976738478320147</c:v>
                </c:pt>
                <c:pt idx="257">
                  <c:v>22.082928824652299</c:v>
                </c:pt>
                <c:pt idx="258">
                  <c:v>21.706435778565588</c:v>
                </c:pt>
                <c:pt idx="259">
                  <c:v>21.735396782110715</c:v>
                </c:pt>
                <c:pt idx="260">
                  <c:v>21.66890645586297</c:v>
                </c:pt>
                <c:pt idx="261">
                  <c:v>21.865480043149955</c:v>
                </c:pt>
                <c:pt idx="262">
                  <c:v>22.269633225458474</c:v>
                </c:pt>
                <c:pt idx="263">
                  <c:v>22.514670981661283</c:v>
                </c:pt>
                <c:pt idx="264">
                  <c:v>21.715796519410983</c:v>
                </c:pt>
                <c:pt idx="265">
                  <c:v>21.649083063646174</c:v>
                </c:pt>
                <c:pt idx="266">
                  <c:v>22.005501618122981</c:v>
                </c:pt>
                <c:pt idx="267">
                  <c:v>22.196666666666669</c:v>
                </c:pt>
                <c:pt idx="268">
                  <c:v>22.855</c:v>
                </c:pt>
                <c:pt idx="269">
                  <c:v>21.532928802589005</c:v>
                </c:pt>
                <c:pt idx="270">
                  <c:v>21.740421607378124</c:v>
                </c:pt>
                <c:pt idx="271">
                  <c:v>22.65666666666667</c:v>
                </c:pt>
                <c:pt idx="272">
                  <c:v>22.310000000000002</c:v>
                </c:pt>
                <c:pt idx="273">
                  <c:v>21.836666666666666</c:v>
                </c:pt>
                <c:pt idx="274">
                  <c:v>23.316666666666666</c:v>
                </c:pt>
                <c:pt idx="275">
                  <c:v>22.09333333333333</c:v>
                </c:pt>
                <c:pt idx="276">
                  <c:v>22.38315789473684</c:v>
                </c:pt>
                <c:pt idx="277">
                  <c:v>22.740000000000002</c:v>
                </c:pt>
                <c:pt idx="278">
                  <c:v>22.316873706004145</c:v>
                </c:pt>
                <c:pt idx="279">
                  <c:v>22.523333333333337</c:v>
                </c:pt>
                <c:pt idx="280">
                  <c:v>22.146666666666668</c:v>
                </c:pt>
                <c:pt idx="281">
                  <c:v>22.113333333333337</c:v>
                </c:pt>
                <c:pt idx="282">
                  <c:v>22.032263157894732</c:v>
                </c:pt>
                <c:pt idx="283">
                  <c:v>22.373842105263158</c:v>
                </c:pt>
                <c:pt idx="284">
                  <c:v>21.756666666666668</c:v>
                </c:pt>
                <c:pt idx="285">
                  <c:v>22.450000000000003</c:v>
                </c:pt>
                <c:pt idx="286">
                  <c:v>22.390731707317073</c:v>
                </c:pt>
                <c:pt idx="287">
                  <c:v>22.45</c:v>
                </c:pt>
                <c:pt idx="288">
                  <c:v>21.805528455284549</c:v>
                </c:pt>
                <c:pt idx="289">
                  <c:v>22.407658959537571</c:v>
                </c:pt>
                <c:pt idx="290">
                  <c:v>21.715526315789475</c:v>
                </c:pt>
                <c:pt idx="291">
                  <c:v>21.631672143993374</c:v>
                </c:pt>
                <c:pt idx="292">
                  <c:v>21.876999999999999</c:v>
                </c:pt>
                <c:pt idx="293">
                  <c:v>22.557929913294803</c:v>
                </c:pt>
                <c:pt idx="294">
                  <c:v>22.602691473988443</c:v>
                </c:pt>
                <c:pt idx="295">
                  <c:v>22.567521676300576</c:v>
                </c:pt>
                <c:pt idx="296">
                  <c:v>22.858471820809246</c:v>
                </c:pt>
                <c:pt idx="297">
                  <c:v>23.099209486166004</c:v>
                </c:pt>
                <c:pt idx="298">
                  <c:v>22.580310693641618</c:v>
                </c:pt>
                <c:pt idx="299">
                  <c:v>22.513168352601156</c:v>
                </c:pt>
                <c:pt idx="300">
                  <c:v>22.88404985549133</c:v>
                </c:pt>
                <c:pt idx="301">
                  <c:v>22.509971098265897</c:v>
                </c:pt>
                <c:pt idx="302">
                  <c:v>22.009600794797688</c:v>
                </c:pt>
                <c:pt idx="303">
                  <c:v>22.63306539017341</c:v>
                </c:pt>
                <c:pt idx="304">
                  <c:v>22.219020953757223</c:v>
                </c:pt>
                <c:pt idx="305">
                  <c:v>21.688276734104047</c:v>
                </c:pt>
                <c:pt idx="306">
                  <c:v>21.73623554913295</c:v>
                </c:pt>
                <c:pt idx="307">
                  <c:v>22.033580202312141</c:v>
                </c:pt>
                <c:pt idx="308">
                  <c:v>21.889703757225433</c:v>
                </c:pt>
                <c:pt idx="309">
                  <c:v>23.256529985549133</c:v>
                </c:pt>
                <c:pt idx="310">
                  <c:v>22.031726907630524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5072"/>
        <c:axId val="189593984"/>
      </c:scatterChart>
      <c:valAx>
        <c:axId val="189595072"/>
        <c:scaling>
          <c:orientation val="maxMin"/>
          <c:max val="340"/>
          <c:min val="2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50464811832224155"/>
              <c:y val="0.89688417772138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593984"/>
        <c:crosses val="autoZero"/>
        <c:crossBetween val="midCat"/>
        <c:majorUnit val="5"/>
        <c:minorUnit val="1"/>
      </c:valAx>
      <c:valAx>
        <c:axId val="189593984"/>
        <c:scaling>
          <c:orientation val="minMax"/>
          <c:max val="25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l-GR" altLang="zh-CN" sz="1000" b="0" i="0" baseline="0">
                    <a:effectLst/>
                  </a:rPr>
                  <a:t>δ</a:t>
                </a:r>
                <a:r>
                  <a:rPr lang="el-GR" altLang="zh-CN" sz="1000" b="0" i="0" baseline="30000">
                    <a:effectLst/>
                  </a:rPr>
                  <a:t>18</a:t>
                </a:r>
                <a:r>
                  <a:rPr lang="en-US" altLang="zh-CN" sz="1000" b="0" i="0" baseline="0">
                    <a:effectLst/>
                  </a:rPr>
                  <a:t>Oa</a:t>
                </a:r>
                <a:r>
                  <a:rPr lang="en-US" altLang="zh-CN" sz="1000" b="0" i="0" baseline="-25000">
                    <a:effectLst/>
                  </a:rPr>
                  <a:t>patite</a:t>
                </a:r>
                <a:r>
                  <a:rPr lang="en-US" altLang="zh-CN" sz="1000" b="0" i="0" baseline="0">
                    <a:effectLst/>
                  </a:rPr>
                  <a:t> (‰ VSMOW)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5072"/>
        <c:crosses val="max"/>
        <c:crossBetween val="midCat"/>
        <c:min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'P4-5'!$N$6:$N$245</c:f>
              <c:numCache>
                <c:formatCode>General</c:formatCode>
                <c:ptCount val="240"/>
                <c:pt idx="0">
                  <c:v>252.26707979793341</c:v>
                </c:pt>
                <c:pt idx="1">
                  <c:v>252.3120527709064</c:v>
                </c:pt>
                <c:pt idx="2">
                  <c:v>252.38557448722062</c:v>
                </c:pt>
                <c:pt idx="3">
                  <c:v>252.45626962786213</c:v>
                </c:pt>
                <c:pt idx="4">
                  <c:v>252.5410263846189</c:v>
                </c:pt>
                <c:pt idx="5">
                  <c:v>252.68026962786212</c:v>
                </c:pt>
                <c:pt idx="6">
                  <c:v>252.81103719542972</c:v>
                </c:pt>
                <c:pt idx="7">
                  <c:v>252.92708473363004</c:v>
                </c:pt>
                <c:pt idx="8">
                  <c:v>253.04574419308952</c:v>
                </c:pt>
                <c:pt idx="9">
                  <c:v>253.16077122011652</c:v>
                </c:pt>
                <c:pt idx="10">
                  <c:v>253.21985808287064</c:v>
                </c:pt>
                <c:pt idx="11">
                  <c:v>253.26950132611387</c:v>
                </c:pt>
                <c:pt idx="12">
                  <c:v>253.34740964529891</c:v>
                </c:pt>
                <c:pt idx="13">
                  <c:v>253.43700964529893</c:v>
                </c:pt>
                <c:pt idx="14">
                  <c:v>253.51813396962325</c:v>
                </c:pt>
                <c:pt idx="15">
                  <c:v>253.59973668609183</c:v>
                </c:pt>
                <c:pt idx="16">
                  <c:v>253.68570425365942</c:v>
                </c:pt>
                <c:pt idx="17">
                  <c:v>253.74437997522136</c:v>
                </c:pt>
                <c:pt idx="18">
                  <c:v>253.78901111366037</c:v>
                </c:pt>
                <c:pt idx="19">
                  <c:v>253.82678089294728</c:v>
                </c:pt>
                <c:pt idx="20">
                  <c:v>253.85492350754825</c:v>
                </c:pt>
                <c:pt idx="21">
                  <c:v>253.8791397237645</c:v>
                </c:pt>
                <c:pt idx="22">
                  <c:v>253.89152682053873</c:v>
                </c:pt>
                <c:pt idx="23">
                  <c:v>253.90239269490203</c:v>
                </c:pt>
                <c:pt idx="24">
                  <c:v>253.91282393429083</c:v>
                </c:pt>
                <c:pt idx="25">
                  <c:v>253.92466773734685</c:v>
                </c:pt>
                <c:pt idx="26">
                  <c:v>253.93626485568757</c:v>
                </c:pt>
                <c:pt idx="27">
                  <c:v>253.9525636672326</c:v>
                </c:pt>
                <c:pt idx="28">
                  <c:v>253.97016638370118</c:v>
                </c:pt>
                <c:pt idx="29">
                  <c:v>253.98734914880924</c:v>
                </c:pt>
                <c:pt idx="30">
                  <c:v>254.01168870738306</c:v>
                </c:pt>
                <c:pt idx="31">
                  <c:v>254.0390707107787</c:v>
                </c:pt>
                <c:pt idx="32">
                  <c:v>254.05841196714542</c:v>
                </c:pt>
                <c:pt idx="33">
                  <c:v>254.07873115220482</c:v>
                </c:pt>
                <c:pt idx="34">
                  <c:v>254.10294736842107</c:v>
                </c:pt>
                <c:pt idx="35">
                  <c:v>254.14787775891341</c:v>
                </c:pt>
                <c:pt idx="36">
                  <c:v>254.2291910696095</c:v>
                </c:pt>
                <c:pt idx="37">
                  <c:v>254.31363242784377</c:v>
                </c:pt>
                <c:pt idx="38">
                  <c:v>254.41098000000002</c:v>
                </c:pt>
                <c:pt idx="39">
                  <c:v>254.53018000000003</c:v>
                </c:pt>
                <c:pt idx="40">
                  <c:v>254.61738</c:v>
                </c:pt>
                <c:pt idx="41">
                  <c:v>254.69652000000002</c:v>
                </c:pt>
                <c:pt idx="42">
                  <c:v>254.85542400000003</c:v>
                </c:pt>
                <c:pt idx="43">
                  <c:v>255.01432800000003</c:v>
                </c:pt>
                <c:pt idx="44">
                  <c:v>255.19144799999998</c:v>
                </c:pt>
                <c:pt idx="45">
                  <c:v>255.38652000000002</c:v>
                </c:pt>
                <c:pt idx="46">
                  <c:v>255.57698400000004</c:v>
                </c:pt>
                <c:pt idx="47">
                  <c:v>255.70236</c:v>
                </c:pt>
                <c:pt idx="48">
                  <c:v>255.823272</c:v>
                </c:pt>
                <c:pt idx="49">
                  <c:v>255.91936800000002</c:v>
                </c:pt>
                <c:pt idx="50">
                  <c:v>256.02009600000002</c:v>
                </c:pt>
                <c:pt idx="51">
                  <c:v>256.10906399999999</c:v>
                </c:pt>
                <c:pt idx="52">
                  <c:v>256.19066400000003</c:v>
                </c:pt>
                <c:pt idx="53">
                  <c:v>256.27736800000002</c:v>
                </c:pt>
                <c:pt idx="54">
                  <c:v>256.360952</c:v>
                </c:pt>
                <c:pt idx="55">
                  <c:v>256.43235199999998</c:v>
                </c:pt>
                <c:pt idx="56">
                  <c:v>256.50257599999998</c:v>
                </c:pt>
                <c:pt idx="57">
                  <c:v>256.57305600000007</c:v>
                </c:pt>
                <c:pt idx="58">
                  <c:v>256.62705599999998</c:v>
                </c:pt>
                <c:pt idx="59">
                  <c:v>256.67283200000003</c:v>
                </c:pt>
                <c:pt idx="60">
                  <c:v>256.72947199999999</c:v>
                </c:pt>
                <c:pt idx="61">
                  <c:v>256.78385599999996</c:v>
                </c:pt>
                <c:pt idx="62">
                  <c:v>256.82953599999996</c:v>
                </c:pt>
                <c:pt idx="63">
                  <c:v>256.88313600000004</c:v>
                </c:pt>
                <c:pt idx="64">
                  <c:v>256.94491199999999</c:v>
                </c:pt>
                <c:pt idx="65">
                  <c:v>257.00443200000001</c:v>
                </c:pt>
                <c:pt idx="66">
                  <c:v>257.07343200000003</c:v>
                </c:pt>
                <c:pt idx="67">
                  <c:v>257.16319199999998</c:v>
                </c:pt>
                <c:pt idx="68">
                  <c:v>257.24661600000002</c:v>
                </c:pt>
                <c:pt idx="69">
                  <c:v>257.31710400000003</c:v>
                </c:pt>
                <c:pt idx="70">
                  <c:v>257.38574399999999</c:v>
                </c:pt>
                <c:pt idx="71">
                  <c:v>257.464584</c:v>
                </c:pt>
                <c:pt idx="72">
                  <c:v>257.52002400000003</c:v>
                </c:pt>
                <c:pt idx="73">
                  <c:v>257.59684800000002</c:v>
                </c:pt>
                <c:pt idx="74">
                  <c:v>257.70112799999998</c:v>
                </c:pt>
                <c:pt idx="75">
                  <c:v>257.78824800000001</c:v>
                </c:pt>
                <c:pt idx="76">
                  <c:v>257.84368800000004</c:v>
                </c:pt>
                <c:pt idx="77">
                  <c:v>257.911272</c:v>
                </c:pt>
                <c:pt idx="78">
                  <c:v>257.97436800000003</c:v>
                </c:pt>
                <c:pt idx="79">
                  <c:v>258.00868800000001</c:v>
                </c:pt>
                <c:pt idx="80">
                  <c:v>258.05436800000001</c:v>
                </c:pt>
                <c:pt idx="81">
                  <c:v>258.10204800000002</c:v>
                </c:pt>
                <c:pt idx="82">
                  <c:v>258.14006400000005</c:v>
                </c:pt>
                <c:pt idx="83">
                  <c:v>258.17016000000001</c:v>
                </c:pt>
                <c:pt idx="84">
                  <c:v>258.21552000000003</c:v>
                </c:pt>
                <c:pt idx="85">
                  <c:v>258.27352000000002</c:v>
                </c:pt>
                <c:pt idx="86">
                  <c:v>258.33951999999999</c:v>
                </c:pt>
                <c:pt idx="87">
                  <c:v>258.403144</c:v>
                </c:pt>
                <c:pt idx="88">
                  <c:v>258.45810399999999</c:v>
                </c:pt>
                <c:pt idx="89">
                  <c:v>258.50010400000002</c:v>
                </c:pt>
                <c:pt idx="90">
                  <c:v>258.52210400000001</c:v>
                </c:pt>
                <c:pt idx="91">
                  <c:v>258.54210399999999</c:v>
                </c:pt>
                <c:pt idx="92">
                  <c:v>258.572</c:v>
                </c:pt>
                <c:pt idx="93">
                  <c:v>258.60199999999998</c:v>
                </c:pt>
                <c:pt idx="94">
                  <c:v>258.65614399999998</c:v>
                </c:pt>
                <c:pt idx="95">
                  <c:v>258.72414399999997</c:v>
                </c:pt>
                <c:pt idx="96">
                  <c:v>258.80414400000001</c:v>
                </c:pt>
                <c:pt idx="97">
                  <c:v>258.87614399999995</c:v>
                </c:pt>
                <c:pt idx="98">
                  <c:v>258.94654400000002</c:v>
                </c:pt>
                <c:pt idx="99">
                  <c:v>259.00316800000002</c:v>
                </c:pt>
                <c:pt idx="100">
                  <c:v>259.05249599999996</c:v>
                </c:pt>
                <c:pt idx="101">
                  <c:v>259.08238399999993</c:v>
                </c:pt>
                <c:pt idx="102">
                  <c:v>259.12241599999999</c:v>
                </c:pt>
                <c:pt idx="103">
                  <c:v>259.17155199999991</c:v>
                </c:pt>
                <c:pt idx="104">
                  <c:v>259.20435199999997</c:v>
                </c:pt>
                <c:pt idx="105">
                  <c:v>259.23556799999994</c:v>
                </c:pt>
                <c:pt idx="106">
                  <c:v>259.27572799999996</c:v>
                </c:pt>
                <c:pt idx="107">
                  <c:v>259.31403999999992</c:v>
                </c:pt>
                <c:pt idx="108">
                  <c:v>259.34789599999999</c:v>
                </c:pt>
                <c:pt idx="109">
                  <c:v>259.38650399999995</c:v>
                </c:pt>
                <c:pt idx="110">
                  <c:v>259.42247999999995</c:v>
                </c:pt>
                <c:pt idx="111">
                  <c:v>259.45580799999999</c:v>
                </c:pt>
                <c:pt idx="112">
                  <c:v>259.48309600000005</c:v>
                </c:pt>
                <c:pt idx="113">
                  <c:v>259.51360399999999</c:v>
                </c:pt>
                <c:pt idx="114">
                  <c:v>259.54162000000002</c:v>
                </c:pt>
                <c:pt idx="115">
                  <c:v>259.56477999999998</c:v>
                </c:pt>
                <c:pt idx="116">
                  <c:v>259.58649200000002</c:v>
                </c:pt>
                <c:pt idx="117">
                  <c:v>259.60753599999998</c:v>
                </c:pt>
                <c:pt idx="118">
                  <c:v>259.63163599999996</c:v>
                </c:pt>
                <c:pt idx="119">
                  <c:v>259.65704399999993</c:v>
                </c:pt>
                <c:pt idx="120">
                  <c:v>259.68205599999999</c:v>
                </c:pt>
                <c:pt idx="121">
                  <c:v>259.70289199999996</c:v>
                </c:pt>
                <c:pt idx="122">
                  <c:v>259.72098799999998</c:v>
                </c:pt>
                <c:pt idx="123">
                  <c:v>259.72978799999999</c:v>
                </c:pt>
                <c:pt idx="124">
                  <c:v>259.73953199999994</c:v>
                </c:pt>
                <c:pt idx="125">
                  <c:v>259.74883999999992</c:v>
                </c:pt>
                <c:pt idx="126">
                  <c:v>259.75691599999999</c:v>
                </c:pt>
                <c:pt idx="127">
                  <c:v>259.76588800000002</c:v>
                </c:pt>
                <c:pt idx="128">
                  <c:v>259.77308799999997</c:v>
                </c:pt>
                <c:pt idx="129">
                  <c:v>259.77974399999999</c:v>
                </c:pt>
                <c:pt idx="130">
                  <c:v>259.80574399999995</c:v>
                </c:pt>
                <c:pt idx="131">
                  <c:v>259.89174399999996</c:v>
                </c:pt>
                <c:pt idx="132">
                  <c:v>259.976</c:v>
                </c:pt>
                <c:pt idx="133">
                  <c:v>260.06</c:v>
                </c:pt>
                <c:pt idx="134">
                  <c:v>260.14</c:v>
                </c:pt>
                <c:pt idx="135">
                  <c:v>260.2</c:v>
                </c:pt>
                <c:pt idx="136">
                  <c:v>260.23999999999995</c:v>
                </c:pt>
                <c:pt idx="137">
                  <c:v>260.32</c:v>
                </c:pt>
                <c:pt idx="138">
                  <c:v>260.39999999999998</c:v>
                </c:pt>
                <c:pt idx="139">
                  <c:v>260.48</c:v>
                </c:pt>
                <c:pt idx="140">
                  <c:v>260.56000000000006</c:v>
                </c:pt>
                <c:pt idx="141">
                  <c:v>260.60000000000002</c:v>
                </c:pt>
                <c:pt idx="142">
                  <c:v>260.60000000000002</c:v>
                </c:pt>
                <c:pt idx="143">
                  <c:v>260.60000000000002</c:v>
                </c:pt>
                <c:pt idx="144">
                  <c:v>260.60000000000002</c:v>
                </c:pt>
                <c:pt idx="145">
                  <c:v>260.60000000000002</c:v>
                </c:pt>
                <c:pt idx="146">
                  <c:v>260.63497999999998</c:v>
                </c:pt>
                <c:pt idx="147">
                  <c:v>260.67097999999999</c:v>
                </c:pt>
                <c:pt idx="148">
                  <c:v>260.71497999999997</c:v>
                </c:pt>
                <c:pt idx="149">
                  <c:v>260.78951999999998</c:v>
                </c:pt>
                <c:pt idx="150">
                  <c:v>260.86405999999999</c:v>
                </c:pt>
                <c:pt idx="151">
                  <c:v>260.91908000000001</c:v>
                </c:pt>
                <c:pt idx="152">
                  <c:v>260.98568</c:v>
                </c:pt>
                <c:pt idx="153">
                  <c:v>261.06168000000002</c:v>
                </c:pt>
                <c:pt idx="154">
                  <c:v>261.13713999999999</c:v>
                </c:pt>
                <c:pt idx="155">
                  <c:v>261.37404000000004</c:v>
                </c:pt>
                <c:pt idx="156">
                  <c:v>261.82404000000002</c:v>
                </c:pt>
                <c:pt idx="157">
                  <c:v>262.34744000000001</c:v>
                </c:pt>
                <c:pt idx="158">
                  <c:v>262.88144</c:v>
                </c:pt>
                <c:pt idx="159">
                  <c:v>263.44344000000007</c:v>
                </c:pt>
                <c:pt idx="160">
                  <c:v>263.90199999999999</c:v>
                </c:pt>
                <c:pt idx="161">
                  <c:v>264.178</c:v>
                </c:pt>
                <c:pt idx="162">
                  <c:v>264.44799999999998</c:v>
                </c:pt>
                <c:pt idx="163">
                  <c:v>264.69199999999995</c:v>
                </c:pt>
                <c:pt idx="164">
                  <c:v>264.94600000000003</c:v>
                </c:pt>
                <c:pt idx="165">
                  <c:v>265.142</c:v>
                </c:pt>
                <c:pt idx="166">
                  <c:v>265.31399999999996</c:v>
                </c:pt>
                <c:pt idx="167">
                  <c:v>265.40600000000001</c:v>
                </c:pt>
                <c:pt idx="168">
                  <c:v>265.53800000000001</c:v>
                </c:pt>
                <c:pt idx="169">
                  <c:v>265.67200000000003</c:v>
                </c:pt>
                <c:pt idx="170">
                  <c:v>265.86199999999997</c:v>
                </c:pt>
                <c:pt idx="171">
                  <c:v>266.178</c:v>
                </c:pt>
                <c:pt idx="172">
                  <c:v>266.59199999999998</c:v>
                </c:pt>
                <c:pt idx="173">
                  <c:v>267.37038323353295</c:v>
                </c:pt>
                <c:pt idx="174">
                  <c:v>268.17158083832339</c:v>
                </c:pt>
                <c:pt idx="175">
                  <c:v>269.00150898203594</c:v>
                </c:pt>
                <c:pt idx="176">
                  <c:v>270.04599383052079</c:v>
                </c:pt>
                <c:pt idx="177">
                  <c:v>271.00096352749046</c:v>
                </c:pt>
                <c:pt idx="178">
                  <c:v>271.72336236617673</c:v>
                </c:pt>
                <c:pt idx="179">
                  <c:v>272.51616585011794</c:v>
                </c:pt>
                <c:pt idx="180">
                  <c:v>273.24138631827253</c:v>
                </c:pt>
                <c:pt idx="181">
                  <c:v>273.71773180910907</c:v>
                </c:pt>
                <c:pt idx="182">
                  <c:v>274.24148067501363</c:v>
                </c:pt>
                <c:pt idx="183">
                  <c:v>274.64412992197424</c:v>
                </c:pt>
                <c:pt idx="184">
                  <c:v>274.96612230085287</c:v>
                </c:pt>
                <c:pt idx="185">
                  <c:v>275.29637089457458</c:v>
                </c:pt>
                <c:pt idx="186">
                  <c:v>275.51293776084202</c:v>
                </c:pt>
                <c:pt idx="187">
                  <c:v>275.67361640355665</c:v>
                </c:pt>
                <c:pt idx="188">
                  <c:v>275.78412266376347</c:v>
                </c:pt>
                <c:pt idx="189">
                  <c:v>275.85715841045192</c:v>
                </c:pt>
                <c:pt idx="190">
                  <c:v>276.06165850117952</c:v>
                </c:pt>
                <c:pt idx="191">
                  <c:v>276.37475957176559</c:v>
                </c:pt>
                <c:pt idx="192">
                  <c:v>277.04033750680458</c:v>
                </c:pt>
                <c:pt idx="193">
                  <c:v>277.72052259118129</c:v>
                </c:pt>
                <c:pt idx="194">
                  <c:v>278.3714933768826</c:v>
                </c:pt>
                <c:pt idx="195">
                  <c:v>278.88559608056613</c:v>
                </c:pt>
                <c:pt idx="196">
                  <c:v>279.61818351867691</c:v>
                </c:pt>
                <c:pt idx="197">
                  <c:v>280.46025218757285</c:v>
                </c:pt>
                <c:pt idx="198">
                  <c:v>281.7115961904762</c:v>
                </c:pt>
                <c:pt idx="199">
                  <c:v>282.94706285714284</c:v>
                </c:pt>
                <c:pt idx="200">
                  <c:v>284.16252952380944</c:v>
                </c:pt>
                <c:pt idx="201">
                  <c:v>285.54840380952379</c:v>
                </c:pt>
                <c:pt idx="202">
                  <c:v>286.87936000000002</c:v>
                </c:pt>
                <c:pt idx="203">
                  <c:v>287.98389333333336</c:v>
                </c:pt>
                <c:pt idx="204">
                  <c:v>289.09102238673603</c:v>
                </c:pt>
                <c:pt idx="205">
                  <c:v>290.27083160208213</c:v>
                </c:pt>
                <c:pt idx="206">
                  <c:v>291.07514632735683</c:v>
                </c:pt>
                <c:pt idx="207">
                  <c:v>291.4957825332562</c:v>
                </c:pt>
                <c:pt idx="208">
                  <c:v>291.78390746096011</c:v>
                </c:pt>
                <c:pt idx="209">
                  <c:v>292.18105263157901</c:v>
                </c:pt>
                <c:pt idx="210">
                  <c:v>292.50551764025454</c:v>
                </c:pt>
                <c:pt idx="211">
                  <c:v>292.87930133024872</c:v>
                </c:pt>
                <c:pt idx="212">
                  <c:v>293.22972353961831</c:v>
                </c:pt>
                <c:pt idx="213">
                  <c:v>293.54899710815505</c:v>
                </c:pt>
                <c:pt idx="214">
                  <c:v>293.77742047426261</c:v>
                </c:pt>
                <c:pt idx="215">
                  <c:v>294.05256680161949</c:v>
                </c:pt>
                <c:pt idx="216">
                  <c:v>294.20831000578374</c:v>
                </c:pt>
                <c:pt idx="217">
                  <c:v>294.44711625216894</c:v>
                </c:pt>
                <c:pt idx="218">
                  <c:v>294.6547738577213</c:v>
                </c:pt>
                <c:pt idx="219">
                  <c:v>294.90660960092544</c:v>
                </c:pt>
                <c:pt idx="220">
                  <c:v>295.23172238288032</c:v>
                </c:pt>
                <c:pt idx="221">
                  <c:v>295.57208593935644</c:v>
                </c:pt>
                <c:pt idx="222">
                  <c:v>295.87656117036778</c:v>
                </c:pt>
                <c:pt idx="223">
                  <c:v>296.18497555158018</c:v>
                </c:pt>
                <c:pt idx="224">
                  <c:v>296.4588813357185</c:v>
                </c:pt>
                <c:pt idx="225">
                  <c:v>296.61887418008348</c:v>
                </c:pt>
                <c:pt idx="226">
                  <c:v>296.75126774001194</c:v>
                </c:pt>
                <c:pt idx="227">
                  <c:v>296.86692188431726</c:v>
                </c:pt>
                <c:pt idx="228">
                  <c:v>296.97648896839598</c:v>
                </c:pt>
                <c:pt idx="229">
                  <c:v>297.13627429934411</c:v>
                </c:pt>
                <c:pt idx="230">
                  <c:v>297.29301610017893</c:v>
                </c:pt>
                <c:pt idx="231">
                  <c:v>297.44975790101375</c:v>
                </c:pt>
                <c:pt idx="232">
                  <c:v>297.65367441860468</c:v>
                </c:pt>
                <c:pt idx="233">
                  <c:v>297.88041741204535</c:v>
                </c:pt>
                <c:pt idx="234">
                  <c:v>298.09346451997618</c:v>
                </c:pt>
                <c:pt idx="235">
                  <c:v>298.34151222420991</c:v>
                </c:pt>
                <c:pt idx="236">
                  <c:v>298.55151580202744</c:v>
                </c:pt>
                <c:pt idx="237">
                  <c:v>298.69760524746573</c:v>
                </c:pt>
                <c:pt idx="238">
                  <c:v>298.84685032796659</c:v>
                </c:pt>
                <c:pt idx="239">
                  <c:v>298.96524031007749</c:v>
                </c:pt>
              </c:numCache>
            </c:numRef>
          </c:xVal>
          <c:yVal>
            <c:numRef>
              <c:f>'P4-5'!$O$6:$O$245</c:f>
              <c:numCache>
                <c:formatCode>General</c:formatCode>
                <c:ptCount val="240"/>
                <c:pt idx="0">
                  <c:v>21.220000000000002</c:v>
                </c:pt>
                <c:pt idx="1">
                  <c:v>21.540000000000003</c:v>
                </c:pt>
                <c:pt idx="2">
                  <c:v>21.640000000000004</c:v>
                </c:pt>
                <c:pt idx="3">
                  <c:v>21.68</c:v>
                </c:pt>
                <c:pt idx="4">
                  <c:v>21.759999999999998</c:v>
                </c:pt>
                <c:pt idx="5">
                  <c:v>21.66</c:v>
                </c:pt>
                <c:pt idx="6">
                  <c:v>21.660000000000004</c:v>
                </c:pt>
                <c:pt idx="7">
                  <c:v>21.560000000000002</c:v>
                </c:pt>
                <c:pt idx="8">
                  <c:v>21.46</c:v>
                </c:pt>
                <c:pt idx="9">
                  <c:v>21.4</c:v>
                </c:pt>
                <c:pt idx="10">
                  <c:v>21.619999999999997</c:v>
                </c:pt>
                <c:pt idx="11">
                  <c:v>21.56</c:v>
                </c:pt>
                <c:pt idx="12">
                  <c:v>21.58</c:v>
                </c:pt>
                <c:pt idx="13">
                  <c:v>21.58</c:v>
                </c:pt>
                <c:pt idx="14">
                  <c:v>21.359999999999996</c:v>
                </c:pt>
                <c:pt idx="15">
                  <c:v>21.419999999999998</c:v>
                </c:pt>
                <c:pt idx="16">
                  <c:v>21.46</c:v>
                </c:pt>
                <c:pt idx="17">
                  <c:v>21.560000000000002</c:v>
                </c:pt>
                <c:pt idx="18">
                  <c:v>21.56</c:v>
                </c:pt>
                <c:pt idx="19">
                  <c:v>21.779999999999998</c:v>
                </c:pt>
                <c:pt idx="20">
                  <c:v>21.639999999999997</c:v>
                </c:pt>
                <c:pt idx="21">
                  <c:v>21.52</c:v>
                </c:pt>
                <c:pt idx="22">
                  <c:v>21.36</c:v>
                </c:pt>
                <c:pt idx="23">
                  <c:v>21.240000000000002</c:v>
                </c:pt>
                <c:pt idx="24">
                  <c:v>21.02</c:v>
                </c:pt>
                <c:pt idx="25">
                  <c:v>20.68</c:v>
                </c:pt>
                <c:pt idx="26">
                  <c:v>20.72</c:v>
                </c:pt>
                <c:pt idx="27">
                  <c:v>20.720000000000002</c:v>
                </c:pt>
                <c:pt idx="28">
                  <c:v>20.9</c:v>
                </c:pt>
                <c:pt idx="29">
                  <c:v>20.9</c:v>
                </c:pt>
                <c:pt idx="30">
                  <c:v>21.080000000000002</c:v>
                </c:pt>
                <c:pt idx="31">
                  <c:v>21.139999999999997</c:v>
                </c:pt>
                <c:pt idx="32">
                  <c:v>21.080000000000002</c:v>
                </c:pt>
                <c:pt idx="33">
                  <c:v>20.96</c:v>
                </c:pt>
                <c:pt idx="34">
                  <c:v>20.9</c:v>
                </c:pt>
                <c:pt idx="35">
                  <c:v>20.8</c:v>
                </c:pt>
                <c:pt idx="36">
                  <c:v>20.839999999999996</c:v>
                </c:pt>
                <c:pt idx="37">
                  <c:v>21.040000000000003</c:v>
                </c:pt>
                <c:pt idx="38">
                  <c:v>21.240000000000002</c:v>
                </c:pt>
                <c:pt idx="39">
                  <c:v>21.339999999999996</c:v>
                </c:pt>
                <c:pt idx="40">
                  <c:v>21.4</c:v>
                </c:pt>
                <c:pt idx="41">
                  <c:v>21.18</c:v>
                </c:pt>
                <c:pt idx="42">
                  <c:v>20.84</c:v>
                </c:pt>
                <c:pt idx="43">
                  <c:v>20.34</c:v>
                </c:pt>
                <c:pt idx="44">
                  <c:v>20.239999999999998</c:v>
                </c:pt>
                <c:pt idx="45">
                  <c:v>20.32</c:v>
                </c:pt>
                <c:pt idx="46">
                  <c:v>20.440000000000005</c:v>
                </c:pt>
                <c:pt idx="47">
                  <c:v>20.48</c:v>
                </c:pt>
                <c:pt idx="48">
                  <c:v>20.740000000000002</c:v>
                </c:pt>
                <c:pt idx="49">
                  <c:v>20.8</c:v>
                </c:pt>
                <c:pt idx="50">
                  <c:v>20.639999999999997</c:v>
                </c:pt>
                <c:pt idx="51">
                  <c:v>20.639999999999997</c:v>
                </c:pt>
                <c:pt idx="52">
                  <c:v>20.400000000000002</c:v>
                </c:pt>
                <c:pt idx="53">
                  <c:v>20.22</c:v>
                </c:pt>
                <c:pt idx="54">
                  <c:v>19.999999999999996</c:v>
                </c:pt>
                <c:pt idx="55">
                  <c:v>20.16</c:v>
                </c:pt>
                <c:pt idx="56">
                  <c:v>19.939999999999998</c:v>
                </c:pt>
                <c:pt idx="57">
                  <c:v>20.059999999999999</c:v>
                </c:pt>
                <c:pt idx="58">
                  <c:v>20.080000000000002</c:v>
                </c:pt>
                <c:pt idx="59">
                  <c:v>20.16</c:v>
                </c:pt>
                <c:pt idx="60">
                  <c:v>19.96</c:v>
                </c:pt>
                <c:pt idx="61">
                  <c:v>20.04</c:v>
                </c:pt>
                <c:pt idx="62">
                  <c:v>20.04</c:v>
                </c:pt>
                <c:pt idx="63">
                  <c:v>20</c:v>
                </c:pt>
                <c:pt idx="64">
                  <c:v>19.86</c:v>
                </c:pt>
                <c:pt idx="65">
                  <c:v>20.04</c:v>
                </c:pt>
                <c:pt idx="66">
                  <c:v>19.86</c:v>
                </c:pt>
                <c:pt idx="67">
                  <c:v>20</c:v>
                </c:pt>
                <c:pt idx="68">
                  <c:v>20.060000000000002</c:v>
                </c:pt>
                <c:pt idx="69">
                  <c:v>20.12</c:v>
                </c:pt>
                <c:pt idx="70">
                  <c:v>19.880000000000003</c:v>
                </c:pt>
                <c:pt idx="71">
                  <c:v>19.96</c:v>
                </c:pt>
                <c:pt idx="72">
                  <c:v>19.920000000000002</c:v>
                </c:pt>
                <c:pt idx="73">
                  <c:v>19.96</c:v>
                </c:pt>
                <c:pt idx="74">
                  <c:v>20</c:v>
                </c:pt>
                <c:pt idx="75">
                  <c:v>20.14</c:v>
                </c:pt>
                <c:pt idx="76">
                  <c:v>20.259999999999998</c:v>
                </c:pt>
                <c:pt idx="77">
                  <c:v>20.259999999999998</c:v>
                </c:pt>
                <c:pt idx="78">
                  <c:v>20.2</c:v>
                </c:pt>
                <c:pt idx="79">
                  <c:v>20.2</c:v>
                </c:pt>
                <c:pt idx="80">
                  <c:v>20.139999999999997</c:v>
                </c:pt>
                <c:pt idx="81">
                  <c:v>19.82</c:v>
                </c:pt>
                <c:pt idx="82">
                  <c:v>19.839999999999996</c:v>
                </c:pt>
                <c:pt idx="83">
                  <c:v>19.919999999999998</c:v>
                </c:pt>
                <c:pt idx="84">
                  <c:v>19.639999999999997</c:v>
                </c:pt>
                <c:pt idx="85">
                  <c:v>19.580000000000002</c:v>
                </c:pt>
                <c:pt idx="86">
                  <c:v>19.66</c:v>
                </c:pt>
                <c:pt idx="87">
                  <c:v>19.64</c:v>
                </c:pt>
                <c:pt idx="88">
                  <c:v>19.559999999999999</c:v>
                </c:pt>
                <c:pt idx="89">
                  <c:v>19.619999999999997</c:v>
                </c:pt>
                <c:pt idx="90">
                  <c:v>19.64</c:v>
                </c:pt>
                <c:pt idx="91">
                  <c:v>19.72</c:v>
                </c:pt>
                <c:pt idx="92">
                  <c:v>19.66</c:v>
                </c:pt>
                <c:pt idx="93">
                  <c:v>19.48</c:v>
                </c:pt>
                <c:pt idx="94">
                  <c:v>19.600000000000001</c:v>
                </c:pt>
                <c:pt idx="95">
                  <c:v>19.400000000000002</c:v>
                </c:pt>
                <c:pt idx="96">
                  <c:v>19.399999999999999</c:v>
                </c:pt>
                <c:pt idx="97">
                  <c:v>19.22</c:v>
                </c:pt>
                <c:pt idx="98">
                  <c:v>19.54</c:v>
                </c:pt>
                <c:pt idx="99">
                  <c:v>19.760000000000002</c:v>
                </c:pt>
                <c:pt idx="100">
                  <c:v>19.939999999999998</c:v>
                </c:pt>
                <c:pt idx="101">
                  <c:v>20.080000000000002</c:v>
                </c:pt>
                <c:pt idx="102">
                  <c:v>20.28</c:v>
                </c:pt>
                <c:pt idx="103">
                  <c:v>20.22</c:v>
                </c:pt>
                <c:pt idx="104">
                  <c:v>20.259999999999998</c:v>
                </c:pt>
                <c:pt idx="105">
                  <c:v>20.34</c:v>
                </c:pt>
                <c:pt idx="106">
                  <c:v>20.5</c:v>
                </c:pt>
                <c:pt idx="107">
                  <c:v>20.54</c:v>
                </c:pt>
                <c:pt idx="108">
                  <c:v>20.6</c:v>
                </c:pt>
                <c:pt idx="109">
                  <c:v>20.399999999999999</c:v>
                </c:pt>
                <c:pt idx="110">
                  <c:v>20.7</c:v>
                </c:pt>
                <c:pt idx="111">
                  <c:v>20.54</c:v>
                </c:pt>
                <c:pt idx="112">
                  <c:v>20.54</c:v>
                </c:pt>
                <c:pt idx="113">
                  <c:v>20.759999999999998</c:v>
                </c:pt>
                <c:pt idx="114">
                  <c:v>20.9</c:v>
                </c:pt>
                <c:pt idx="115">
                  <c:v>20.82</c:v>
                </c:pt>
                <c:pt idx="116">
                  <c:v>20.9</c:v>
                </c:pt>
                <c:pt idx="117">
                  <c:v>21.02</c:v>
                </c:pt>
                <c:pt idx="118">
                  <c:v>20.640000000000004</c:v>
                </c:pt>
                <c:pt idx="119">
                  <c:v>20.740000000000002</c:v>
                </c:pt>
                <c:pt idx="120">
                  <c:v>20.72</c:v>
                </c:pt>
                <c:pt idx="121">
                  <c:v>20.78</c:v>
                </c:pt>
                <c:pt idx="122">
                  <c:v>20.7</c:v>
                </c:pt>
                <c:pt idx="123">
                  <c:v>20.7</c:v>
                </c:pt>
                <c:pt idx="124">
                  <c:v>20.619999999999997</c:v>
                </c:pt>
                <c:pt idx="125">
                  <c:v>20.54</c:v>
                </c:pt>
                <c:pt idx="126">
                  <c:v>20.5</c:v>
                </c:pt>
                <c:pt idx="127">
                  <c:v>20.52</c:v>
                </c:pt>
                <c:pt idx="128">
                  <c:v>20.560000000000002</c:v>
                </c:pt>
                <c:pt idx="129">
                  <c:v>20.580000000000002</c:v>
                </c:pt>
                <c:pt idx="130">
                  <c:v>20.52</c:v>
                </c:pt>
                <c:pt idx="131">
                  <c:v>20.3</c:v>
                </c:pt>
                <c:pt idx="132">
                  <c:v>20.2</c:v>
                </c:pt>
                <c:pt idx="133">
                  <c:v>20.240000000000002</c:v>
                </c:pt>
                <c:pt idx="134">
                  <c:v>20.16</c:v>
                </c:pt>
                <c:pt idx="135">
                  <c:v>20.080000000000002</c:v>
                </c:pt>
                <c:pt idx="136">
                  <c:v>20.139999999999997</c:v>
                </c:pt>
                <c:pt idx="137">
                  <c:v>19.919999999999998</c:v>
                </c:pt>
                <c:pt idx="138">
                  <c:v>19.68</c:v>
                </c:pt>
                <c:pt idx="139">
                  <c:v>19.559999999999999</c:v>
                </c:pt>
                <c:pt idx="140">
                  <c:v>19.62</c:v>
                </c:pt>
                <c:pt idx="141">
                  <c:v>19.600000000000001</c:v>
                </c:pt>
                <c:pt idx="142">
                  <c:v>19.86</c:v>
                </c:pt>
                <c:pt idx="143">
                  <c:v>19.96</c:v>
                </c:pt>
                <c:pt idx="144">
                  <c:v>20.02</c:v>
                </c:pt>
                <c:pt idx="145">
                  <c:v>20</c:v>
                </c:pt>
                <c:pt idx="146">
                  <c:v>20.059999999999999</c:v>
                </c:pt>
                <c:pt idx="147">
                  <c:v>19.98</c:v>
                </c:pt>
                <c:pt idx="148">
                  <c:v>19.880000000000003</c:v>
                </c:pt>
                <c:pt idx="149">
                  <c:v>19.98</c:v>
                </c:pt>
                <c:pt idx="150">
                  <c:v>20.020000000000003</c:v>
                </c:pt>
                <c:pt idx="151">
                  <c:v>19.939999999999998</c:v>
                </c:pt>
                <c:pt idx="152">
                  <c:v>20.020000000000003</c:v>
                </c:pt>
                <c:pt idx="153">
                  <c:v>20.22</c:v>
                </c:pt>
                <c:pt idx="154">
                  <c:v>20.16</c:v>
                </c:pt>
                <c:pt idx="155">
                  <c:v>20.28</c:v>
                </c:pt>
                <c:pt idx="156">
                  <c:v>20.14</c:v>
                </c:pt>
                <c:pt idx="157">
                  <c:v>20.259999999999998</c:v>
                </c:pt>
                <c:pt idx="158">
                  <c:v>20.419999999999998</c:v>
                </c:pt>
                <c:pt idx="159">
                  <c:v>20.5</c:v>
                </c:pt>
                <c:pt idx="160">
                  <c:v>20.479999999999997</c:v>
                </c:pt>
                <c:pt idx="161">
                  <c:v>20.78</c:v>
                </c:pt>
                <c:pt idx="162">
                  <c:v>20.66</c:v>
                </c:pt>
                <c:pt idx="163">
                  <c:v>20.64</c:v>
                </c:pt>
                <c:pt idx="164">
                  <c:v>20.619999999999997</c:v>
                </c:pt>
                <c:pt idx="165">
                  <c:v>20.56</c:v>
                </c:pt>
                <c:pt idx="166">
                  <c:v>20.56</c:v>
                </c:pt>
                <c:pt idx="167">
                  <c:v>20.6</c:v>
                </c:pt>
                <c:pt idx="168">
                  <c:v>20.6</c:v>
                </c:pt>
                <c:pt idx="169">
                  <c:v>20.54</c:v>
                </c:pt>
                <c:pt idx="170">
                  <c:v>20.619999999999997</c:v>
                </c:pt>
                <c:pt idx="171">
                  <c:v>20.6</c:v>
                </c:pt>
                <c:pt idx="172">
                  <c:v>20.66</c:v>
                </c:pt>
                <c:pt idx="173">
                  <c:v>20.64</c:v>
                </c:pt>
                <c:pt idx="174">
                  <c:v>20.94</c:v>
                </c:pt>
                <c:pt idx="175">
                  <c:v>21.060000000000002</c:v>
                </c:pt>
                <c:pt idx="176">
                  <c:v>21.160000000000004</c:v>
                </c:pt>
                <c:pt idx="177">
                  <c:v>21.380000000000003</c:v>
                </c:pt>
                <c:pt idx="178">
                  <c:v>21.640000000000004</c:v>
                </c:pt>
                <c:pt idx="179">
                  <c:v>21.48</c:v>
                </c:pt>
                <c:pt idx="180">
                  <c:v>21.580000000000002</c:v>
                </c:pt>
                <c:pt idx="181">
                  <c:v>21.66</c:v>
                </c:pt>
                <c:pt idx="182">
                  <c:v>21.7</c:v>
                </c:pt>
                <c:pt idx="183">
                  <c:v>21.7</c:v>
                </c:pt>
                <c:pt idx="184">
                  <c:v>21.9</c:v>
                </c:pt>
                <c:pt idx="185">
                  <c:v>21.880000000000003</c:v>
                </c:pt>
                <c:pt idx="186">
                  <c:v>21.92</c:v>
                </c:pt>
                <c:pt idx="187">
                  <c:v>21.94</c:v>
                </c:pt>
                <c:pt idx="188">
                  <c:v>22.080000000000002</c:v>
                </c:pt>
                <c:pt idx="189">
                  <c:v>22.119999999999997</c:v>
                </c:pt>
                <c:pt idx="190">
                  <c:v>22.08</c:v>
                </c:pt>
                <c:pt idx="191">
                  <c:v>22.18</c:v>
                </c:pt>
                <c:pt idx="192">
                  <c:v>22.14</c:v>
                </c:pt>
                <c:pt idx="193">
                  <c:v>21.880000000000003</c:v>
                </c:pt>
                <c:pt idx="194">
                  <c:v>21.740000000000002</c:v>
                </c:pt>
                <c:pt idx="195">
                  <c:v>21.78</c:v>
                </c:pt>
                <c:pt idx="196">
                  <c:v>21.72</c:v>
                </c:pt>
                <c:pt idx="197">
                  <c:v>21.86</c:v>
                </c:pt>
                <c:pt idx="198">
                  <c:v>21.959999999999997</c:v>
                </c:pt>
                <c:pt idx="199">
                  <c:v>22.14</c:v>
                </c:pt>
                <c:pt idx="200">
                  <c:v>22.080000000000002</c:v>
                </c:pt>
                <c:pt idx="201">
                  <c:v>22.02</c:v>
                </c:pt>
                <c:pt idx="202">
                  <c:v>21.92</c:v>
                </c:pt>
                <c:pt idx="203">
                  <c:v>22.1</c:v>
                </c:pt>
                <c:pt idx="204">
                  <c:v>22.04</c:v>
                </c:pt>
                <c:pt idx="205">
                  <c:v>22.16</c:v>
                </c:pt>
                <c:pt idx="206">
                  <c:v>22.380000000000003</c:v>
                </c:pt>
                <c:pt idx="207">
                  <c:v>22.32</c:v>
                </c:pt>
                <c:pt idx="208">
                  <c:v>21.96</c:v>
                </c:pt>
                <c:pt idx="209">
                  <c:v>21.98</c:v>
                </c:pt>
                <c:pt idx="210">
                  <c:v>22.059999999999995</c:v>
                </c:pt>
                <c:pt idx="211">
                  <c:v>22.04</c:v>
                </c:pt>
                <c:pt idx="212">
                  <c:v>22.140000000000004</c:v>
                </c:pt>
                <c:pt idx="213">
                  <c:v>22.480000000000004</c:v>
                </c:pt>
                <c:pt idx="214">
                  <c:v>22.66</c:v>
                </c:pt>
                <c:pt idx="215">
                  <c:v>22.64</c:v>
                </c:pt>
                <c:pt idx="216">
                  <c:v>22.68</c:v>
                </c:pt>
                <c:pt idx="217">
                  <c:v>22.6</c:v>
                </c:pt>
                <c:pt idx="218">
                  <c:v>22.52</c:v>
                </c:pt>
                <c:pt idx="219">
                  <c:v>21.979999999999997</c:v>
                </c:pt>
                <c:pt idx="220">
                  <c:v>21.959999999999997</c:v>
                </c:pt>
                <c:pt idx="221">
                  <c:v>21.919999999999998</c:v>
                </c:pt>
                <c:pt idx="222">
                  <c:v>21.979999999999997</c:v>
                </c:pt>
                <c:pt idx="223">
                  <c:v>21.98</c:v>
                </c:pt>
                <c:pt idx="224">
                  <c:v>22.16</c:v>
                </c:pt>
                <c:pt idx="225">
                  <c:v>22.160000000000004</c:v>
                </c:pt>
                <c:pt idx="226">
                  <c:v>22.08</c:v>
                </c:pt>
                <c:pt idx="227">
                  <c:v>22.060000000000002</c:v>
                </c:pt>
                <c:pt idx="228">
                  <c:v>22.16</c:v>
                </c:pt>
                <c:pt idx="229">
                  <c:v>22.52</c:v>
                </c:pt>
                <c:pt idx="230">
                  <c:v>22.54</c:v>
                </c:pt>
                <c:pt idx="231">
                  <c:v>22.68</c:v>
                </c:pt>
                <c:pt idx="232">
                  <c:v>22.659999999999997</c:v>
                </c:pt>
                <c:pt idx="233">
                  <c:v>22.6</c:v>
                </c:pt>
                <c:pt idx="234">
                  <c:v>22.380000000000003</c:v>
                </c:pt>
                <c:pt idx="235">
                  <c:v>22.12</c:v>
                </c:pt>
                <c:pt idx="236">
                  <c:v>22.02</c:v>
                </c:pt>
                <c:pt idx="237">
                  <c:v>22.18</c:v>
                </c:pt>
                <c:pt idx="238">
                  <c:v>22.060000000000002</c:v>
                </c:pt>
                <c:pt idx="239">
                  <c:v>22.14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8544"/>
        <c:axId val="189592896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'P4-5'!$L$2:$L$249</c:f>
              <c:numCache>
                <c:formatCode>0.00_);[Red]\(0.00\)</c:formatCode>
                <c:ptCount val="248"/>
                <c:pt idx="0">
                  <c:v>252.17848648648646</c:v>
                </c:pt>
                <c:pt idx="1">
                  <c:v>252.18945454545454</c:v>
                </c:pt>
                <c:pt idx="2">
                  <c:v>252.21999999999997</c:v>
                </c:pt>
                <c:pt idx="3">
                  <c:v>252.22509090909088</c:v>
                </c:pt>
                <c:pt idx="4">
                  <c:v>252.24879456706282</c:v>
                </c:pt>
                <c:pt idx="5">
                  <c:v>252.28745945945943</c:v>
                </c:pt>
                <c:pt idx="6">
                  <c:v>252.35405405405405</c:v>
                </c:pt>
                <c:pt idx="7">
                  <c:v>252.44486486486485</c:v>
                </c:pt>
                <c:pt idx="8">
                  <c:v>252.59269949066214</c:v>
                </c:pt>
                <c:pt idx="9">
                  <c:v>252.60227027027025</c:v>
                </c:pt>
                <c:pt idx="10">
                  <c:v>252.71124324324325</c:v>
                </c:pt>
                <c:pt idx="11">
                  <c:v>253.05027027027023</c:v>
                </c:pt>
                <c:pt idx="12">
                  <c:v>253.0987027027027</c:v>
                </c:pt>
                <c:pt idx="13">
                  <c:v>253.17293718166383</c:v>
                </c:pt>
                <c:pt idx="14">
                  <c:v>253.19556756756756</c:v>
                </c:pt>
                <c:pt idx="15">
                  <c:v>253.28637837837837</c:v>
                </c:pt>
                <c:pt idx="16">
                  <c:v>253.34570458404073</c:v>
                </c:pt>
                <c:pt idx="17">
                  <c:v>253.3469189189189</c:v>
                </c:pt>
                <c:pt idx="18">
                  <c:v>253.56247877758912</c:v>
                </c:pt>
                <c:pt idx="19">
                  <c:v>253.64356756756757</c:v>
                </c:pt>
                <c:pt idx="20">
                  <c:v>253.69199999999998</c:v>
                </c:pt>
                <c:pt idx="21">
                  <c:v>253.75371816638369</c:v>
                </c:pt>
                <c:pt idx="22">
                  <c:v>253.77675675675673</c:v>
                </c:pt>
                <c:pt idx="23">
                  <c:v>253.85585738539896</c:v>
                </c:pt>
                <c:pt idx="24">
                  <c:v>253.8667232597623</c:v>
                </c:pt>
                <c:pt idx="25">
                  <c:v>253.88084889643463</c:v>
                </c:pt>
                <c:pt idx="26">
                  <c:v>253.89443123938878</c:v>
                </c:pt>
                <c:pt idx="27">
                  <c:v>253.89783783783781</c:v>
                </c:pt>
                <c:pt idx="28">
                  <c:v>253.91779286926993</c:v>
                </c:pt>
                <c:pt idx="29">
                  <c:v>253.92105263157893</c:v>
                </c:pt>
                <c:pt idx="30">
                  <c:v>253.9330050933786</c:v>
                </c:pt>
                <c:pt idx="31">
                  <c:v>253.95365025466893</c:v>
                </c:pt>
                <c:pt idx="32">
                  <c:v>253.95582342954157</c:v>
                </c:pt>
                <c:pt idx="33">
                  <c:v>253.9992869269949</c:v>
                </c:pt>
                <c:pt idx="34">
                  <c:v>254.0090662139219</c:v>
                </c:pt>
                <c:pt idx="35">
                  <c:v>254.0189189189189</c:v>
                </c:pt>
                <c:pt idx="36">
                  <c:v>254.07534804753817</c:v>
                </c:pt>
                <c:pt idx="37">
                  <c:v>254.0927334465195</c:v>
                </c:pt>
                <c:pt idx="38">
                  <c:v>254.0959932088285</c:v>
                </c:pt>
                <c:pt idx="39">
                  <c:v>254.11066213921899</c:v>
                </c:pt>
                <c:pt idx="40">
                  <c:v>254.14</c:v>
                </c:pt>
                <c:pt idx="41">
                  <c:v>254.3</c:v>
                </c:pt>
                <c:pt idx="42">
                  <c:v>254.49930000000001</c:v>
                </c:pt>
                <c:pt idx="43">
                  <c:v>254.51820000000001</c:v>
                </c:pt>
                <c:pt idx="44">
                  <c:v>254.59740000000002</c:v>
                </c:pt>
                <c:pt idx="45">
                  <c:v>254.73600000000002</c:v>
                </c:pt>
                <c:pt idx="46">
                  <c:v>254.73600000000002</c:v>
                </c:pt>
                <c:pt idx="47">
                  <c:v>254.89500000000001</c:v>
                </c:pt>
                <c:pt idx="48">
                  <c:v>255.31272000000001</c:v>
                </c:pt>
                <c:pt idx="49">
                  <c:v>255.39192</c:v>
                </c:pt>
                <c:pt idx="50">
                  <c:v>255.6216</c:v>
                </c:pt>
                <c:pt idx="51">
                  <c:v>255.71136000000001</c:v>
                </c:pt>
                <c:pt idx="52">
                  <c:v>255.84732</c:v>
                </c:pt>
                <c:pt idx="53">
                  <c:v>255.93960000000001</c:v>
                </c:pt>
                <c:pt idx="54">
                  <c:v>255.99647999999999</c:v>
                </c:pt>
                <c:pt idx="55">
                  <c:v>256.10208</c:v>
                </c:pt>
                <c:pt idx="56">
                  <c:v>256.21499999999997</c:v>
                </c:pt>
                <c:pt idx="57">
                  <c:v>256.29216000000002</c:v>
                </c:pt>
                <c:pt idx="58">
                  <c:v>256.3476</c:v>
                </c:pt>
                <c:pt idx="59">
                  <c:v>256.43</c:v>
                </c:pt>
                <c:pt idx="60">
                  <c:v>256.52</c:v>
                </c:pt>
                <c:pt idx="61">
                  <c:v>256.572</c:v>
                </c:pt>
                <c:pt idx="62">
                  <c:v>256.64328</c:v>
                </c:pt>
                <c:pt idx="63">
                  <c:v>256.7</c:v>
                </c:pt>
                <c:pt idx="64">
                  <c:v>256.7</c:v>
                </c:pt>
                <c:pt idx="65">
                  <c:v>256.74887999999999</c:v>
                </c:pt>
                <c:pt idx="66">
                  <c:v>256.85520000000002</c:v>
                </c:pt>
                <c:pt idx="67">
                  <c:v>256.91519999999997</c:v>
                </c:pt>
                <c:pt idx="68">
                  <c:v>256.92840000000001</c:v>
                </c:pt>
                <c:pt idx="69">
                  <c:v>256.96800000000002</c:v>
                </c:pt>
                <c:pt idx="70">
                  <c:v>257.05775999999997</c:v>
                </c:pt>
                <c:pt idx="71">
                  <c:v>257.15280000000001</c:v>
                </c:pt>
                <c:pt idx="72">
                  <c:v>257.2602</c:v>
                </c:pt>
                <c:pt idx="73">
                  <c:v>257.37720000000002</c:v>
                </c:pt>
                <c:pt idx="74">
                  <c:v>257.38511999999997</c:v>
                </c:pt>
                <c:pt idx="75">
                  <c:v>257.41020000000003</c:v>
                </c:pt>
                <c:pt idx="76">
                  <c:v>257.49599999999998</c:v>
                </c:pt>
                <c:pt idx="77">
                  <c:v>257.65440000000001</c:v>
                </c:pt>
                <c:pt idx="78">
                  <c:v>257.65440000000001</c:v>
                </c:pt>
                <c:pt idx="79">
                  <c:v>257.76923999999997</c:v>
                </c:pt>
                <c:pt idx="80">
                  <c:v>257.9316</c:v>
                </c:pt>
                <c:pt idx="81">
                  <c:v>257.9316</c:v>
                </c:pt>
                <c:pt idx="82">
                  <c:v>257.9316</c:v>
                </c:pt>
                <c:pt idx="83">
                  <c:v>257.99232000000001</c:v>
                </c:pt>
                <c:pt idx="84">
                  <c:v>258.08472</c:v>
                </c:pt>
                <c:pt idx="85">
                  <c:v>258.10320000000002</c:v>
                </c:pt>
                <c:pt idx="86">
                  <c:v>258.16000000000003</c:v>
                </c:pt>
                <c:pt idx="87">
                  <c:v>258.17</c:v>
                </c:pt>
                <c:pt idx="88">
                  <c:v>258.18239999999997</c:v>
                </c:pt>
                <c:pt idx="89">
                  <c:v>258.23519999999996</c:v>
                </c:pt>
                <c:pt idx="90">
                  <c:v>258.33</c:v>
                </c:pt>
                <c:pt idx="91">
                  <c:v>258.45</c:v>
                </c:pt>
                <c:pt idx="92">
                  <c:v>258.5</c:v>
                </c:pt>
                <c:pt idx="93">
                  <c:v>258.50051999999999</c:v>
                </c:pt>
                <c:pt idx="94">
                  <c:v>258.51</c:v>
                </c:pt>
                <c:pt idx="95">
                  <c:v>258.54000000000002</c:v>
                </c:pt>
                <c:pt idx="96">
                  <c:v>258.56</c:v>
                </c:pt>
                <c:pt idx="97">
                  <c:v>258.60000000000002</c:v>
                </c:pt>
                <c:pt idx="98">
                  <c:v>258.64999999999998</c:v>
                </c:pt>
                <c:pt idx="99">
                  <c:v>258.66000000000003</c:v>
                </c:pt>
                <c:pt idx="100">
                  <c:v>258.81072</c:v>
                </c:pt>
                <c:pt idx="101">
                  <c:v>258.89999999999998</c:v>
                </c:pt>
                <c:pt idx="102">
                  <c:v>259</c:v>
                </c:pt>
                <c:pt idx="103">
                  <c:v>259.01</c:v>
                </c:pt>
                <c:pt idx="104">
                  <c:v>259.012</c:v>
                </c:pt>
                <c:pt idx="105">
                  <c:v>259.09384</c:v>
                </c:pt>
                <c:pt idx="106">
                  <c:v>259.14663999999999</c:v>
                </c:pt>
                <c:pt idx="107">
                  <c:v>259.14943999999997</c:v>
                </c:pt>
                <c:pt idx="108">
                  <c:v>259.21015999999997</c:v>
                </c:pt>
                <c:pt idx="109">
                  <c:v>259.25767999999999</c:v>
                </c:pt>
                <c:pt idx="110">
                  <c:v>259.25783999999999</c:v>
                </c:pt>
                <c:pt idx="111">
                  <c:v>259.30271999999997</c:v>
                </c:pt>
                <c:pt idx="112">
                  <c:v>259.35023999999999</c:v>
                </c:pt>
                <c:pt idx="113">
                  <c:v>259.40171999999995</c:v>
                </c:pt>
                <c:pt idx="114">
                  <c:v>259.42695999999995</c:v>
                </c:pt>
                <c:pt idx="115">
                  <c:v>259.45087999999998</c:v>
                </c:pt>
                <c:pt idx="116">
                  <c:v>259.48259999999999</c:v>
                </c:pt>
                <c:pt idx="117">
                  <c:v>259.51688000000001</c:v>
                </c:pt>
                <c:pt idx="118">
                  <c:v>259.53816</c:v>
                </c:pt>
                <c:pt idx="119">
                  <c:v>259.5795</c:v>
                </c:pt>
                <c:pt idx="120">
                  <c:v>259.59096</c:v>
                </c:pt>
                <c:pt idx="121">
                  <c:v>259.59839999999997</c:v>
                </c:pt>
                <c:pt idx="122">
                  <c:v>259.62543999999997</c:v>
                </c:pt>
                <c:pt idx="123">
                  <c:v>259.64337999999998</c:v>
                </c:pt>
                <c:pt idx="124">
                  <c:v>259.7</c:v>
                </c:pt>
                <c:pt idx="125">
                  <c:v>259.71799999999996</c:v>
                </c:pt>
                <c:pt idx="126">
                  <c:v>259.72345999999999</c:v>
                </c:pt>
                <c:pt idx="127">
                  <c:v>259.72961999999995</c:v>
                </c:pt>
                <c:pt idx="128">
                  <c:v>259.73385999999999</c:v>
                </c:pt>
                <c:pt idx="129">
                  <c:v>259.74399999999997</c:v>
                </c:pt>
                <c:pt idx="130">
                  <c:v>259.76671999999996</c:v>
                </c:pt>
                <c:pt idx="131">
                  <c:v>259.77</c:v>
                </c:pt>
                <c:pt idx="132">
                  <c:v>259.77</c:v>
                </c:pt>
                <c:pt idx="133">
                  <c:v>259.77871999999996</c:v>
                </c:pt>
                <c:pt idx="134">
                  <c:v>259.77999999999997</c:v>
                </c:pt>
                <c:pt idx="135">
                  <c:v>259.79999999999995</c:v>
                </c:pt>
                <c:pt idx="136">
                  <c:v>259.89999999999998</c:v>
                </c:pt>
                <c:pt idx="137">
                  <c:v>260.2</c:v>
                </c:pt>
                <c:pt idx="138">
                  <c:v>260.2</c:v>
                </c:pt>
                <c:pt idx="139">
                  <c:v>260.2</c:v>
                </c:pt>
                <c:pt idx="140">
                  <c:v>260.2</c:v>
                </c:pt>
                <c:pt idx="141">
                  <c:v>260.2</c:v>
                </c:pt>
                <c:pt idx="142">
                  <c:v>260.39999999999998</c:v>
                </c:pt>
                <c:pt idx="143">
                  <c:v>260.60000000000002</c:v>
                </c:pt>
                <c:pt idx="144">
                  <c:v>260.60000000000002</c:v>
                </c:pt>
                <c:pt idx="145">
                  <c:v>260.60000000000002</c:v>
                </c:pt>
                <c:pt idx="146">
                  <c:v>260.60000000000002</c:v>
                </c:pt>
                <c:pt idx="147">
                  <c:v>260.60000000000002</c:v>
                </c:pt>
                <c:pt idx="148">
                  <c:v>260.60000000000002</c:v>
                </c:pt>
                <c:pt idx="149">
                  <c:v>260.60000000000002</c:v>
                </c:pt>
                <c:pt idx="150">
                  <c:v>260.60000000000002</c:v>
                </c:pt>
                <c:pt idx="151">
                  <c:v>260.60000000000002</c:v>
                </c:pt>
                <c:pt idx="152">
                  <c:v>260.7749</c:v>
                </c:pt>
                <c:pt idx="153">
                  <c:v>260.77999999999997</c:v>
                </c:pt>
                <c:pt idx="154">
                  <c:v>260.82</c:v>
                </c:pt>
                <c:pt idx="155">
                  <c:v>260.97269999999997</c:v>
                </c:pt>
                <c:pt idx="156">
                  <c:v>260.97269999999997</c:v>
                </c:pt>
                <c:pt idx="157">
                  <c:v>261.05</c:v>
                </c:pt>
                <c:pt idx="158">
                  <c:v>261.113</c:v>
                </c:pt>
                <c:pt idx="159">
                  <c:v>261.2</c:v>
                </c:pt>
                <c:pt idx="160">
                  <c:v>261.35000000000002</c:v>
                </c:pt>
                <c:pt idx="161">
                  <c:v>262.15719999999999</c:v>
                </c:pt>
                <c:pt idx="162">
                  <c:v>263.3</c:v>
                </c:pt>
                <c:pt idx="163">
                  <c:v>263.73</c:v>
                </c:pt>
                <c:pt idx="164">
                  <c:v>263.87</c:v>
                </c:pt>
                <c:pt idx="165">
                  <c:v>264.16000000000003</c:v>
                </c:pt>
                <c:pt idx="166">
                  <c:v>264.45</c:v>
                </c:pt>
                <c:pt idx="167">
                  <c:v>264.68</c:v>
                </c:pt>
                <c:pt idx="168">
                  <c:v>265.08</c:v>
                </c:pt>
                <c:pt idx="169">
                  <c:v>265.08999999999997</c:v>
                </c:pt>
                <c:pt idx="170">
                  <c:v>265.43</c:v>
                </c:pt>
                <c:pt idx="171">
                  <c:v>265.43</c:v>
                </c:pt>
                <c:pt idx="172">
                  <c:v>265.54000000000002</c:v>
                </c:pt>
                <c:pt idx="173">
                  <c:v>265.54000000000002</c:v>
                </c:pt>
                <c:pt idx="174">
                  <c:v>265.75</c:v>
                </c:pt>
                <c:pt idx="175">
                  <c:v>266.10000000000002</c:v>
                </c:pt>
                <c:pt idx="176">
                  <c:v>266.38</c:v>
                </c:pt>
                <c:pt idx="177">
                  <c:v>267.12</c:v>
                </c:pt>
                <c:pt idx="178">
                  <c:v>267.61</c:v>
                </c:pt>
                <c:pt idx="179">
                  <c:v>269.6419161676647</c:v>
                </c:pt>
                <c:pt idx="180">
                  <c:v>270.10598802395214</c:v>
                </c:pt>
                <c:pt idx="181">
                  <c:v>270.52964071856292</c:v>
                </c:pt>
                <c:pt idx="182">
                  <c:v>272.34242424242422</c:v>
                </c:pt>
                <c:pt idx="183">
                  <c:v>272.38484848484842</c:v>
                </c:pt>
                <c:pt idx="184">
                  <c:v>273.25391036109602</c:v>
                </c:pt>
                <c:pt idx="185">
                  <c:v>274.07000544365815</c:v>
                </c:pt>
                <c:pt idx="186">
                  <c:v>274.15574305933592</c:v>
                </c:pt>
                <c:pt idx="187">
                  <c:v>274.72415169660678</c:v>
                </c:pt>
                <c:pt idx="188">
                  <c:v>275.00359281437125</c:v>
                </c:pt>
                <c:pt idx="189">
                  <c:v>275.26715659589917</c:v>
                </c:pt>
                <c:pt idx="190">
                  <c:v>275.67996733805126</c:v>
                </c:pt>
                <c:pt idx="191">
                  <c:v>275.80698602794422</c:v>
                </c:pt>
                <c:pt idx="192">
                  <c:v>275.80698602794422</c:v>
                </c:pt>
                <c:pt idx="193">
                  <c:v>275.80698602794422</c:v>
                </c:pt>
                <c:pt idx="194">
                  <c:v>275.81968789693343</c:v>
                </c:pt>
                <c:pt idx="195">
                  <c:v>276.04514607149343</c:v>
                </c:pt>
                <c:pt idx="196">
                  <c:v>276.82948648158236</c:v>
                </c:pt>
                <c:pt idx="197">
                  <c:v>277.37249138087464</c:v>
                </c:pt>
                <c:pt idx="198">
                  <c:v>279.13487570313919</c:v>
                </c:pt>
                <c:pt idx="199">
                  <c:v>279.22061331881696</c:v>
                </c:pt>
                <c:pt idx="200">
                  <c:v>279.3</c:v>
                </c:pt>
                <c:pt idx="201">
                  <c:v>279.39999999999998</c:v>
                </c:pt>
                <c:pt idx="202">
                  <c:v>281.03542857142855</c:v>
                </c:pt>
                <c:pt idx="203">
                  <c:v>283.34521904761903</c:v>
                </c:pt>
                <c:pt idx="204">
                  <c:v>285.47733333333332</c:v>
                </c:pt>
                <c:pt idx="205">
                  <c:v>285.47733333333332</c:v>
                </c:pt>
                <c:pt idx="206">
                  <c:v>285.47733333333332</c:v>
                </c:pt>
                <c:pt idx="207">
                  <c:v>287.96479999999997</c:v>
                </c:pt>
                <c:pt idx="208">
                  <c:v>290</c:v>
                </c:pt>
                <c:pt idx="209">
                  <c:v>291</c:v>
                </c:pt>
                <c:pt idx="210">
                  <c:v>291.01297860034703</c:v>
                </c:pt>
                <c:pt idx="211">
                  <c:v>291.37637941006363</c:v>
                </c:pt>
                <c:pt idx="212">
                  <c:v>291.98637362637362</c:v>
                </c:pt>
                <c:pt idx="213">
                  <c:v>292.10318102949685</c:v>
                </c:pt>
                <c:pt idx="214">
                  <c:v>292.44062463851941</c:v>
                </c:pt>
                <c:pt idx="215">
                  <c:v>292.99870445344135</c:v>
                </c:pt>
                <c:pt idx="216">
                  <c:v>292.99870445344135</c:v>
                </c:pt>
                <c:pt idx="217">
                  <c:v>293.85529207634477</c:v>
                </c:pt>
                <c:pt idx="218">
                  <c:v>293.85529207634477</c:v>
                </c:pt>
                <c:pt idx="219">
                  <c:v>294.03699248120301</c:v>
                </c:pt>
                <c:pt idx="220">
                  <c:v>294.14082128397916</c:v>
                </c:pt>
                <c:pt idx="221">
                  <c:v>294.37443609022557</c:v>
                </c:pt>
                <c:pt idx="222">
                  <c:v>294.63400809716603</c:v>
                </c:pt>
                <c:pt idx="223">
                  <c:v>295.04932330827069</c:v>
                </c:pt>
                <c:pt idx="224">
                  <c:v>295.07528050896474</c:v>
                </c:pt>
                <c:pt idx="225">
                  <c:v>295.39999999999998</c:v>
                </c:pt>
                <c:pt idx="226">
                  <c:v>296</c:v>
                </c:pt>
                <c:pt idx="227">
                  <c:v>296.3358258795468</c:v>
                </c:pt>
                <c:pt idx="228">
                  <c:v>296.57169946332738</c:v>
                </c:pt>
                <c:pt idx="229">
                  <c:v>296.61735241502686</c:v>
                </c:pt>
                <c:pt idx="230">
                  <c:v>296.7695289206917</c:v>
                </c:pt>
                <c:pt idx="231">
                  <c:v>296.79996422182467</c:v>
                </c:pt>
                <c:pt idx="232">
                  <c:v>296.99779367918904</c:v>
                </c:pt>
                <c:pt idx="233">
                  <c:v>297.14997018485394</c:v>
                </c:pt>
                <c:pt idx="234">
                  <c:v>297.1651878354204</c:v>
                </c:pt>
                <c:pt idx="235">
                  <c:v>297.56845557543232</c:v>
                </c:pt>
                <c:pt idx="236">
                  <c:v>297.58367322599884</c:v>
                </c:pt>
                <c:pt idx="237">
                  <c:v>297.78150268336316</c:v>
                </c:pt>
                <c:pt idx="238">
                  <c:v>298.16955277280857</c:v>
                </c:pt>
                <c:pt idx="239">
                  <c:v>298.29890280262373</c:v>
                </c:pt>
                <c:pt idx="240">
                  <c:v>298.63369111508649</c:v>
                </c:pt>
                <c:pt idx="241">
                  <c:v>298.82391174716759</c:v>
                </c:pt>
                <c:pt idx="242">
                  <c:v>298.83152057245081</c:v>
                </c:pt>
                <c:pt idx="243">
                  <c:v>298.89999999999998</c:v>
                </c:pt>
                <c:pt idx="244">
                  <c:v>299.04512820512821</c:v>
                </c:pt>
                <c:pt idx="245">
                  <c:v>299.22564102564104</c:v>
                </c:pt>
                <c:pt idx="246">
                  <c:v>299.42871794871797</c:v>
                </c:pt>
                <c:pt idx="247">
                  <c:v>299.42871794871797</c:v>
                </c:pt>
              </c:numCache>
            </c:numRef>
          </c:xVal>
          <c:yVal>
            <c:numRef>
              <c:f>'P4-5'!$M$2:$M$249</c:f>
              <c:numCache>
                <c:formatCode>General</c:formatCode>
                <c:ptCount val="248"/>
                <c:pt idx="0">
                  <c:v>21.2</c:v>
                </c:pt>
                <c:pt idx="1">
                  <c:v>21.9</c:v>
                </c:pt>
                <c:pt idx="2" formatCode="0.0_ ">
                  <c:v>20</c:v>
                </c:pt>
                <c:pt idx="3">
                  <c:v>21.4</c:v>
                </c:pt>
                <c:pt idx="4">
                  <c:v>21.6</c:v>
                </c:pt>
                <c:pt idx="5">
                  <c:v>21.9</c:v>
                </c:pt>
                <c:pt idx="6">
                  <c:v>21.2</c:v>
                </c:pt>
                <c:pt idx="7">
                  <c:v>21.6</c:v>
                </c:pt>
                <c:pt idx="8">
                  <c:v>21.9</c:v>
                </c:pt>
                <c:pt idx="9">
                  <c:v>21.8</c:v>
                </c:pt>
                <c:pt idx="10" formatCode="0.0_ ">
                  <c:v>22.3</c:v>
                </c:pt>
                <c:pt idx="11">
                  <c:v>20.7</c:v>
                </c:pt>
                <c:pt idx="12">
                  <c:v>21.6</c:v>
                </c:pt>
                <c:pt idx="13">
                  <c:v>21.4</c:v>
                </c:pt>
                <c:pt idx="14">
                  <c:v>21.3</c:v>
                </c:pt>
                <c:pt idx="15" formatCode="0.0_ ">
                  <c:v>22</c:v>
                </c:pt>
                <c:pt idx="16">
                  <c:v>21.8</c:v>
                </c:pt>
                <c:pt idx="17">
                  <c:v>21.3</c:v>
                </c:pt>
                <c:pt idx="18">
                  <c:v>21.5</c:v>
                </c:pt>
                <c:pt idx="19">
                  <c:v>21.3</c:v>
                </c:pt>
                <c:pt idx="20">
                  <c:v>20.9</c:v>
                </c:pt>
                <c:pt idx="21" formatCode="0.0_ ">
                  <c:v>22.1</c:v>
                </c:pt>
                <c:pt idx="22">
                  <c:v>21.5</c:v>
                </c:pt>
                <c:pt idx="23" formatCode="0.0_ ">
                  <c:v>22</c:v>
                </c:pt>
                <c:pt idx="24">
                  <c:v>21.3</c:v>
                </c:pt>
                <c:pt idx="25" formatCode="0.0_ ">
                  <c:v>22</c:v>
                </c:pt>
                <c:pt idx="26">
                  <c:v>21.4</c:v>
                </c:pt>
                <c:pt idx="27">
                  <c:v>20.9</c:v>
                </c:pt>
                <c:pt idx="28">
                  <c:v>21.2</c:v>
                </c:pt>
                <c:pt idx="29">
                  <c:v>20.7</c:v>
                </c:pt>
                <c:pt idx="30">
                  <c:v>20.9</c:v>
                </c:pt>
                <c:pt idx="31">
                  <c:v>19.7</c:v>
                </c:pt>
                <c:pt idx="32">
                  <c:v>21.1</c:v>
                </c:pt>
                <c:pt idx="33">
                  <c:v>21.2</c:v>
                </c:pt>
                <c:pt idx="34">
                  <c:v>21.6</c:v>
                </c:pt>
                <c:pt idx="35">
                  <c:v>20.9</c:v>
                </c:pt>
                <c:pt idx="36">
                  <c:v>20.6</c:v>
                </c:pt>
                <c:pt idx="37">
                  <c:v>21.4</c:v>
                </c:pt>
                <c:pt idx="38">
                  <c:v>20.9</c:v>
                </c:pt>
                <c:pt idx="39" formatCode="0.0_ ">
                  <c:v>21</c:v>
                </c:pt>
                <c:pt idx="40">
                  <c:v>20.6</c:v>
                </c:pt>
                <c:pt idx="41">
                  <c:v>20.100000000000001</c:v>
                </c:pt>
                <c:pt idx="42">
                  <c:v>21.6</c:v>
                </c:pt>
                <c:pt idx="43">
                  <c:v>21.9</c:v>
                </c:pt>
                <c:pt idx="44" formatCode="0.0_ ">
                  <c:v>22</c:v>
                </c:pt>
                <c:pt idx="45">
                  <c:v>21.1</c:v>
                </c:pt>
                <c:pt idx="46">
                  <c:v>20.399999999999999</c:v>
                </c:pt>
                <c:pt idx="47">
                  <c:v>20.5</c:v>
                </c:pt>
                <c:pt idx="48">
                  <c:v>20.2</c:v>
                </c:pt>
                <c:pt idx="49">
                  <c:v>19.5</c:v>
                </c:pt>
                <c:pt idx="50">
                  <c:v>20.6</c:v>
                </c:pt>
                <c:pt idx="51">
                  <c:v>20.8</c:v>
                </c:pt>
                <c:pt idx="52">
                  <c:v>21.1</c:v>
                </c:pt>
                <c:pt idx="53">
                  <c:v>20.399999999999999</c:v>
                </c:pt>
                <c:pt idx="54">
                  <c:v>20.8</c:v>
                </c:pt>
                <c:pt idx="55">
                  <c:v>20.9</c:v>
                </c:pt>
                <c:pt idx="56" formatCode="0.0_ ">
                  <c:v>20</c:v>
                </c:pt>
                <c:pt idx="57">
                  <c:v>21.1</c:v>
                </c:pt>
                <c:pt idx="58">
                  <c:v>19.2</c:v>
                </c:pt>
                <c:pt idx="59">
                  <c:v>19.899999999999999</c:v>
                </c:pt>
                <c:pt idx="60">
                  <c:v>19.8</c:v>
                </c:pt>
                <c:pt idx="61">
                  <c:v>20.8</c:v>
                </c:pt>
                <c:pt idx="62" formatCode="0.0_ ">
                  <c:v>20</c:v>
                </c:pt>
                <c:pt idx="63">
                  <c:v>19.8</c:v>
                </c:pt>
                <c:pt idx="64" formatCode="0.0_ ">
                  <c:v>20</c:v>
                </c:pt>
                <c:pt idx="65">
                  <c:v>20.2</c:v>
                </c:pt>
                <c:pt idx="66">
                  <c:v>19.8</c:v>
                </c:pt>
                <c:pt idx="67">
                  <c:v>20.399999999999999</c:v>
                </c:pt>
                <c:pt idx="68">
                  <c:v>19.8</c:v>
                </c:pt>
                <c:pt idx="69">
                  <c:v>19.8</c:v>
                </c:pt>
                <c:pt idx="70">
                  <c:v>19.5</c:v>
                </c:pt>
                <c:pt idx="71">
                  <c:v>20.7</c:v>
                </c:pt>
                <c:pt idx="72">
                  <c:v>19.5</c:v>
                </c:pt>
                <c:pt idx="73">
                  <c:v>20.5</c:v>
                </c:pt>
                <c:pt idx="74">
                  <c:v>20.100000000000001</c:v>
                </c:pt>
                <c:pt idx="75">
                  <c:v>19.8</c:v>
                </c:pt>
                <c:pt idx="76">
                  <c:v>19.5</c:v>
                </c:pt>
                <c:pt idx="77">
                  <c:v>19.899999999999999</c:v>
                </c:pt>
                <c:pt idx="78">
                  <c:v>20.3</c:v>
                </c:pt>
                <c:pt idx="79">
                  <c:v>20.3</c:v>
                </c:pt>
                <c:pt idx="80" formatCode="0.0_ ">
                  <c:v>20</c:v>
                </c:pt>
                <c:pt idx="81">
                  <c:v>20.2</c:v>
                </c:pt>
                <c:pt idx="82">
                  <c:v>20.5</c:v>
                </c:pt>
                <c:pt idx="83">
                  <c:v>20.3</c:v>
                </c:pt>
                <c:pt idx="84" formatCode="0.0_ ">
                  <c:v>20</c:v>
                </c:pt>
                <c:pt idx="85" formatCode="0.0_ ">
                  <c:v>20</c:v>
                </c:pt>
                <c:pt idx="86">
                  <c:v>19.899999999999999</c:v>
                </c:pt>
                <c:pt idx="87">
                  <c:v>18.899999999999999</c:v>
                </c:pt>
                <c:pt idx="88">
                  <c:v>20.399999999999999</c:v>
                </c:pt>
                <c:pt idx="89">
                  <c:v>20.399999999999999</c:v>
                </c:pt>
                <c:pt idx="90">
                  <c:v>18.600000000000001</c:v>
                </c:pt>
                <c:pt idx="91">
                  <c:v>19.600000000000001</c:v>
                </c:pt>
                <c:pt idx="92">
                  <c:v>19.3</c:v>
                </c:pt>
                <c:pt idx="93">
                  <c:v>20.3</c:v>
                </c:pt>
                <c:pt idx="94" formatCode="0.0_ ">
                  <c:v>20</c:v>
                </c:pt>
                <c:pt idx="95">
                  <c:v>18.899999999999999</c:v>
                </c:pt>
                <c:pt idx="96">
                  <c:v>19.7</c:v>
                </c:pt>
                <c:pt idx="97">
                  <c:v>19.7</c:v>
                </c:pt>
                <c:pt idx="98" formatCode="0.0_ ">
                  <c:v>20</c:v>
                </c:pt>
                <c:pt idx="99">
                  <c:v>19.100000000000001</c:v>
                </c:pt>
                <c:pt idx="100">
                  <c:v>19.5</c:v>
                </c:pt>
                <c:pt idx="101">
                  <c:v>18.7</c:v>
                </c:pt>
                <c:pt idx="102">
                  <c:v>19.7</c:v>
                </c:pt>
                <c:pt idx="103">
                  <c:v>19.100000000000001</c:v>
                </c:pt>
                <c:pt idx="104">
                  <c:v>20.7</c:v>
                </c:pt>
                <c:pt idx="105">
                  <c:v>20.6</c:v>
                </c:pt>
                <c:pt idx="106">
                  <c:v>19.600000000000001</c:v>
                </c:pt>
                <c:pt idx="107">
                  <c:v>20.399999999999999</c:v>
                </c:pt>
                <c:pt idx="108">
                  <c:v>20.100000000000001</c:v>
                </c:pt>
                <c:pt idx="109">
                  <c:v>20.399999999999999</c:v>
                </c:pt>
                <c:pt idx="110">
                  <c:v>20.8</c:v>
                </c:pt>
                <c:pt idx="111" formatCode="0.0_ ">
                  <c:v>20</c:v>
                </c:pt>
                <c:pt idx="112">
                  <c:v>21.2</c:v>
                </c:pt>
                <c:pt idx="113">
                  <c:v>20.3</c:v>
                </c:pt>
                <c:pt idx="114">
                  <c:v>20.7</c:v>
                </c:pt>
                <c:pt idx="115">
                  <c:v>19.8</c:v>
                </c:pt>
                <c:pt idx="116">
                  <c:v>21.5</c:v>
                </c:pt>
                <c:pt idx="117">
                  <c:v>20.399999999999999</c:v>
                </c:pt>
                <c:pt idx="118">
                  <c:v>20.3</c:v>
                </c:pt>
                <c:pt idx="119">
                  <c:v>21.8</c:v>
                </c:pt>
                <c:pt idx="120">
                  <c:v>20.5</c:v>
                </c:pt>
                <c:pt idx="121">
                  <c:v>21.1</c:v>
                </c:pt>
                <c:pt idx="122">
                  <c:v>20.8</c:v>
                </c:pt>
                <c:pt idx="123">
                  <c:v>20.9</c:v>
                </c:pt>
                <c:pt idx="124">
                  <c:v>19.899999999999999</c:v>
                </c:pt>
                <c:pt idx="125" formatCode="0.0_ ">
                  <c:v>21</c:v>
                </c:pt>
                <c:pt idx="126" formatCode="0.0_ ">
                  <c:v>21</c:v>
                </c:pt>
                <c:pt idx="127">
                  <c:v>21.1</c:v>
                </c:pt>
                <c:pt idx="128">
                  <c:v>20.5</c:v>
                </c:pt>
                <c:pt idx="129">
                  <c:v>19.899999999999999</c:v>
                </c:pt>
                <c:pt idx="130">
                  <c:v>20.6</c:v>
                </c:pt>
                <c:pt idx="131">
                  <c:v>20.6</c:v>
                </c:pt>
                <c:pt idx="132">
                  <c:v>20.9</c:v>
                </c:pt>
                <c:pt idx="133">
                  <c:v>20.6</c:v>
                </c:pt>
                <c:pt idx="134">
                  <c:v>20.100000000000001</c:v>
                </c:pt>
                <c:pt idx="135">
                  <c:v>20.7</c:v>
                </c:pt>
                <c:pt idx="136">
                  <c:v>20.3</c:v>
                </c:pt>
                <c:pt idx="137">
                  <c:v>19.8</c:v>
                </c:pt>
                <c:pt idx="138">
                  <c:v>20.100000000000001</c:v>
                </c:pt>
                <c:pt idx="139">
                  <c:v>20.3</c:v>
                </c:pt>
                <c:pt idx="140">
                  <c:v>20.3</c:v>
                </c:pt>
                <c:pt idx="141">
                  <c:v>19.899999999999999</c:v>
                </c:pt>
                <c:pt idx="142">
                  <c:v>20.100000000000001</c:v>
                </c:pt>
                <c:pt idx="143" formatCode="0.0_ ">
                  <c:v>19</c:v>
                </c:pt>
                <c:pt idx="144" formatCode="0.0_ ">
                  <c:v>19.100000000000001</c:v>
                </c:pt>
                <c:pt idx="145">
                  <c:v>19.7</c:v>
                </c:pt>
                <c:pt idx="146">
                  <c:v>20.2</c:v>
                </c:pt>
                <c:pt idx="147" formatCode="0.0_ ">
                  <c:v>20</c:v>
                </c:pt>
                <c:pt idx="148">
                  <c:v>20.3</c:v>
                </c:pt>
                <c:pt idx="149">
                  <c:v>19.600000000000001</c:v>
                </c:pt>
                <c:pt idx="150" formatCode="0.0_ ">
                  <c:v>20</c:v>
                </c:pt>
                <c:pt idx="151">
                  <c:v>20.100000000000001</c:v>
                </c:pt>
                <c:pt idx="152" formatCode="0.0_ ">
                  <c:v>20.3</c:v>
                </c:pt>
                <c:pt idx="153">
                  <c:v>19.899999999999999</c:v>
                </c:pt>
                <c:pt idx="154">
                  <c:v>19.100000000000001</c:v>
                </c:pt>
                <c:pt idx="155">
                  <c:v>20.5</c:v>
                </c:pt>
                <c:pt idx="156">
                  <c:v>20.3</c:v>
                </c:pt>
                <c:pt idx="157">
                  <c:v>19.899999999999999</c:v>
                </c:pt>
                <c:pt idx="158">
                  <c:v>20.3</c:v>
                </c:pt>
                <c:pt idx="159">
                  <c:v>20.100000000000001</c:v>
                </c:pt>
                <c:pt idx="160">
                  <c:v>20.2</c:v>
                </c:pt>
                <c:pt idx="161">
                  <c:v>20.9</c:v>
                </c:pt>
                <c:pt idx="162">
                  <c:v>19.2</c:v>
                </c:pt>
                <c:pt idx="163">
                  <c:v>20.9</c:v>
                </c:pt>
                <c:pt idx="164">
                  <c:v>20.9</c:v>
                </c:pt>
                <c:pt idx="165">
                  <c:v>20.6</c:v>
                </c:pt>
                <c:pt idx="166">
                  <c:v>20.8</c:v>
                </c:pt>
                <c:pt idx="167">
                  <c:v>20.7</c:v>
                </c:pt>
                <c:pt idx="168">
                  <c:v>20.3</c:v>
                </c:pt>
                <c:pt idx="169">
                  <c:v>20.8</c:v>
                </c:pt>
                <c:pt idx="170">
                  <c:v>20.5</c:v>
                </c:pt>
                <c:pt idx="171">
                  <c:v>20.5</c:v>
                </c:pt>
                <c:pt idx="172">
                  <c:v>20.7</c:v>
                </c:pt>
                <c:pt idx="173">
                  <c:v>20.5</c:v>
                </c:pt>
                <c:pt idx="174">
                  <c:v>20.8</c:v>
                </c:pt>
                <c:pt idx="175">
                  <c:v>20.2</c:v>
                </c:pt>
                <c:pt idx="176">
                  <c:v>20.9</c:v>
                </c:pt>
                <c:pt idx="177">
                  <c:v>20.6</c:v>
                </c:pt>
                <c:pt idx="178">
                  <c:v>20.8</c:v>
                </c:pt>
                <c:pt idx="179">
                  <c:v>20.7</c:v>
                </c:pt>
                <c:pt idx="180">
                  <c:v>21.7</c:v>
                </c:pt>
                <c:pt idx="181">
                  <c:v>21.5</c:v>
                </c:pt>
                <c:pt idx="182">
                  <c:v>21.1</c:v>
                </c:pt>
                <c:pt idx="183">
                  <c:v>21.9</c:v>
                </c:pt>
                <c:pt idx="184" formatCode="0.0_ ">
                  <c:v>22</c:v>
                </c:pt>
                <c:pt idx="185">
                  <c:v>20.9</c:v>
                </c:pt>
                <c:pt idx="186" formatCode="0.0_ ">
                  <c:v>22</c:v>
                </c:pt>
                <c:pt idx="187">
                  <c:v>21.5</c:v>
                </c:pt>
                <c:pt idx="188">
                  <c:v>22.1</c:v>
                </c:pt>
                <c:pt idx="189" formatCode="0.0_ ">
                  <c:v>22</c:v>
                </c:pt>
                <c:pt idx="190">
                  <c:v>21.9</c:v>
                </c:pt>
                <c:pt idx="191">
                  <c:v>21.9</c:v>
                </c:pt>
                <c:pt idx="192">
                  <c:v>21.7</c:v>
                </c:pt>
                <c:pt idx="193" formatCode="0.0_ ">
                  <c:v>22.2</c:v>
                </c:pt>
                <c:pt idx="194">
                  <c:v>22.7</c:v>
                </c:pt>
                <c:pt idx="195">
                  <c:v>22.1</c:v>
                </c:pt>
                <c:pt idx="196">
                  <c:v>21.7</c:v>
                </c:pt>
                <c:pt idx="197">
                  <c:v>22.2</c:v>
                </c:pt>
                <c:pt idx="198" formatCode="0.0_ ">
                  <c:v>22</c:v>
                </c:pt>
                <c:pt idx="199">
                  <c:v>21.4</c:v>
                </c:pt>
                <c:pt idx="200">
                  <c:v>21.4</c:v>
                </c:pt>
                <c:pt idx="201">
                  <c:v>21.9</c:v>
                </c:pt>
                <c:pt idx="202">
                  <c:v>21.9</c:v>
                </c:pt>
                <c:pt idx="203">
                  <c:v>22.7</c:v>
                </c:pt>
                <c:pt idx="204">
                  <c:v>21.9</c:v>
                </c:pt>
                <c:pt idx="205">
                  <c:v>22.3</c:v>
                </c:pt>
                <c:pt idx="206">
                  <c:v>21.6</c:v>
                </c:pt>
                <c:pt idx="207">
                  <c:v>21.6</c:v>
                </c:pt>
                <c:pt idx="208">
                  <c:v>22.2</c:v>
                </c:pt>
                <c:pt idx="209">
                  <c:v>22.8</c:v>
                </c:pt>
                <c:pt idx="210" formatCode="0.0_ ">
                  <c:v>22</c:v>
                </c:pt>
                <c:pt idx="211">
                  <c:v>22.2</c:v>
                </c:pt>
                <c:pt idx="212">
                  <c:v>22.7</c:v>
                </c:pt>
                <c:pt idx="213">
                  <c:v>21.9</c:v>
                </c:pt>
                <c:pt idx="214" formatCode="0.0_ ">
                  <c:v>21</c:v>
                </c:pt>
                <c:pt idx="215">
                  <c:v>22.1</c:v>
                </c:pt>
                <c:pt idx="216">
                  <c:v>22.6</c:v>
                </c:pt>
                <c:pt idx="217">
                  <c:v>22.6</c:v>
                </c:pt>
                <c:pt idx="218">
                  <c:v>22.4</c:v>
                </c:pt>
                <c:pt idx="219">
                  <c:v>22.7</c:v>
                </c:pt>
                <c:pt idx="220" formatCode="0.0_ ">
                  <c:v>23</c:v>
                </c:pt>
                <c:pt idx="221">
                  <c:v>22.5</c:v>
                </c:pt>
                <c:pt idx="222">
                  <c:v>22.8</c:v>
                </c:pt>
                <c:pt idx="223" formatCode="0.0_ ">
                  <c:v>22</c:v>
                </c:pt>
                <c:pt idx="224">
                  <c:v>22.3</c:v>
                </c:pt>
                <c:pt idx="225">
                  <c:v>20.3</c:v>
                </c:pt>
                <c:pt idx="226" formatCode="0.0_ ">
                  <c:v>22.4</c:v>
                </c:pt>
                <c:pt idx="227">
                  <c:v>22.6</c:v>
                </c:pt>
                <c:pt idx="228">
                  <c:v>22.3</c:v>
                </c:pt>
                <c:pt idx="229">
                  <c:v>22.3</c:v>
                </c:pt>
                <c:pt idx="230">
                  <c:v>21.2</c:v>
                </c:pt>
                <c:pt idx="231">
                  <c:v>22.4</c:v>
                </c:pt>
                <c:pt idx="232">
                  <c:v>22.2</c:v>
                </c:pt>
                <c:pt idx="233">
                  <c:v>22.2</c:v>
                </c:pt>
                <c:pt idx="234">
                  <c:v>22.8</c:v>
                </c:pt>
                <c:pt idx="235" formatCode="0.0_ ">
                  <c:v>23</c:v>
                </c:pt>
                <c:pt idx="236">
                  <c:v>22.5</c:v>
                </c:pt>
                <c:pt idx="237">
                  <c:v>22.9</c:v>
                </c:pt>
                <c:pt idx="238">
                  <c:v>22.1</c:v>
                </c:pt>
                <c:pt idx="239">
                  <c:v>22.5</c:v>
                </c:pt>
                <c:pt idx="240">
                  <c:v>21.9</c:v>
                </c:pt>
                <c:pt idx="241">
                  <c:v>21.2</c:v>
                </c:pt>
                <c:pt idx="242">
                  <c:v>22.4</c:v>
                </c:pt>
                <c:pt idx="243">
                  <c:v>22.9</c:v>
                </c:pt>
                <c:pt idx="244">
                  <c:v>21.9</c:v>
                </c:pt>
                <c:pt idx="245">
                  <c:v>22.3</c:v>
                </c:pt>
                <c:pt idx="246">
                  <c:v>21.8</c:v>
                </c:pt>
                <c:pt idx="247">
                  <c:v>21.5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8544"/>
        <c:axId val="189592896"/>
      </c:scatterChart>
      <c:valAx>
        <c:axId val="189588544"/>
        <c:scaling>
          <c:orientation val="maxMin"/>
          <c:max val="270"/>
          <c:min val="2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189592896"/>
        <c:crosses val="autoZero"/>
        <c:crossBetween val="midCat"/>
        <c:majorUnit val="2"/>
        <c:minorUnit val="1"/>
      </c:valAx>
      <c:valAx>
        <c:axId val="189592896"/>
        <c:scaling>
          <c:orientation val="minMax"/>
          <c:max val="2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l-GR" altLang="zh-CN"/>
                  <a:t>δ</a:t>
                </a:r>
                <a:r>
                  <a:rPr lang="el-GR" altLang="zh-CN" baseline="30000"/>
                  <a:t>18</a:t>
                </a:r>
                <a:r>
                  <a:rPr lang="en-US" altLang="zh-CN"/>
                  <a:t>Oa</a:t>
                </a:r>
                <a:r>
                  <a:rPr lang="en-US" altLang="zh-CN" baseline="-25000"/>
                  <a:t>patite</a:t>
                </a:r>
                <a:r>
                  <a:rPr lang="en-US" altLang="zh-CN"/>
                  <a:t> (‰ VSMOW)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88544"/>
        <c:crosses val="max"/>
        <c:crossBetween val="midCat"/>
        <c:majorUnit val="1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6302418052781449"/>
          <c:y val="0.10747153506233594"/>
          <c:w val="0.12880957918325589"/>
          <c:h val="0.2422663417506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'P5'!$L$4:$L$127</c:f>
              <c:numCache>
                <c:formatCode>0.00_ </c:formatCode>
                <c:ptCount val="124"/>
                <c:pt idx="0">
                  <c:v>251.7194479061186</c:v>
                </c:pt>
                <c:pt idx="1">
                  <c:v>251.76430813953488</c:v>
                </c:pt>
                <c:pt idx="2">
                  <c:v>251.7805395348837</c:v>
                </c:pt>
                <c:pt idx="3">
                  <c:v>251.79573488372094</c:v>
                </c:pt>
                <c:pt idx="4">
                  <c:v>251.80540465116277</c:v>
                </c:pt>
                <c:pt idx="5">
                  <c:v>251.81714651162787</c:v>
                </c:pt>
                <c:pt idx="6">
                  <c:v>251.82854302325578</c:v>
                </c:pt>
                <c:pt idx="7">
                  <c:v>251.8375220930233</c:v>
                </c:pt>
                <c:pt idx="8">
                  <c:v>251.84442906976747</c:v>
                </c:pt>
                <c:pt idx="9">
                  <c:v>251.84995465116282</c:v>
                </c:pt>
                <c:pt idx="10">
                  <c:v>251.85686162790699</c:v>
                </c:pt>
                <c:pt idx="11">
                  <c:v>251.86169651162791</c:v>
                </c:pt>
                <c:pt idx="12">
                  <c:v>251.86756744186044</c:v>
                </c:pt>
                <c:pt idx="13">
                  <c:v>251.87437683363152</c:v>
                </c:pt>
                <c:pt idx="14">
                  <c:v>251.88074329159213</c:v>
                </c:pt>
                <c:pt idx="15">
                  <c:v>251.88365626118065</c:v>
                </c:pt>
                <c:pt idx="16">
                  <c:v>251.88656923076923</c:v>
                </c:pt>
                <c:pt idx="17">
                  <c:v>251.8903230769231</c:v>
                </c:pt>
                <c:pt idx="18">
                  <c:v>251.89313846153846</c:v>
                </c:pt>
                <c:pt idx="19">
                  <c:v>251.89689230769233</c:v>
                </c:pt>
                <c:pt idx="20">
                  <c:v>251.90064615384614</c:v>
                </c:pt>
                <c:pt idx="21">
                  <c:v>251.90439999999998</c:v>
                </c:pt>
                <c:pt idx="22">
                  <c:v>251.90815384615385</c:v>
                </c:pt>
                <c:pt idx="23">
                  <c:v>251.91190769230769</c:v>
                </c:pt>
                <c:pt idx="24">
                  <c:v>251.91660000000002</c:v>
                </c:pt>
                <c:pt idx="25">
                  <c:v>251.92316923076925</c:v>
                </c:pt>
                <c:pt idx="26">
                  <c:v>251.92981221719455</c:v>
                </c:pt>
                <c:pt idx="27">
                  <c:v>251.93479954751132</c:v>
                </c:pt>
                <c:pt idx="28">
                  <c:v>251.94000814479642</c:v>
                </c:pt>
                <c:pt idx="29">
                  <c:v>251.94409773755655</c:v>
                </c:pt>
                <c:pt idx="30">
                  <c:v>251.94690045248868</c:v>
                </c:pt>
                <c:pt idx="31">
                  <c:v>251.95014570135746</c:v>
                </c:pt>
                <c:pt idx="32">
                  <c:v>251.95339095022624</c:v>
                </c:pt>
                <c:pt idx="33">
                  <c:v>251.95656244343891</c:v>
                </c:pt>
                <c:pt idx="34">
                  <c:v>251.95840633484164</c:v>
                </c:pt>
                <c:pt idx="35">
                  <c:v>251.96017647058824</c:v>
                </c:pt>
                <c:pt idx="36">
                  <c:v>251.96179909502263</c:v>
                </c:pt>
                <c:pt idx="37">
                  <c:v>251.9640117647059</c:v>
                </c:pt>
                <c:pt idx="38">
                  <c:v>251.96622443438915</c:v>
                </c:pt>
                <c:pt idx="39">
                  <c:v>251.96828959276019</c:v>
                </c:pt>
                <c:pt idx="40">
                  <c:v>251.97020723981899</c:v>
                </c:pt>
                <c:pt idx="41">
                  <c:v>251.97197737556561</c:v>
                </c:pt>
                <c:pt idx="42">
                  <c:v>251.97330497737556</c:v>
                </c:pt>
                <c:pt idx="43">
                  <c:v>251.9753701357466</c:v>
                </c:pt>
                <c:pt idx="44">
                  <c:v>251.9775828054299</c:v>
                </c:pt>
                <c:pt idx="45">
                  <c:v>251.9811230769231</c:v>
                </c:pt>
                <c:pt idx="46">
                  <c:v>251.98554841628962</c:v>
                </c:pt>
                <c:pt idx="47">
                  <c:v>251.99071131221723</c:v>
                </c:pt>
                <c:pt idx="48">
                  <c:v>251.99535791855206</c:v>
                </c:pt>
                <c:pt idx="49">
                  <c:v>252.0011108597285</c:v>
                </c:pt>
                <c:pt idx="50">
                  <c:v>252.00664253393666</c:v>
                </c:pt>
                <c:pt idx="51">
                  <c:v>252.01195294117647</c:v>
                </c:pt>
                <c:pt idx="52">
                  <c:v>252.01704208144798</c:v>
                </c:pt>
                <c:pt idx="53">
                  <c:v>252.02250000000004</c:v>
                </c:pt>
                <c:pt idx="54">
                  <c:v>252.02840045248868</c:v>
                </c:pt>
                <c:pt idx="55">
                  <c:v>252.03444841628962</c:v>
                </c:pt>
                <c:pt idx="56">
                  <c:v>252.05188009437725</c:v>
                </c:pt>
                <c:pt idx="57">
                  <c:v>252.07191540295474</c:v>
                </c:pt>
                <c:pt idx="58">
                  <c:v>252.09632991257058</c:v>
                </c:pt>
                <c:pt idx="59">
                  <c:v>252.12266434332713</c:v>
                </c:pt>
                <c:pt idx="60">
                  <c:v>252.15167887763056</c:v>
                </c:pt>
                <c:pt idx="61">
                  <c:v>252.17319251753707</c:v>
                </c:pt>
                <c:pt idx="62">
                  <c:v>252.19668308651597</c:v>
                </c:pt>
                <c:pt idx="63">
                  <c:v>252.22436009353083</c:v>
                </c:pt>
                <c:pt idx="64">
                  <c:v>252.25506063912707</c:v>
                </c:pt>
                <c:pt idx="65">
                  <c:v>252.28657521434144</c:v>
                </c:pt>
                <c:pt idx="66">
                  <c:v>252.31588028059235</c:v>
                </c:pt>
                <c:pt idx="67">
                  <c:v>252.34646453624319</c:v>
                </c:pt>
                <c:pt idx="68">
                  <c:v>252.37449041309432</c:v>
                </c:pt>
                <c:pt idx="69">
                  <c:v>252.40484208885422</c:v>
                </c:pt>
                <c:pt idx="70">
                  <c:v>252.43333312548717</c:v>
                </c:pt>
                <c:pt idx="71">
                  <c:v>252.4689178487919</c:v>
                </c:pt>
                <c:pt idx="72">
                  <c:v>252.5035722525331</c:v>
                </c:pt>
                <c:pt idx="73">
                  <c:v>252.53741262665625</c:v>
                </c:pt>
                <c:pt idx="74">
                  <c:v>252.57055526110679</c:v>
                </c:pt>
                <c:pt idx="75">
                  <c:v>252.6063725643024</c:v>
                </c:pt>
                <c:pt idx="76">
                  <c:v>252.66892946899208</c:v>
                </c:pt>
                <c:pt idx="77">
                  <c:v>252.72840062573295</c:v>
                </c:pt>
                <c:pt idx="78">
                  <c:v>252.78765837479074</c:v>
                </c:pt>
                <c:pt idx="79">
                  <c:v>252.8425850520382</c:v>
                </c:pt>
                <c:pt idx="80">
                  <c:v>252.89541418516515</c:v>
                </c:pt>
                <c:pt idx="81">
                  <c:v>252.9167244179751</c:v>
                </c:pt>
                <c:pt idx="82">
                  <c:v>252.94933946940984</c:v>
                </c:pt>
                <c:pt idx="83">
                  <c:v>252.98149972929073</c:v>
                </c:pt>
                <c:pt idx="84">
                  <c:v>253.01080129940442</c:v>
                </c:pt>
                <c:pt idx="85">
                  <c:v>253.03860855441252</c:v>
                </c:pt>
                <c:pt idx="86">
                  <c:v>253.0641418516513</c:v>
                </c:pt>
                <c:pt idx="87">
                  <c:v>253.07992961559285</c:v>
                </c:pt>
                <c:pt idx="88">
                  <c:v>253.09441797509476</c:v>
                </c:pt>
                <c:pt idx="89">
                  <c:v>253.11046561992421</c:v>
                </c:pt>
                <c:pt idx="90">
                  <c:v>253.1457444504602</c:v>
                </c:pt>
                <c:pt idx="91">
                  <c:v>253.18544125609097</c:v>
                </c:pt>
                <c:pt idx="92">
                  <c:v>253.224163508392</c:v>
                </c:pt>
                <c:pt idx="93">
                  <c:v>253.26847319978341</c:v>
                </c:pt>
                <c:pt idx="94">
                  <c:v>253.3137574445046</c:v>
                </c:pt>
                <c:pt idx="95">
                  <c:v>253.34175961017868</c:v>
                </c:pt>
                <c:pt idx="96">
                  <c:v>253.36826746074718</c:v>
                </c:pt>
                <c:pt idx="97">
                  <c:v>253.39851697733775</c:v>
                </c:pt>
                <c:pt idx="98">
                  <c:v>253.42569206177328</c:v>
                </c:pt>
                <c:pt idx="99">
                  <c:v>253.45762259480034</c:v>
                </c:pt>
                <c:pt idx="100">
                  <c:v>253.4879127510178</c:v>
                </c:pt>
                <c:pt idx="101">
                  <c:v>253.52406536708372</c:v>
                </c:pt>
                <c:pt idx="102">
                  <c:v>253.5619001066822</c:v>
                </c:pt>
                <c:pt idx="103">
                  <c:v>253.59511201629326</c:v>
                </c:pt>
                <c:pt idx="104">
                  <c:v>253.62503054989816</c:v>
                </c:pt>
                <c:pt idx="105">
                  <c:v>253.65865580448067</c:v>
                </c:pt>
                <c:pt idx="106">
                  <c:v>253.69678207739307</c:v>
                </c:pt>
                <c:pt idx="107">
                  <c:v>253.73093686354377</c:v>
                </c:pt>
                <c:pt idx="108">
                  <c:v>253.7666802443992</c:v>
                </c:pt>
                <c:pt idx="109">
                  <c:v>253.81327902240326</c:v>
                </c:pt>
                <c:pt idx="110">
                  <c:v>253.86623217922607</c:v>
                </c:pt>
                <c:pt idx="111">
                  <c:v>253.90938900203665</c:v>
                </c:pt>
                <c:pt idx="112">
                  <c:v>253.95016293279022</c:v>
                </c:pt>
                <c:pt idx="113">
                  <c:v>253.98908350305501</c:v>
                </c:pt>
                <c:pt idx="114">
                  <c:v>254.01291242362527</c:v>
                </c:pt>
                <c:pt idx="115">
                  <c:v>254.02482688391038</c:v>
                </c:pt>
                <c:pt idx="116">
                  <c:v>254.03171079429734</c:v>
                </c:pt>
                <c:pt idx="117">
                  <c:v>254.03727087576377</c:v>
                </c:pt>
                <c:pt idx="118">
                  <c:v>254.04547861507126</c:v>
                </c:pt>
                <c:pt idx="119">
                  <c:v>254.06189409368636</c:v>
                </c:pt>
                <c:pt idx="120">
                  <c:v>254.08254582484724</c:v>
                </c:pt>
                <c:pt idx="121">
                  <c:v>254.10372708757637</c:v>
                </c:pt>
                <c:pt idx="122">
                  <c:v>254.12464358452138</c:v>
                </c:pt>
                <c:pt idx="123">
                  <c:v>254.16224032586555</c:v>
                </c:pt>
              </c:numCache>
            </c:numRef>
          </c:xVal>
          <c:yVal>
            <c:numRef>
              <c:f>'P5'!$M$4:$M$127</c:f>
              <c:numCache>
                <c:formatCode>0.00_ </c:formatCode>
                <c:ptCount val="124"/>
                <c:pt idx="0">
                  <c:v>31.402113559626763</c:v>
                </c:pt>
                <c:pt idx="1">
                  <c:v>31.443929391756672</c:v>
                </c:pt>
                <c:pt idx="2">
                  <c:v>31.401796783450266</c:v>
                </c:pt>
                <c:pt idx="3">
                  <c:v>31.020194039222496</c:v>
                </c:pt>
                <c:pt idx="4">
                  <c:v>30.17363558172849</c:v>
                </c:pt>
                <c:pt idx="5">
                  <c:v>28.895612532618362</c:v>
                </c:pt>
                <c:pt idx="6">
                  <c:v>28.169590786954945</c:v>
                </c:pt>
                <c:pt idx="7">
                  <c:v>27.33406377630763</c:v>
                </c:pt>
                <c:pt idx="8">
                  <c:v>27.041325775334389</c:v>
                </c:pt>
                <c:pt idx="9">
                  <c:v>27.220327165600985</c:v>
                </c:pt>
                <c:pt idx="10">
                  <c:v>27.411037248548222</c:v>
                </c:pt>
                <c:pt idx="11">
                  <c:v>28.146376732411966</c:v>
                </c:pt>
                <c:pt idx="12">
                  <c:v>29.311479549882517</c:v>
                </c:pt>
                <c:pt idx="13">
                  <c:v>29.284217897369558</c:v>
                </c:pt>
                <c:pt idx="14">
                  <c:v>28.535550981077545</c:v>
                </c:pt>
                <c:pt idx="15">
                  <c:v>28.805983844125318</c:v>
                </c:pt>
                <c:pt idx="16">
                  <c:v>28.820676696808981</c:v>
                </c:pt>
                <c:pt idx="17">
                  <c:v>28.149571760189438</c:v>
                </c:pt>
                <c:pt idx="18">
                  <c:v>28.244574258170768</c:v>
                </c:pt>
                <c:pt idx="19">
                  <c:v>28.328346090814325</c:v>
                </c:pt>
                <c:pt idx="20">
                  <c:v>28.161929247771695</c:v>
                </c:pt>
                <c:pt idx="21">
                  <c:v>27.903331172096177</c:v>
                </c:pt>
                <c:pt idx="22">
                  <c:v>27.186818391041232</c:v>
                </c:pt>
                <c:pt idx="23">
                  <c:v>27.367911007144631</c:v>
                </c:pt>
                <c:pt idx="24">
                  <c:v>26.666902830318445</c:v>
                </c:pt>
                <c:pt idx="25">
                  <c:v>24.620141366214892</c:v>
                </c:pt>
                <c:pt idx="26">
                  <c:v>22.642863412799944</c:v>
                </c:pt>
                <c:pt idx="27">
                  <c:v>21.367798763485741</c:v>
                </c:pt>
                <c:pt idx="28">
                  <c:v>19.128294178676828</c:v>
                </c:pt>
                <c:pt idx="29">
                  <c:v>18.284204455581264</c:v>
                </c:pt>
                <c:pt idx="30">
                  <c:v>18.166724726989436</c:v>
                </c:pt>
                <c:pt idx="31">
                  <c:v>18.46663658058592</c:v>
                </c:pt>
                <c:pt idx="32">
                  <c:v>18.42739242313943</c:v>
                </c:pt>
                <c:pt idx="33">
                  <c:v>18.423523124509479</c:v>
                </c:pt>
                <c:pt idx="34">
                  <c:v>18.231791454655021</c:v>
                </c:pt>
                <c:pt idx="35">
                  <c:v>18.098122506417248</c:v>
                </c:pt>
                <c:pt idx="36">
                  <c:v>18.173204797810747</c:v>
                </c:pt>
                <c:pt idx="37">
                  <c:v>18.447285801381909</c:v>
                </c:pt>
                <c:pt idx="38">
                  <c:v>18.89868901274173</c:v>
                </c:pt>
                <c:pt idx="39">
                  <c:v>19.299702026402013</c:v>
                </c:pt>
                <c:pt idx="40">
                  <c:v>19.719112987664765</c:v>
                </c:pt>
                <c:pt idx="41">
                  <c:v>20.313536102327397</c:v>
                </c:pt>
                <c:pt idx="42">
                  <c:v>21.164700995984241</c:v>
                </c:pt>
                <c:pt idx="43">
                  <c:v>21.08633797434609</c:v>
                </c:pt>
                <c:pt idx="44">
                  <c:v>20.567364136844304</c:v>
                </c:pt>
                <c:pt idx="45">
                  <c:v>20.319143805092956</c:v>
                </c:pt>
                <c:pt idx="46">
                  <c:v>19.751777358601665</c:v>
                </c:pt>
                <c:pt idx="47">
                  <c:v>18.056098763623332</c:v>
                </c:pt>
                <c:pt idx="48">
                  <c:v>17.948323872207887</c:v>
                </c:pt>
                <c:pt idx="49">
                  <c:v>18.258006595908387</c:v>
                </c:pt>
                <c:pt idx="50">
                  <c:v>17.938985426773318</c:v>
                </c:pt>
                <c:pt idx="51">
                  <c:v>17.154124201327402</c:v>
                </c:pt>
                <c:pt idx="52">
                  <c:v>17.232828722449103</c:v>
                </c:pt>
                <c:pt idx="53">
                  <c:v>17.430968008875944</c:v>
                </c:pt>
                <c:pt idx="54">
                  <c:v>17.146868576111238</c:v>
                </c:pt>
                <c:pt idx="55">
                  <c:v>16.558530686554775</c:v>
                </c:pt>
                <c:pt idx="56">
                  <c:v>16.306254308875776</c:v>
                </c:pt>
                <c:pt idx="57">
                  <c:v>16.204104153334697</c:v>
                </c:pt>
                <c:pt idx="58">
                  <c:v>15.20427052625295</c:v>
                </c:pt>
                <c:pt idx="59">
                  <c:v>14.663449897794223</c:v>
                </c:pt>
                <c:pt idx="60">
                  <c:v>15.621305565130726</c:v>
                </c:pt>
                <c:pt idx="61">
                  <c:v>16.795235764573711</c:v>
                </c:pt>
                <c:pt idx="62">
                  <c:v>17.284151399187628</c:v>
                </c:pt>
                <c:pt idx="63">
                  <c:v>17.405182123111913</c:v>
                </c:pt>
                <c:pt idx="64">
                  <c:v>16.944603421052882</c:v>
                </c:pt>
                <c:pt idx="65">
                  <c:v>16.100343828231551</c:v>
                </c:pt>
                <c:pt idx="66">
                  <c:v>15.247112096881661</c:v>
                </c:pt>
                <c:pt idx="67">
                  <c:v>14.53879790871099</c:v>
                </c:pt>
                <c:pt idx="68">
                  <c:v>14.462883781663475</c:v>
                </c:pt>
                <c:pt idx="69">
                  <c:v>15.293065468687399</c:v>
                </c:pt>
                <c:pt idx="70">
                  <c:v>15.923494938473544</c:v>
                </c:pt>
                <c:pt idx="71">
                  <c:v>16.105582788090622</c:v>
                </c:pt>
                <c:pt idx="72">
                  <c:v>16.874184804968966</c:v>
                </c:pt>
                <c:pt idx="73">
                  <c:v>16.861569069134699</c:v>
                </c:pt>
                <c:pt idx="74">
                  <c:v>16.880453912749434</c:v>
                </c:pt>
                <c:pt idx="75">
                  <c:v>16.903002702861635</c:v>
                </c:pt>
                <c:pt idx="76">
                  <c:v>17.169817326801024</c:v>
                </c:pt>
                <c:pt idx="77">
                  <c:v>16.604146049203226</c:v>
                </c:pt>
                <c:pt idx="78">
                  <c:v>16.329022522321161</c:v>
                </c:pt>
                <c:pt idx="79">
                  <c:v>16.060574558555142</c:v>
                </c:pt>
                <c:pt idx="80">
                  <c:v>15.124516804306143</c:v>
                </c:pt>
                <c:pt idx="81">
                  <c:v>14.680127593262487</c:v>
                </c:pt>
                <c:pt idx="82">
                  <c:v>15.15598386564692</c:v>
                </c:pt>
                <c:pt idx="83">
                  <c:v>15.975298829713051</c:v>
                </c:pt>
                <c:pt idx="84">
                  <c:v>16.41129026188058</c:v>
                </c:pt>
                <c:pt idx="85">
                  <c:v>17.290513323084824</c:v>
                </c:pt>
                <c:pt idx="86">
                  <c:v>17.497632598996823</c:v>
                </c:pt>
                <c:pt idx="87">
                  <c:v>17.291749019265048</c:v>
                </c:pt>
                <c:pt idx="88">
                  <c:v>17.09681787180385</c:v>
                </c:pt>
                <c:pt idx="89">
                  <c:v>17.583950134507369</c:v>
                </c:pt>
                <c:pt idx="90">
                  <c:v>17.260114290785008</c:v>
                </c:pt>
                <c:pt idx="91">
                  <c:v>17.213990515804117</c:v>
                </c:pt>
                <c:pt idx="92">
                  <c:v>17.343625659959532</c:v>
                </c:pt>
                <c:pt idx="93">
                  <c:v>17.864456108267539</c:v>
                </c:pt>
                <c:pt idx="94">
                  <c:v>17.854978178623579</c:v>
                </c:pt>
                <c:pt idx="95">
                  <c:v>18.711693716281687</c:v>
                </c:pt>
                <c:pt idx="96">
                  <c:v>18.94549526023021</c:v>
                </c:pt>
                <c:pt idx="97">
                  <c:v>19.474764535431031</c:v>
                </c:pt>
                <c:pt idx="98">
                  <c:v>19.131322620295798</c:v>
                </c:pt>
                <c:pt idx="99">
                  <c:v>18.547297520272714</c:v>
                </c:pt>
                <c:pt idx="100">
                  <c:v>18.064725763306402</c:v>
                </c:pt>
                <c:pt idx="101">
                  <c:v>18.356398735117526</c:v>
                </c:pt>
                <c:pt idx="102">
                  <c:v>17.985348816608912</c:v>
                </c:pt>
                <c:pt idx="103">
                  <c:v>18.277532201846221</c:v>
                </c:pt>
                <c:pt idx="104">
                  <c:v>18.718336687251075</c:v>
                </c:pt>
                <c:pt idx="105">
                  <c:v>19.078552886499459</c:v>
                </c:pt>
                <c:pt idx="106">
                  <c:v>19.339842733569196</c:v>
                </c:pt>
                <c:pt idx="107">
                  <c:v>19.714911410033906</c:v>
                </c:pt>
                <c:pt idx="108">
                  <c:v>20.11368081654134</c:v>
                </c:pt>
                <c:pt idx="109">
                  <c:v>20.030922172880786</c:v>
                </c:pt>
                <c:pt idx="110">
                  <c:v>20.063157328075555</c:v>
                </c:pt>
                <c:pt idx="111">
                  <c:v>20.247702066378615</c:v>
                </c:pt>
                <c:pt idx="112">
                  <c:v>20.422020401675095</c:v>
                </c:pt>
                <c:pt idx="113">
                  <c:v>20.578011052404701</c:v>
                </c:pt>
                <c:pt idx="114">
                  <c:v>21.404211763877523</c:v>
                </c:pt>
                <c:pt idx="115">
                  <c:v>22.224253700923956</c:v>
                </c:pt>
                <c:pt idx="116">
                  <c:v>22.3700372756342</c:v>
                </c:pt>
                <c:pt idx="117">
                  <c:v>22.860547116028126</c:v>
                </c:pt>
                <c:pt idx="118">
                  <c:v>23.375241687187184</c:v>
                </c:pt>
                <c:pt idx="119">
                  <c:v>24.203065880093551</c:v>
                </c:pt>
                <c:pt idx="120">
                  <c:v>24.785556325304036</c:v>
                </c:pt>
                <c:pt idx="121">
                  <c:v>25.057856628894786</c:v>
                </c:pt>
                <c:pt idx="122">
                  <c:v>25.554278240952481</c:v>
                </c:pt>
                <c:pt idx="123">
                  <c:v>25.379534938335222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9632"/>
        <c:axId val="189590720"/>
      </c:scatter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'P5'!$J$2:$J$129</c:f>
              <c:numCache>
                <c:formatCode>0.00_);[Red]\(0.00\)</c:formatCode>
                <c:ptCount val="128"/>
                <c:pt idx="0">
                  <c:v>251.56936162361623</c:v>
                </c:pt>
                <c:pt idx="1">
                  <c:v>251.72459302325581</c:v>
                </c:pt>
                <c:pt idx="2">
                  <c:v>251.74013372093023</c:v>
                </c:pt>
                <c:pt idx="3">
                  <c:v>251.78157558139534</c:v>
                </c:pt>
                <c:pt idx="4">
                  <c:v>251.78157558139534</c:v>
                </c:pt>
                <c:pt idx="5">
                  <c:v>251.79366279069768</c:v>
                </c:pt>
                <c:pt idx="6">
                  <c:v>251.80574999999999</c:v>
                </c:pt>
                <c:pt idx="7">
                  <c:v>251.81611046511628</c:v>
                </c:pt>
                <c:pt idx="8">
                  <c:v>251.82992441860466</c:v>
                </c:pt>
                <c:pt idx="9">
                  <c:v>251.84028488372093</c:v>
                </c:pt>
                <c:pt idx="10">
                  <c:v>251.85064534883722</c:v>
                </c:pt>
                <c:pt idx="11">
                  <c:v>251.85064534883722</c:v>
                </c:pt>
                <c:pt idx="12">
                  <c:v>251.85064534883722</c:v>
                </c:pt>
                <c:pt idx="13">
                  <c:v>251.85755232558139</c:v>
                </c:pt>
                <c:pt idx="14">
                  <c:v>251.87481976744186</c:v>
                </c:pt>
                <c:pt idx="15">
                  <c:v>251.87481976744186</c:v>
                </c:pt>
                <c:pt idx="16">
                  <c:v>251.88</c:v>
                </c:pt>
                <c:pt idx="17">
                  <c:v>251.88469230769229</c:v>
                </c:pt>
                <c:pt idx="18">
                  <c:v>251.88938461538461</c:v>
                </c:pt>
                <c:pt idx="19">
                  <c:v>251.88938461538461</c:v>
                </c:pt>
                <c:pt idx="20">
                  <c:v>251.88938461538461</c:v>
                </c:pt>
                <c:pt idx="21">
                  <c:v>251.89876923076923</c:v>
                </c:pt>
                <c:pt idx="22">
                  <c:v>251.89876923076923</c:v>
                </c:pt>
                <c:pt idx="23">
                  <c:v>251.90815384615385</c:v>
                </c:pt>
                <c:pt idx="24">
                  <c:v>251.90815384615385</c:v>
                </c:pt>
                <c:pt idx="25">
                  <c:v>251.90815384615385</c:v>
                </c:pt>
                <c:pt idx="26">
                  <c:v>251.91753846153847</c:v>
                </c:pt>
                <c:pt idx="27">
                  <c:v>251.91753846153847</c:v>
                </c:pt>
                <c:pt idx="28">
                  <c:v>251.93161538461538</c:v>
                </c:pt>
                <c:pt idx="29">
                  <c:v>251.941</c:v>
                </c:pt>
                <c:pt idx="30">
                  <c:v>251.94136877828055</c:v>
                </c:pt>
                <c:pt idx="31">
                  <c:v>251.94247511312219</c:v>
                </c:pt>
                <c:pt idx="32">
                  <c:v>251.94358144796379</c:v>
                </c:pt>
                <c:pt idx="33">
                  <c:v>251.95206334841629</c:v>
                </c:pt>
                <c:pt idx="34">
                  <c:v>251.95501357466063</c:v>
                </c:pt>
                <c:pt idx="35">
                  <c:v>251.95759502262445</c:v>
                </c:pt>
                <c:pt idx="36">
                  <c:v>251.95870135746605</c:v>
                </c:pt>
                <c:pt idx="37">
                  <c:v>251.95943891402715</c:v>
                </c:pt>
                <c:pt idx="38">
                  <c:v>251.96128280542987</c:v>
                </c:pt>
                <c:pt idx="39">
                  <c:v>251.96386425339367</c:v>
                </c:pt>
                <c:pt idx="40">
                  <c:v>251.96570814479639</c:v>
                </c:pt>
                <c:pt idx="41">
                  <c:v>251.96976470588237</c:v>
                </c:pt>
                <c:pt idx="42">
                  <c:v>251.97050226244343</c:v>
                </c:pt>
                <c:pt idx="43">
                  <c:v>251.97160859728507</c:v>
                </c:pt>
                <c:pt idx="44">
                  <c:v>251.9734524886878</c:v>
                </c:pt>
                <c:pt idx="45">
                  <c:v>251.97455882352941</c:v>
                </c:pt>
                <c:pt idx="46">
                  <c:v>251.97640271493214</c:v>
                </c:pt>
                <c:pt idx="47">
                  <c:v>251.98082805429866</c:v>
                </c:pt>
                <c:pt idx="48">
                  <c:v>251.98267194570136</c:v>
                </c:pt>
                <c:pt idx="49">
                  <c:v>251.99115384615385</c:v>
                </c:pt>
                <c:pt idx="50">
                  <c:v>251.99668552036201</c:v>
                </c:pt>
                <c:pt idx="51">
                  <c:v>252.00221719457014</c:v>
                </c:pt>
                <c:pt idx="52">
                  <c:v>252.00406108597286</c:v>
                </c:pt>
                <c:pt idx="53">
                  <c:v>252.01143665158372</c:v>
                </c:pt>
                <c:pt idx="54">
                  <c:v>252.01881221719458</c:v>
                </c:pt>
                <c:pt idx="55">
                  <c:v>252.0232375565611</c:v>
                </c:pt>
                <c:pt idx="56">
                  <c:v>252.02766289592762</c:v>
                </c:pt>
                <c:pt idx="57">
                  <c:v>252.03135067873305</c:v>
                </c:pt>
                <c:pt idx="58">
                  <c:v>252.04093891402715</c:v>
                </c:pt>
                <c:pt idx="59">
                  <c:v>252.0490520361991</c:v>
                </c:pt>
                <c:pt idx="60">
                  <c:v>252.11039594699923</c:v>
                </c:pt>
                <c:pt idx="61">
                  <c:v>252.1278394388153</c:v>
                </c:pt>
                <c:pt idx="62">
                  <c:v>252.15342322681218</c:v>
                </c:pt>
                <c:pt idx="63">
                  <c:v>252.17261106780984</c:v>
                </c:pt>
                <c:pt idx="64">
                  <c:v>252.1941247077163</c:v>
                </c:pt>
                <c:pt idx="65">
                  <c:v>252.21796414653159</c:v>
                </c:pt>
                <c:pt idx="66">
                  <c:v>252.24529228371006</c:v>
                </c:pt>
                <c:pt idx="67">
                  <c:v>252.29180826188622</c:v>
                </c:pt>
                <c:pt idx="68">
                  <c:v>252.32611379579112</c:v>
                </c:pt>
                <c:pt idx="69">
                  <c:v>252.351697583788</c:v>
                </c:pt>
                <c:pt idx="70">
                  <c:v>252.36448947778644</c:v>
                </c:pt>
                <c:pt idx="71">
                  <c:v>252.39821356196416</c:v>
                </c:pt>
                <c:pt idx="72">
                  <c:v>252.43193764614185</c:v>
                </c:pt>
                <c:pt idx="73">
                  <c:v>252.4778721745908</c:v>
                </c:pt>
                <c:pt idx="74">
                  <c:v>252.49415276695245</c:v>
                </c:pt>
                <c:pt idx="75">
                  <c:v>252.54241309431021</c:v>
                </c:pt>
                <c:pt idx="76">
                  <c:v>252.5714855806703</c:v>
                </c:pt>
                <c:pt idx="77">
                  <c:v>252.6011395167576</c:v>
                </c:pt>
                <c:pt idx="78">
                  <c:v>252.64358534684334</c:v>
                </c:pt>
                <c:pt idx="79">
                  <c:v>252.67323928293064</c:v>
                </c:pt>
                <c:pt idx="80">
                  <c:v>252.85519761775853</c:v>
                </c:pt>
                <c:pt idx="81">
                  <c:v>252.86884136437465</c:v>
                </c:pt>
                <c:pt idx="82">
                  <c:v>252.89742826204656</c:v>
                </c:pt>
                <c:pt idx="83">
                  <c:v>252.91821873308066</c:v>
                </c:pt>
                <c:pt idx="84">
                  <c:v>252.93738494856524</c:v>
                </c:pt>
                <c:pt idx="85">
                  <c:v>252.96174878180832</c:v>
                </c:pt>
                <c:pt idx="86">
                  <c:v>253.03191662154845</c:v>
                </c:pt>
                <c:pt idx="87">
                  <c:v>253.05822956145099</c:v>
                </c:pt>
                <c:pt idx="88">
                  <c:v>253.06472658364916</c:v>
                </c:pt>
                <c:pt idx="89">
                  <c:v>253.07642122360585</c:v>
                </c:pt>
                <c:pt idx="90">
                  <c:v>253.08941526800217</c:v>
                </c:pt>
                <c:pt idx="91">
                  <c:v>253.11085544125609</c:v>
                </c:pt>
                <c:pt idx="92">
                  <c:v>253.13067135896046</c:v>
                </c:pt>
                <c:pt idx="93">
                  <c:v>253.14496480779641</c:v>
                </c:pt>
                <c:pt idx="94">
                  <c:v>253.25281537628587</c:v>
                </c:pt>
                <c:pt idx="95">
                  <c:v>253.28789929615593</c:v>
                </c:pt>
                <c:pt idx="96">
                  <c:v>253.30446670276123</c:v>
                </c:pt>
                <c:pt idx="97">
                  <c:v>253.35221981591769</c:v>
                </c:pt>
                <c:pt idx="98">
                  <c:v>253.37138603140227</c:v>
                </c:pt>
                <c:pt idx="99">
                  <c:v>253.39282620465619</c:v>
                </c:pt>
                <c:pt idx="100">
                  <c:v>253.42043854899836</c:v>
                </c:pt>
                <c:pt idx="101">
                  <c:v>253.45571428571427</c:v>
                </c:pt>
                <c:pt idx="102">
                  <c:v>253.48809523809524</c:v>
                </c:pt>
                <c:pt idx="103">
                  <c:v>253.53103869653768</c:v>
                </c:pt>
                <c:pt idx="104">
                  <c:v>253.54427698574338</c:v>
                </c:pt>
                <c:pt idx="105">
                  <c:v>253.6012016293279</c:v>
                </c:pt>
                <c:pt idx="106">
                  <c:v>253.64488798370672</c:v>
                </c:pt>
                <c:pt idx="107">
                  <c:v>253.65415478615071</c:v>
                </c:pt>
                <c:pt idx="108">
                  <c:v>253.68063136456212</c:v>
                </c:pt>
                <c:pt idx="109">
                  <c:v>253.7124032586558</c:v>
                </c:pt>
                <c:pt idx="110">
                  <c:v>253.79183299389001</c:v>
                </c:pt>
                <c:pt idx="111">
                  <c:v>253.81566191446029</c:v>
                </c:pt>
                <c:pt idx="112">
                  <c:v>253.83287169042771</c:v>
                </c:pt>
                <c:pt idx="113">
                  <c:v>253.91362525458248</c:v>
                </c:pt>
                <c:pt idx="114">
                  <c:v>253.97716904276984</c:v>
                </c:pt>
                <c:pt idx="115">
                  <c:v>254.00761710794296</c:v>
                </c:pt>
                <c:pt idx="116">
                  <c:v>254.0195315682281</c:v>
                </c:pt>
                <c:pt idx="117">
                  <c:v>254.02747454175153</c:v>
                </c:pt>
                <c:pt idx="118">
                  <c:v>254.03276985743381</c:v>
                </c:pt>
                <c:pt idx="119">
                  <c:v>254.03674134419552</c:v>
                </c:pt>
                <c:pt idx="120">
                  <c:v>254.04203665987779</c:v>
                </c:pt>
                <c:pt idx="121">
                  <c:v>254.04733197556007</c:v>
                </c:pt>
                <c:pt idx="122">
                  <c:v>254.0685132382892</c:v>
                </c:pt>
                <c:pt idx="123">
                  <c:v>254.11484725050914</c:v>
                </c:pt>
                <c:pt idx="124">
                  <c:v>254.14</c:v>
                </c:pt>
                <c:pt idx="125">
                  <c:v>254.14794297352341</c:v>
                </c:pt>
                <c:pt idx="126">
                  <c:v>254.15191446028513</c:v>
                </c:pt>
                <c:pt idx="127">
                  <c:v>254.25649694501016</c:v>
                </c:pt>
              </c:numCache>
            </c:numRef>
          </c:xVal>
          <c:yVal>
            <c:numRef>
              <c:f>'P5'!$K$2:$K$129</c:f>
              <c:numCache>
                <c:formatCode>0.00_ </c:formatCode>
                <c:ptCount val="128"/>
                <c:pt idx="0">
                  <c:v>28.703471518843898</c:v>
                </c:pt>
                <c:pt idx="1">
                  <c:v>30.912343485760175</c:v>
                </c:pt>
                <c:pt idx="2">
                  <c:v>31.168720054976319</c:v>
                </c:pt>
                <c:pt idx="3">
                  <c:v>32.682159274093834</c:v>
                </c:pt>
                <c:pt idx="4">
                  <c:v>33.543873464459608</c:v>
                </c:pt>
                <c:pt idx="5">
                  <c:v>28.912550679493407</c:v>
                </c:pt>
                <c:pt idx="6">
                  <c:v>30.70168044422816</c:v>
                </c:pt>
                <c:pt idx="7">
                  <c:v>29.260706333837462</c:v>
                </c:pt>
                <c:pt idx="8">
                  <c:v>28.449366986623815</c:v>
                </c:pt>
                <c:pt idx="9">
                  <c:v>27.153758218908976</c:v>
                </c:pt>
                <c:pt idx="10">
                  <c:v>25.28244195117631</c:v>
                </c:pt>
                <c:pt idx="11">
                  <c:v>26.524045390991603</c:v>
                </c:pt>
                <c:pt idx="12">
                  <c:v>27.797016328971239</c:v>
                </c:pt>
                <c:pt idx="13">
                  <c:v>29.344373937956817</c:v>
                </c:pt>
                <c:pt idx="14">
                  <c:v>28.107308633645133</c:v>
                </c:pt>
                <c:pt idx="15">
                  <c:v>28.959139370495024</c:v>
                </c:pt>
                <c:pt idx="16">
                  <c:v>32.349559478344361</c:v>
                </c:pt>
                <c:pt idx="17">
                  <c:v>27.660708066406443</c:v>
                </c:pt>
                <c:pt idx="18">
                  <c:v>25.60103935649677</c:v>
                </c:pt>
                <c:pt idx="19">
                  <c:v>29.459472948884013</c:v>
                </c:pt>
                <c:pt idx="20">
                  <c:v>29.032603633913311</c:v>
                </c:pt>
                <c:pt idx="21">
                  <c:v>28.994034795246662</c:v>
                </c:pt>
                <c:pt idx="22">
                  <c:v>28.135720556313103</c:v>
                </c:pt>
                <c:pt idx="23">
                  <c:v>26.01989851971453</c:v>
                </c:pt>
                <c:pt idx="24">
                  <c:v>28.627388733670855</c:v>
                </c:pt>
                <c:pt idx="25">
                  <c:v>27.73961325553573</c:v>
                </c:pt>
                <c:pt idx="26">
                  <c:v>25.411470889971952</c:v>
                </c:pt>
                <c:pt idx="27">
                  <c:v>29.04118363683007</c:v>
                </c:pt>
                <c:pt idx="28">
                  <c:v>22.514857635583624</c:v>
                </c:pt>
                <c:pt idx="29">
                  <c:v>18.393581413153086</c:v>
                </c:pt>
                <c:pt idx="30">
                  <c:v>17.853223488460984</c:v>
                </c:pt>
                <c:pt idx="31">
                  <c:v>19.036147643400938</c:v>
                </c:pt>
                <c:pt idx="32">
                  <c:v>17.843660712785507</c:v>
                </c:pt>
                <c:pt idx="33">
                  <c:v>18.294409020105803</c:v>
                </c:pt>
                <c:pt idx="34">
                  <c:v>17.806182770193942</c:v>
                </c:pt>
                <c:pt idx="35">
                  <c:v>19.352782756443403</c:v>
                </c:pt>
                <c:pt idx="36">
                  <c:v>18.839926856168503</c:v>
                </c:pt>
                <c:pt idx="37">
                  <c:v>17.824314219635752</c:v>
                </c:pt>
                <c:pt idx="38">
                  <c:v>17.335750670833505</c:v>
                </c:pt>
                <c:pt idx="39">
                  <c:v>17.137838029005081</c:v>
                </c:pt>
                <c:pt idx="40">
                  <c:v>19.728194213410887</c:v>
                </c:pt>
                <c:pt idx="41">
                  <c:v>20.21033187402432</c:v>
                </c:pt>
                <c:pt idx="42">
                  <c:v>20.081330276434855</c:v>
                </c:pt>
                <c:pt idx="43">
                  <c:v>19.340815739134925</c:v>
                </c:pt>
                <c:pt idx="44">
                  <c:v>19.234892835318831</c:v>
                </c:pt>
                <c:pt idx="45">
                  <c:v>22.700309786724063</c:v>
                </c:pt>
                <c:pt idx="46">
                  <c:v>24.466156342308537</c:v>
                </c:pt>
                <c:pt idx="47">
                  <c:v>19.6895151682441</c:v>
                </c:pt>
                <c:pt idx="48">
                  <c:v>16.745946551625991</c:v>
                </c:pt>
                <c:pt idx="49">
                  <c:v>17.993791176562084</c:v>
                </c:pt>
                <c:pt idx="50">
                  <c:v>19.863477554267604</c:v>
                </c:pt>
                <c:pt idx="51">
                  <c:v>15.987763367416875</c:v>
                </c:pt>
                <c:pt idx="52">
                  <c:v>19.150640711166886</c:v>
                </c:pt>
                <c:pt idx="53">
                  <c:v>18.294360170128485</c:v>
                </c:pt>
                <c:pt idx="54">
                  <c:v>16.398685330886735</c:v>
                </c:pt>
                <c:pt idx="55">
                  <c:v>15.939171427038033</c:v>
                </c:pt>
                <c:pt idx="56">
                  <c:v>16.381285973025371</c:v>
                </c:pt>
                <c:pt idx="57">
                  <c:v>20.141337143301101</c:v>
                </c:pt>
                <c:pt idx="58">
                  <c:v>16.873863006304958</c:v>
                </c:pt>
                <c:pt idx="59">
                  <c:v>13.456995883104412</c:v>
                </c:pt>
                <c:pt idx="60">
                  <c:v>14.67778953864304</c:v>
                </c:pt>
                <c:pt idx="61">
                  <c:v>15.870535195319974</c:v>
                </c:pt>
                <c:pt idx="62">
                  <c:v>15.142169007892363</c:v>
                </c:pt>
                <c:pt idx="63">
                  <c:v>14.169759864011326</c:v>
                </c:pt>
                <c:pt idx="64">
                  <c:v>18.246274219786926</c:v>
                </c:pt>
                <c:pt idx="65">
                  <c:v>20.547440535857959</c:v>
                </c:pt>
                <c:pt idx="66">
                  <c:v>18.315113368389561</c:v>
                </c:pt>
                <c:pt idx="67">
                  <c:v>15.747322627513796</c:v>
                </c:pt>
                <c:pt idx="68">
                  <c:v>11.866866353716162</c:v>
                </c:pt>
                <c:pt idx="69">
                  <c:v>14.024976255680272</c:v>
                </c:pt>
                <c:pt idx="70">
                  <c:v>16.281281879108519</c:v>
                </c:pt>
                <c:pt idx="71">
                  <c:v>14.773542427536199</c:v>
                </c:pt>
                <c:pt idx="72">
                  <c:v>15.367751992276226</c:v>
                </c:pt>
                <c:pt idx="73">
                  <c:v>16.01777478883578</c:v>
                </c:pt>
                <c:pt idx="74">
                  <c:v>17.177123604610998</c:v>
                </c:pt>
                <c:pt idx="75">
                  <c:v>17.191721127193915</c:v>
                </c:pt>
                <c:pt idx="76">
                  <c:v>18.616552511927907</c:v>
                </c:pt>
                <c:pt idx="77">
                  <c:v>15.3046733131049</c:v>
                </c:pt>
                <c:pt idx="78">
                  <c:v>16.112199006909449</c:v>
                </c:pt>
                <c:pt idx="79">
                  <c:v>17.289867555171995</c:v>
                </c:pt>
                <c:pt idx="80">
                  <c:v>18.525794246890868</c:v>
                </c:pt>
                <c:pt idx="81">
                  <c:v>15.788196123938917</c:v>
                </c:pt>
                <c:pt idx="82">
                  <c:v>13.929055678694581</c:v>
                </c:pt>
                <c:pt idx="83">
                  <c:v>14.769959188079355</c:v>
                </c:pt>
                <c:pt idx="84">
                  <c:v>12.609578783926992</c:v>
                </c:pt>
                <c:pt idx="85">
                  <c:v>16.303848191672586</c:v>
                </c:pt>
                <c:pt idx="86">
                  <c:v>18.167477485861085</c:v>
                </c:pt>
                <c:pt idx="87">
                  <c:v>18.02563049902524</c:v>
                </c:pt>
                <c:pt idx="88">
                  <c:v>16.949916348917</c:v>
                </c:pt>
                <c:pt idx="89">
                  <c:v>17.005694089948207</c:v>
                </c:pt>
                <c:pt idx="90">
                  <c:v>17.339444571232576</c:v>
                </c:pt>
                <c:pt idx="91">
                  <c:v>17.138059587202221</c:v>
                </c:pt>
                <c:pt idx="92">
                  <c:v>17.050974761719246</c:v>
                </c:pt>
                <c:pt idx="93">
                  <c:v>19.385577662434585</c:v>
                </c:pt>
                <c:pt idx="94">
                  <c:v>15.386514871336416</c:v>
                </c:pt>
                <c:pt idx="95">
                  <c:v>17.108825696328111</c:v>
                </c:pt>
                <c:pt idx="96">
                  <c:v>17.786235307979297</c:v>
                </c:pt>
                <c:pt idx="97">
                  <c:v>19.655127003259295</c:v>
                </c:pt>
                <c:pt idx="98">
                  <c:v>19.338188014214779</c:v>
                </c:pt>
                <c:pt idx="99">
                  <c:v>19.670092559626951</c:v>
                </c:pt>
                <c:pt idx="100">
                  <c:v>18.277833416070735</c:v>
                </c:pt>
                <c:pt idx="101">
                  <c:v>20.4325816839834</c:v>
                </c:pt>
                <c:pt idx="102">
                  <c:v>17.937917427583116</c:v>
                </c:pt>
                <c:pt idx="103">
                  <c:v>16.418062514099361</c:v>
                </c:pt>
                <c:pt idx="104">
                  <c:v>17.257233774795395</c:v>
                </c:pt>
                <c:pt idx="105">
                  <c:v>19.736198275126355</c:v>
                </c:pt>
                <c:pt idx="106">
                  <c:v>18.577332091440326</c:v>
                </c:pt>
                <c:pt idx="107">
                  <c:v>19.398834353769658</c:v>
                </c:pt>
                <c:pt idx="108">
                  <c:v>18.622084941123632</c:v>
                </c:pt>
                <c:pt idx="109">
                  <c:v>19.058314771037331</c:v>
                </c:pt>
                <c:pt idx="110">
                  <c:v>21.042647510475035</c:v>
                </c:pt>
                <c:pt idx="111">
                  <c:v>20.452675473763875</c:v>
                </c:pt>
                <c:pt idx="112">
                  <c:v>21.392681386306819</c:v>
                </c:pt>
                <c:pt idx="113">
                  <c:v>18.20829172282086</c:v>
                </c:pt>
                <c:pt idx="114">
                  <c:v>19.219490547011191</c:v>
                </c:pt>
                <c:pt idx="115">
                  <c:v>21.965371201990322</c:v>
                </c:pt>
                <c:pt idx="116">
                  <c:v>21.324267150246285</c:v>
                </c:pt>
                <c:pt idx="117">
                  <c:v>22.17263463995485</c:v>
                </c:pt>
                <c:pt idx="118">
                  <c:v>22.33929528018497</c:v>
                </c:pt>
                <c:pt idx="119">
                  <c:v>23.319700232243349</c:v>
                </c:pt>
                <c:pt idx="120">
                  <c:v>22.694289075541548</c:v>
                </c:pt>
                <c:pt idx="121">
                  <c:v>23.776816352215917</c:v>
                </c:pt>
                <c:pt idx="122">
                  <c:v>24.746107495750138</c:v>
                </c:pt>
                <c:pt idx="123">
                  <c:v>26.478416244716797</c:v>
                </c:pt>
                <c:pt idx="124">
                  <c:v>26.232152458295786</c:v>
                </c:pt>
                <c:pt idx="125">
                  <c:v>24.055790593495288</c:v>
                </c:pt>
                <c:pt idx="126">
                  <c:v>26.258924412504399</c:v>
                </c:pt>
                <c:pt idx="127">
                  <c:v>23.872390982663845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9632"/>
        <c:axId val="189590720"/>
      </c:scatterChart>
      <c:valAx>
        <c:axId val="189589632"/>
        <c:scaling>
          <c:orientation val="maxMin"/>
          <c:max val="254.5"/>
          <c:min val="25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0720"/>
        <c:crosses val="autoZero"/>
        <c:crossBetween val="midCat"/>
        <c:majorUnit val="0.5"/>
      </c:valAx>
      <c:valAx>
        <c:axId val="18959072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zh-CN"/>
                  <a:t> </a:t>
                </a:r>
                <a:r>
                  <a:rPr lang="en-US"/>
                  <a:t>°C)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89632"/>
        <c:crosses val="max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'T2-T4'!$K$2:$K$55</c:f>
              <c:numCache>
                <c:formatCode>0.00_);[Red]\(0.00\)</c:formatCode>
                <c:ptCount val="54"/>
                <c:pt idx="0">
                  <c:v>203.46</c:v>
                </c:pt>
                <c:pt idx="1">
                  <c:v>205.59</c:v>
                </c:pt>
                <c:pt idx="2">
                  <c:v>207.72</c:v>
                </c:pt>
                <c:pt idx="3">
                  <c:v>209.46</c:v>
                </c:pt>
                <c:pt idx="4">
                  <c:v>209.46</c:v>
                </c:pt>
                <c:pt idx="5">
                  <c:v>209.7</c:v>
                </c:pt>
                <c:pt idx="6">
                  <c:v>209.94</c:v>
                </c:pt>
                <c:pt idx="7">
                  <c:v>210.18</c:v>
                </c:pt>
                <c:pt idx="8">
                  <c:v>210.66</c:v>
                </c:pt>
                <c:pt idx="9">
                  <c:v>211.61</c:v>
                </c:pt>
                <c:pt idx="10">
                  <c:v>212.09</c:v>
                </c:pt>
                <c:pt idx="11">
                  <c:v>212.57</c:v>
                </c:pt>
                <c:pt idx="12">
                  <c:v>213.05</c:v>
                </c:pt>
                <c:pt idx="13">
                  <c:v>213.28</c:v>
                </c:pt>
                <c:pt idx="14">
                  <c:v>213.52</c:v>
                </c:pt>
                <c:pt idx="15">
                  <c:v>214</c:v>
                </c:pt>
                <c:pt idx="16">
                  <c:v>214.96</c:v>
                </c:pt>
                <c:pt idx="17">
                  <c:v>216.19</c:v>
                </c:pt>
                <c:pt idx="18">
                  <c:v>217.42</c:v>
                </c:pt>
                <c:pt idx="19">
                  <c:v>226</c:v>
                </c:pt>
                <c:pt idx="20">
                  <c:v>227</c:v>
                </c:pt>
                <c:pt idx="21">
                  <c:v>228.71</c:v>
                </c:pt>
                <c:pt idx="22">
                  <c:v>229.07</c:v>
                </c:pt>
                <c:pt idx="23">
                  <c:v>231.05</c:v>
                </c:pt>
                <c:pt idx="24">
                  <c:v>232.31</c:v>
                </c:pt>
                <c:pt idx="25">
                  <c:v>233.57</c:v>
                </c:pt>
                <c:pt idx="26">
                  <c:v>234.29</c:v>
                </c:pt>
                <c:pt idx="27">
                  <c:v>235.01</c:v>
                </c:pt>
                <c:pt idx="28">
                  <c:v>235.19</c:v>
                </c:pt>
                <c:pt idx="29">
                  <c:v>235.25</c:v>
                </c:pt>
                <c:pt idx="30">
                  <c:v>235.91</c:v>
                </c:pt>
                <c:pt idx="31">
                  <c:v>236</c:v>
                </c:pt>
                <c:pt idx="32">
                  <c:v>236.45</c:v>
                </c:pt>
                <c:pt idx="33">
                  <c:v>237</c:v>
                </c:pt>
                <c:pt idx="34">
                  <c:v>237</c:v>
                </c:pt>
                <c:pt idx="35">
                  <c:v>237.3</c:v>
                </c:pt>
                <c:pt idx="36">
                  <c:v>237.6</c:v>
                </c:pt>
                <c:pt idx="37">
                  <c:v>237.9</c:v>
                </c:pt>
                <c:pt idx="38">
                  <c:v>238.2</c:v>
                </c:pt>
                <c:pt idx="39">
                  <c:v>238.5</c:v>
                </c:pt>
                <c:pt idx="40">
                  <c:v>239.79</c:v>
                </c:pt>
                <c:pt idx="41">
                  <c:v>240.13</c:v>
                </c:pt>
                <c:pt idx="42">
                  <c:v>240.82</c:v>
                </c:pt>
                <c:pt idx="43">
                  <c:v>241.5</c:v>
                </c:pt>
                <c:pt idx="44">
                  <c:v>241.5</c:v>
                </c:pt>
                <c:pt idx="45">
                  <c:v>241.8</c:v>
                </c:pt>
                <c:pt idx="46">
                  <c:v>242.12</c:v>
                </c:pt>
                <c:pt idx="47">
                  <c:v>242.12</c:v>
                </c:pt>
                <c:pt idx="48">
                  <c:v>242.74</c:v>
                </c:pt>
                <c:pt idx="49">
                  <c:v>243</c:v>
                </c:pt>
                <c:pt idx="50">
                  <c:v>243.5</c:v>
                </c:pt>
                <c:pt idx="51">
                  <c:v>246.65</c:v>
                </c:pt>
                <c:pt idx="52">
                  <c:v>247.3</c:v>
                </c:pt>
                <c:pt idx="53">
                  <c:v>247.8</c:v>
                </c:pt>
              </c:numCache>
            </c:numRef>
          </c:xVal>
          <c:yVal>
            <c:numRef>
              <c:f>'T2-T4'!$L$2:$L$55</c:f>
              <c:numCache>
                <c:formatCode>0.00_ </c:formatCode>
                <c:ptCount val="54"/>
                <c:pt idx="0">
                  <c:v>23.53</c:v>
                </c:pt>
                <c:pt idx="1">
                  <c:v>22.810000000000002</c:v>
                </c:pt>
                <c:pt idx="2">
                  <c:v>23.935000000000002</c:v>
                </c:pt>
                <c:pt idx="3">
                  <c:v>22.855000000000004</c:v>
                </c:pt>
                <c:pt idx="4">
                  <c:v>23.08</c:v>
                </c:pt>
                <c:pt idx="5">
                  <c:v>19.480000000000004</c:v>
                </c:pt>
                <c:pt idx="6">
                  <c:v>26.230000000000004</c:v>
                </c:pt>
                <c:pt idx="7">
                  <c:v>21.865000000000009</c:v>
                </c:pt>
                <c:pt idx="8">
                  <c:v>27.13000000000001</c:v>
                </c:pt>
                <c:pt idx="9">
                  <c:v>26.320000000000007</c:v>
                </c:pt>
                <c:pt idx="10">
                  <c:v>26.905000000000001</c:v>
                </c:pt>
                <c:pt idx="11">
                  <c:v>27.400000000000006</c:v>
                </c:pt>
                <c:pt idx="12">
                  <c:v>23.66500000000002</c:v>
                </c:pt>
                <c:pt idx="13">
                  <c:v>29.38000000000001</c:v>
                </c:pt>
                <c:pt idx="14">
                  <c:v>30.595000000000013</c:v>
                </c:pt>
                <c:pt idx="15">
                  <c:v>26.275000000000006</c:v>
                </c:pt>
                <c:pt idx="16">
                  <c:v>27.400000000000006</c:v>
                </c:pt>
                <c:pt idx="17">
                  <c:v>22.27000000000001</c:v>
                </c:pt>
                <c:pt idx="18">
                  <c:v>22.945000000000007</c:v>
                </c:pt>
                <c:pt idx="19">
                  <c:v>20.38000000000001</c:v>
                </c:pt>
                <c:pt idx="20">
                  <c:v>23.75500000000001</c:v>
                </c:pt>
                <c:pt idx="21">
                  <c:v>27.174999999999997</c:v>
                </c:pt>
                <c:pt idx="22">
                  <c:v>26.00500000000001</c:v>
                </c:pt>
                <c:pt idx="23">
                  <c:v>27.625000000000014</c:v>
                </c:pt>
                <c:pt idx="24">
                  <c:v>26.680000000000007</c:v>
                </c:pt>
                <c:pt idx="25">
                  <c:v>22.405000000000001</c:v>
                </c:pt>
                <c:pt idx="26">
                  <c:v>22.63000000000001</c:v>
                </c:pt>
                <c:pt idx="27">
                  <c:v>22.63000000000001</c:v>
                </c:pt>
                <c:pt idx="28">
                  <c:v>22.495000000000005</c:v>
                </c:pt>
                <c:pt idx="29">
                  <c:v>22.585000000000008</c:v>
                </c:pt>
                <c:pt idx="30">
                  <c:v>23.08</c:v>
                </c:pt>
                <c:pt idx="31">
                  <c:v>21.775000000000006</c:v>
                </c:pt>
                <c:pt idx="32">
                  <c:v>23.305000000000007</c:v>
                </c:pt>
                <c:pt idx="33">
                  <c:v>20.92</c:v>
                </c:pt>
                <c:pt idx="34">
                  <c:v>21.28</c:v>
                </c:pt>
                <c:pt idx="35">
                  <c:v>26.590000000000003</c:v>
                </c:pt>
                <c:pt idx="36">
                  <c:v>26.410000000000011</c:v>
                </c:pt>
                <c:pt idx="37">
                  <c:v>21.325000000000003</c:v>
                </c:pt>
                <c:pt idx="38">
                  <c:v>25.509999999999991</c:v>
                </c:pt>
                <c:pt idx="39">
                  <c:v>25.060000000000002</c:v>
                </c:pt>
                <c:pt idx="40">
                  <c:v>25.555000000000007</c:v>
                </c:pt>
                <c:pt idx="41">
                  <c:v>30.41500000000002</c:v>
                </c:pt>
                <c:pt idx="42">
                  <c:v>30.50500000000001</c:v>
                </c:pt>
                <c:pt idx="43">
                  <c:v>24.115000000000009</c:v>
                </c:pt>
                <c:pt idx="44">
                  <c:v>30.234999999999999</c:v>
                </c:pt>
                <c:pt idx="45">
                  <c:v>26.049999999999997</c:v>
                </c:pt>
                <c:pt idx="46">
                  <c:v>22.315000000000012</c:v>
                </c:pt>
                <c:pt idx="47">
                  <c:v>25.600000000000009</c:v>
                </c:pt>
                <c:pt idx="48">
                  <c:v>30.009999999999991</c:v>
                </c:pt>
                <c:pt idx="49">
                  <c:v>29.605000000000004</c:v>
                </c:pt>
                <c:pt idx="50">
                  <c:v>31.945000000000007</c:v>
                </c:pt>
                <c:pt idx="51">
                  <c:v>28.975000000000009</c:v>
                </c:pt>
                <c:pt idx="52">
                  <c:v>35.815000000000012</c:v>
                </c:pt>
                <c:pt idx="53">
                  <c:v>34.33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5616"/>
        <c:axId val="189589088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C0504D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504D"/>
                </a:solidFill>
              </a:ln>
              <a:effectLst/>
            </c:spPr>
          </c:marker>
          <c:xVal>
            <c:numRef>
              <c:f>'T2-T4'!$M$4:$M$53</c:f>
              <c:numCache>
                <c:formatCode>0.00_ </c:formatCode>
                <c:ptCount val="50"/>
                <c:pt idx="0">
                  <c:v>207.13800000000001</c:v>
                </c:pt>
                <c:pt idx="1">
                  <c:v>208.38600000000002</c:v>
                </c:pt>
                <c:pt idx="2">
                  <c:v>209.256</c:v>
                </c:pt>
                <c:pt idx="3">
                  <c:v>209.74799999999999</c:v>
                </c:pt>
                <c:pt idx="4">
                  <c:v>209.988</c:v>
                </c:pt>
                <c:pt idx="5">
                  <c:v>210.41799999999998</c:v>
                </c:pt>
                <c:pt idx="6">
                  <c:v>210.89600000000002</c:v>
                </c:pt>
                <c:pt idx="7">
                  <c:v>211.42200000000003</c:v>
                </c:pt>
                <c:pt idx="8">
                  <c:v>211.99600000000001</c:v>
                </c:pt>
                <c:pt idx="9">
                  <c:v>212.51999999999998</c:v>
                </c:pt>
                <c:pt idx="10">
                  <c:v>212.90199999999999</c:v>
                </c:pt>
                <c:pt idx="11">
                  <c:v>213.28400000000002</c:v>
                </c:pt>
                <c:pt idx="12">
                  <c:v>213.762</c:v>
                </c:pt>
                <c:pt idx="13">
                  <c:v>214.39000000000001</c:v>
                </c:pt>
                <c:pt idx="14">
                  <c:v>215.21800000000002</c:v>
                </c:pt>
                <c:pt idx="15">
                  <c:v>217.71400000000003</c:v>
                </c:pt>
                <c:pt idx="16">
                  <c:v>220.31399999999999</c:v>
                </c:pt>
                <c:pt idx="17">
                  <c:v>223.06399999999999</c:v>
                </c:pt>
                <c:pt idx="18">
                  <c:v>225.64000000000001</c:v>
                </c:pt>
                <c:pt idx="19">
                  <c:v>228.36599999999999</c:v>
                </c:pt>
                <c:pt idx="20">
                  <c:v>229.62799999999999</c:v>
                </c:pt>
                <c:pt idx="21">
                  <c:v>230.94199999999995</c:v>
                </c:pt>
                <c:pt idx="22">
                  <c:v>232.05799999999999</c:v>
                </c:pt>
                <c:pt idx="23">
                  <c:v>233.24600000000001</c:v>
                </c:pt>
                <c:pt idx="24">
                  <c:v>234.07399999999998</c:v>
                </c:pt>
                <c:pt idx="25">
                  <c:v>234.66199999999998</c:v>
                </c:pt>
                <c:pt idx="26">
                  <c:v>235.13000000000002</c:v>
                </c:pt>
                <c:pt idx="27">
                  <c:v>235.47200000000004</c:v>
                </c:pt>
                <c:pt idx="28">
                  <c:v>235.76</c:v>
                </c:pt>
                <c:pt idx="29">
                  <c:v>236.12199999999999</c:v>
                </c:pt>
                <c:pt idx="30">
                  <c:v>236.47199999999998</c:v>
                </c:pt>
                <c:pt idx="31">
                  <c:v>236.75</c:v>
                </c:pt>
                <c:pt idx="32">
                  <c:v>237.07</c:v>
                </c:pt>
                <c:pt idx="33">
                  <c:v>237.35999999999999</c:v>
                </c:pt>
                <c:pt idx="34">
                  <c:v>237.6</c:v>
                </c:pt>
                <c:pt idx="35">
                  <c:v>237.9</c:v>
                </c:pt>
                <c:pt idx="36">
                  <c:v>238.398</c:v>
                </c:pt>
                <c:pt idx="37">
                  <c:v>238.904</c:v>
                </c:pt>
                <c:pt idx="38">
                  <c:v>239.488</c:v>
                </c:pt>
                <c:pt idx="39">
                  <c:v>240.148</c:v>
                </c:pt>
                <c:pt idx="40">
                  <c:v>240.74799999999999</c:v>
                </c:pt>
                <c:pt idx="41">
                  <c:v>241.15</c:v>
                </c:pt>
                <c:pt idx="42">
                  <c:v>241.54799999999994</c:v>
                </c:pt>
                <c:pt idx="43">
                  <c:v>241.80799999999999</c:v>
                </c:pt>
                <c:pt idx="44">
                  <c:v>242.05600000000004</c:v>
                </c:pt>
                <c:pt idx="45">
                  <c:v>242.35599999999999</c:v>
                </c:pt>
                <c:pt idx="46">
                  <c:v>242.696</c:v>
                </c:pt>
                <c:pt idx="47">
                  <c:v>243.602</c:v>
                </c:pt>
                <c:pt idx="48">
                  <c:v>244.63800000000001</c:v>
                </c:pt>
                <c:pt idx="49">
                  <c:v>245.65</c:v>
                </c:pt>
              </c:numCache>
            </c:numRef>
          </c:xVal>
          <c:yVal>
            <c:numRef>
              <c:f>'T2-T4'!$N$4:$N$53</c:f>
              <c:numCache>
                <c:formatCode>0.00_ </c:formatCode>
                <c:ptCount val="50"/>
                <c:pt idx="0">
                  <c:v>23.242000000000001</c:v>
                </c:pt>
                <c:pt idx="1">
                  <c:v>22.432000000000002</c:v>
                </c:pt>
                <c:pt idx="2">
                  <c:v>23.116000000000003</c:v>
                </c:pt>
                <c:pt idx="3">
                  <c:v>22.702000000000005</c:v>
                </c:pt>
                <c:pt idx="4">
                  <c:v>23.557000000000006</c:v>
                </c:pt>
                <c:pt idx="5">
                  <c:v>24.205000000000005</c:v>
                </c:pt>
                <c:pt idx="6">
                  <c:v>25.690000000000008</c:v>
                </c:pt>
                <c:pt idx="7">
                  <c:v>25.924000000000007</c:v>
                </c:pt>
                <c:pt idx="8">
                  <c:v>26.28400000000001</c:v>
                </c:pt>
                <c:pt idx="9">
                  <c:v>26.734000000000009</c:v>
                </c:pt>
                <c:pt idx="10">
                  <c:v>27.589000000000009</c:v>
                </c:pt>
                <c:pt idx="11">
                  <c:v>27.463000000000012</c:v>
                </c:pt>
                <c:pt idx="12">
                  <c:v>27.463000000000012</c:v>
                </c:pt>
                <c:pt idx="13">
                  <c:v>27.184000000000008</c:v>
                </c:pt>
                <c:pt idx="14">
                  <c:v>25.897000000000009</c:v>
                </c:pt>
                <c:pt idx="15">
                  <c:v>23.854000000000006</c:v>
                </c:pt>
                <c:pt idx="16">
                  <c:v>23.350000000000009</c:v>
                </c:pt>
                <c:pt idx="17">
                  <c:v>23.305000000000007</c:v>
                </c:pt>
                <c:pt idx="18">
                  <c:v>24.052000000000007</c:v>
                </c:pt>
                <c:pt idx="19">
                  <c:v>24.988000000000007</c:v>
                </c:pt>
                <c:pt idx="20">
                  <c:v>26.248000000000008</c:v>
                </c:pt>
                <c:pt idx="21">
                  <c:v>25.978000000000009</c:v>
                </c:pt>
                <c:pt idx="22">
                  <c:v>25.06900000000001</c:v>
                </c:pt>
                <c:pt idx="23">
                  <c:v>24.394000000000009</c:v>
                </c:pt>
                <c:pt idx="24">
                  <c:v>23.368000000000006</c:v>
                </c:pt>
                <c:pt idx="25">
                  <c:v>22.549000000000007</c:v>
                </c:pt>
                <c:pt idx="26">
                  <c:v>22.684000000000005</c:v>
                </c:pt>
                <c:pt idx="27">
                  <c:v>22.513000000000005</c:v>
                </c:pt>
                <c:pt idx="28">
                  <c:v>22.648000000000003</c:v>
                </c:pt>
                <c:pt idx="29">
                  <c:v>22.333000000000006</c:v>
                </c:pt>
                <c:pt idx="30">
                  <c:v>22.072000000000003</c:v>
                </c:pt>
                <c:pt idx="31">
                  <c:v>22.774000000000004</c:v>
                </c:pt>
                <c:pt idx="32">
                  <c:v>23.701000000000004</c:v>
                </c:pt>
                <c:pt idx="33">
                  <c:v>23.305000000000003</c:v>
                </c:pt>
                <c:pt idx="34">
                  <c:v>24.223000000000003</c:v>
                </c:pt>
                <c:pt idx="35">
                  <c:v>24.979000000000003</c:v>
                </c:pt>
                <c:pt idx="36">
                  <c:v>24.772000000000002</c:v>
                </c:pt>
                <c:pt idx="37">
                  <c:v>25.573000000000004</c:v>
                </c:pt>
                <c:pt idx="38">
                  <c:v>27.409000000000002</c:v>
                </c:pt>
                <c:pt idx="39">
                  <c:v>27.130000000000006</c:v>
                </c:pt>
                <c:pt idx="40">
                  <c:v>28.16500000000001</c:v>
                </c:pt>
                <c:pt idx="41">
                  <c:v>28.26400000000001</c:v>
                </c:pt>
                <c:pt idx="42">
                  <c:v>26.644000000000005</c:v>
                </c:pt>
                <c:pt idx="43">
                  <c:v>25.663000000000004</c:v>
                </c:pt>
                <c:pt idx="44">
                  <c:v>26.842000000000002</c:v>
                </c:pt>
                <c:pt idx="45">
                  <c:v>26.716000000000001</c:v>
                </c:pt>
                <c:pt idx="46">
                  <c:v>27.895000000000003</c:v>
                </c:pt>
                <c:pt idx="47">
                  <c:v>29.227000000000004</c:v>
                </c:pt>
                <c:pt idx="48">
                  <c:v>31.270000000000003</c:v>
                </c:pt>
                <c:pt idx="49">
                  <c:v>32.134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5616"/>
        <c:axId val="189589088"/>
      </c:scatterChart>
      <c:valAx>
        <c:axId val="189595616"/>
        <c:scaling>
          <c:orientation val="maxMin"/>
          <c:max val="25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589088"/>
        <c:crosses val="autoZero"/>
        <c:crossBetween val="midCat"/>
        <c:majorUnit val="5"/>
        <c:minorUnit val="1"/>
      </c:valAx>
      <c:valAx>
        <c:axId val="189589088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300742660373902E-2"/>
              <c:y val="0.27807388019920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595616"/>
        <c:crosses val="max"/>
        <c:crossBetween val="midCat"/>
        <c:min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6812198348087422"/>
          <c:y val="0.10505064897965614"/>
          <c:w val="0.12751091703056769"/>
          <c:h val="0.2375334927500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'T3'!$H$2:$H$29</c:f>
              <c:numCache>
                <c:formatCode>0.0_ </c:formatCode>
                <c:ptCount val="28"/>
                <c:pt idx="0">
                  <c:v>231</c:v>
                </c:pt>
                <c:pt idx="1">
                  <c:v>231.5</c:v>
                </c:pt>
                <c:pt idx="2">
                  <c:v>231.69078947368422</c:v>
                </c:pt>
                <c:pt idx="3">
                  <c:v>232.46052631578948</c:v>
                </c:pt>
                <c:pt idx="4">
                  <c:v>232.71052631578948</c:v>
                </c:pt>
                <c:pt idx="5">
                  <c:v>232.89473684210526</c:v>
                </c:pt>
                <c:pt idx="6">
                  <c:v>233.01315789473685</c:v>
                </c:pt>
                <c:pt idx="7">
                  <c:v>233.22368421052633</c:v>
                </c:pt>
                <c:pt idx="8">
                  <c:v>233.5</c:v>
                </c:pt>
                <c:pt idx="9">
                  <c:v>233.5595238095238</c:v>
                </c:pt>
                <c:pt idx="10">
                  <c:v>233.6904761904762</c:v>
                </c:pt>
                <c:pt idx="11">
                  <c:v>233.96428571428572</c:v>
                </c:pt>
                <c:pt idx="12">
                  <c:v>234.03571428571428</c:v>
                </c:pt>
                <c:pt idx="13">
                  <c:v>234.16666666666666</c:v>
                </c:pt>
                <c:pt idx="14">
                  <c:v>234.28571428571428</c:v>
                </c:pt>
                <c:pt idx="15">
                  <c:v>234.4047619047619</c:v>
                </c:pt>
                <c:pt idx="16">
                  <c:v>234.54761904761904</c:v>
                </c:pt>
                <c:pt idx="17">
                  <c:v>234.71428571428572</c:v>
                </c:pt>
                <c:pt idx="18">
                  <c:v>234.82142857142858</c:v>
                </c:pt>
                <c:pt idx="19">
                  <c:v>234.96428571428572</c:v>
                </c:pt>
                <c:pt idx="20">
                  <c:v>235.72619047619048</c:v>
                </c:pt>
                <c:pt idx="21">
                  <c:v>235.83333333333334</c:v>
                </c:pt>
                <c:pt idx="22">
                  <c:v>235.86904761904762</c:v>
                </c:pt>
                <c:pt idx="23">
                  <c:v>235.98809523809524</c:v>
                </c:pt>
                <c:pt idx="24">
                  <c:v>236.11904761904762</c:v>
                </c:pt>
                <c:pt idx="25">
                  <c:v>236.23809523809524</c:v>
                </c:pt>
                <c:pt idx="26">
                  <c:v>236.41666666666666</c:v>
                </c:pt>
                <c:pt idx="27">
                  <c:v>236.92857142857142</c:v>
                </c:pt>
              </c:numCache>
            </c:numRef>
          </c:xVal>
          <c:yVal>
            <c:numRef>
              <c:f>'T3'!$I$2:$I$29</c:f>
              <c:numCache>
                <c:formatCode>General</c:formatCode>
                <c:ptCount val="28"/>
                <c:pt idx="0">
                  <c:v>28.299999999999997</c:v>
                </c:pt>
                <c:pt idx="1">
                  <c:v>29.650000000000006</c:v>
                </c:pt>
                <c:pt idx="2">
                  <c:v>29.650000000000006</c:v>
                </c:pt>
                <c:pt idx="3">
                  <c:v>26.500000000000014</c:v>
                </c:pt>
                <c:pt idx="4">
                  <c:v>26.049999999999997</c:v>
                </c:pt>
                <c:pt idx="5">
                  <c:v>23.799999999999997</c:v>
                </c:pt>
                <c:pt idx="6">
                  <c:v>25.150000000000006</c:v>
                </c:pt>
                <c:pt idx="7">
                  <c:v>22.900000000000006</c:v>
                </c:pt>
                <c:pt idx="8">
                  <c:v>23.799999999999997</c:v>
                </c:pt>
                <c:pt idx="9">
                  <c:v>26.049999999999997</c:v>
                </c:pt>
                <c:pt idx="10">
                  <c:v>27.400000000000006</c:v>
                </c:pt>
                <c:pt idx="11">
                  <c:v>24.700000000000003</c:v>
                </c:pt>
                <c:pt idx="12">
                  <c:v>26.500000000000014</c:v>
                </c:pt>
                <c:pt idx="13">
                  <c:v>23.350000000000009</c:v>
                </c:pt>
                <c:pt idx="14">
                  <c:v>23.350000000000009</c:v>
                </c:pt>
                <c:pt idx="15">
                  <c:v>26.500000000000014</c:v>
                </c:pt>
                <c:pt idx="16">
                  <c:v>23.799999999999997</c:v>
                </c:pt>
                <c:pt idx="17">
                  <c:v>26.500000000000014</c:v>
                </c:pt>
                <c:pt idx="18">
                  <c:v>24.250000000000014</c:v>
                </c:pt>
                <c:pt idx="19">
                  <c:v>23.799999999999997</c:v>
                </c:pt>
                <c:pt idx="20">
                  <c:v>25.150000000000006</c:v>
                </c:pt>
                <c:pt idx="21">
                  <c:v>23.350000000000009</c:v>
                </c:pt>
                <c:pt idx="22">
                  <c:v>23.799999999999997</c:v>
                </c:pt>
                <c:pt idx="23">
                  <c:v>24.700000000000003</c:v>
                </c:pt>
                <c:pt idx="24">
                  <c:v>24.700000000000003</c:v>
                </c:pt>
                <c:pt idx="25">
                  <c:v>25.600000000000009</c:v>
                </c:pt>
                <c:pt idx="26">
                  <c:v>24.700000000000003</c:v>
                </c:pt>
                <c:pt idx="27">
                  <c:v>28.299999999999997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1600"/>
        <c:axId val="18959670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'T3'!$J$4:$J$27</c:f>
              <c:numCache>
                <c:formatCode>0.0_ </c:formatCode>
                <c:ptCount val="24"/>
                <c:pt idx="0">
                  <c:v>231.87236842105261</c:v>
                </c:pt>
                <c:pt idx="1">
                  <c:v>232.25131578947372</c:v>
                </c:pt>
                <c:pt idx="2">
                  <c:v>232.55394736842103</c:v>
                </c:pt>
                <c:pt idx="3">
                  <c:v>232.86052631578946</c:v>
                </c:pt>
                <c:pt idx="4">
                  <c:v>233.06842105263158</c:v>
                </c:pt>
                <c:pt idx="5">
                  <c:v>233.23822055137845</c:v>
                </c:pt>
                <c:pt idx="6">
                  <c:v>233.39736842105262</c:v>
                </c:pt>
                <c:pt idx="7">
                  <c:v>233.58759398496241</c:v>
                </c:pt>
                <c:pt idx="8">
                  <c:v>233.75</c:v>
                </c:pt>
                <c:pt idx="9">
                  <c:v>233.88333333333335</c:v>
                </c:pt>
                <c:pt idx="10">
                  <c:v>234.02857142857141</c:v>
                </c:pt>
                <c:pt idx="11">
                  <c:v>234.17142857142858</c:v>
                </c:pt>
                <c:pt idx="12">
                  <c:v>234.28809523809522</c:v>
                </c:pt>
                <c:pt idx="13">
                  <c:v>234.42380952380955</c:v>
                </c:pt>
                <c:pt idx="14">
                  <c:v>234.55476190476193</c:v>
                </c:pt>
                <c:pt idx="15">
                  <c:v>234.6904761904762</c:v>
                </c:pt>
                <c:pt idx="16">
                  <c:v>234.95476190476194</c:v>
                </c:pt>
                <c:pt idx="17">
                  <c:v>235.21190476190478</c:v>
                </c:pt>
                <c:pt idx="18">
                  <c:v>235.44285714285715</c:v>
                </c:pt>
                <c:pt idx="19">
                  <c:v>235.67619047619047</c:v>
                </c:pt>
                <c:pt idx="20">
                  <c:v>235.9071428571429</c:v>
                </c:pt>
                <c:pt idx="21">
                  <c:v>236.00952380952381</c:v>
                </c:pt>
                <c:pt idx="22">
                  <c:v>236.12619047619052</c:v>
                </c:pt>
                <c:pt idx="23">
                  <c:v>236.33809523809524</c:v>
                </c:pt>
              </c:numCache>
            </c:numRef>
          </c:xVal>
          <c:yVal>
            <c:numRef>
              <c:f>'T3'!$K$4:$K$27</c:f>
              <c:numCache>
                <c:formatCode>General</c:formatCode>
                <c:ptCount val="24"/>
                <c:pt idx="0">
                  <c:v>28.030000000000008</c:v>
                </c:pt>
                <c:pt idx="1">
                  <c:v>27.130000000000006</c:v>
                </c:pt>
                <c:pt idx="2">
                  <c:v>26.230000000000008</c:v>
                </c:pt>
                <c:pt idx="3">
                  <c:v>24.880000000000003</c:v>
                </c:pt>
                <c:pt idx="4">
                  <c:v>24.34</c:v>
                </c:pt>
                <c:pt idx="5">
                  <c:v>24.34</c:v>
                </c:pt>
                <c:pt idx="6">
                  <c:v>25.060000000000002</c:v>
                </c:pt>
                <c:pt idx="7">
                  <c:v>24.970000000000002</c:v>
                </c:pt>
                <c:pt idx="8">
                  <c:v>25.690000000000005</c:v>
                </c:pt>
                <c:pt idx="9">
                  <c:v>25.600000000000005</c:v>
                </c:pt>
                <c:pt idx="10">
                  <c:v>25.060000000000009</c:v>
                </c:pt>
                <c:pt idx="11">
                  <c:v>24.88000000000001</c:v>
                </c:pt>
                <c:pt idx="12">
                  <c:v>24.70000000000001</c:v>
                </c:pt>
                <c:pt idx="13">
                  <c:v>24.70000000000001</c:v>
                </c:pt>
                <c:pt idx="14">
                  <c:v>24.88000000000001</c:v>
                </c:pt>
                <c:pt idx="15">
                  <c:v>24.970000000000006</c:v>
                </c:pt>
                <c:pt idx="16">
                  <c:v>24.700000000000006</c:v>
                </c:pt>
                <c:pt idx="17">
                  <c:v>24.610000000000007</c:v>
                </c:pt>
                <c:pt idx="18">
                  <c:v>24.070000000000004</c:v>
                </c:pt>
                <c:pt idx="19">
                  <c:v>24.160000000000004</c:v>
                </c:pt>
                <c:pt idx="20">
                  <c:v>24.340000000000003</c:v>
                </c:pt>
                <c:pt idx="21">
                  <c:v>24.430000000000003</c:v>
                </c:pt>
                <c:pt idx="22">
                  <c:v>24.700000000000003</c:v>
                </c:pt>
                <c:pt idx="23">
                  <c:v>25.6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1600"/>
        <c:axId val="189596704"/>
      </c:scatterChart>
      <c:valAx>
        <c:axId val="189601600"/>
        <c:scaling>
          <c:orientation val="maxMin"/>
          <c:max val="238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Age (Ma)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89596704"/>
        <c:crosses val="autoZero"/>
        <c:crossBetween val="midCat"/>
        <c:majorUnit val="1"/>
        <c:minorUnit val="0.5"/>
      </c:valAx>
      <c:valAx>
        <c:axId val="189596704"/>
        <c:scaling>
          <c:orientation val="minMax"/>
          <c:max val="32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 sz="1000" b="0" i="0" baseline="0">
                    <a:effectLst/>
                  </a:rPr>
                  <a:t>Temperature (</a:t>
                </a:r>
                <a:r>
                  <a:rPr lang="zh-CN" altLang="zh-CN" sz="1000" b="0" i="0" baseline="0">
                    <a:effectLst/>
                  </a:rPr>
                  <a:t> </a:t>
                </a:r>
                <a:r>
                  <a:rPr lang="en-US" altLang="zh-CN" sz="1000" b="0" i="0" baseline="0">
                    <a:effectLst/>
                  </a:rPr>
                  <a:t>°C)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01600"/>
        <c:crosses val="max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16882</xdr:colOff>
      <xdr:row>0</xdr:row>
      <xdr:rowOff>105037</xdr:rowOff>
    </xdr:from>
    <xdr:to>
      <xdr:col>20</xdr:col>
      <xdr:colOff>408641</xdr:colOff>
      <xdr:row>25</xdr:row>
      <xdr:rowOff>9413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231914</xdr:colOff>
      <xdr:row>1</xdr:row>
      <xdr:rowOff>22088</xdr:rowOff>
    </xdr:from>
    <xdr:to>
      <xdr:col>22</xdr:col>
      <xdr:colOff>254213</xdr:colOff>
      <xdr:row>23</xdr:row>
      <xdr:rowOff>71784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146326</xdr:colOff>
      <xdr:row>22</xdr:row>
      <xdr:rowOff>17118</xdr:rowOff>
    </xdr:from>
    <xdr:to>
      <xdr:col>22</xdr:col>
      <xdr:colOff>0</xdr:colOff>
      <xdr:row>54</xdr:row>
      <xdr:rowOff>93870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571149</xdr:colOff>
      <xdr:row>0</xdr:row>
      <xdr:rowOff>0</xdr:rowOff>
    </xdr:from>
    <xdr:to>
      <xdr:col>26</xdr:col>
      <xdr:colOff>157284</xdr:colOff>
      <xdr:row>21</xdr:row>
      <xdr:rowOff>116747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2</xdr:row>
      <xdr:rowOff>0</xdr:rowOff>
    </xdr:from>
    <xdr:to>
      <xdr:col>27</xdr:col>
      <xdr:colOff>128270</xdr:colOff>
      <xdr:row>26</xdr:row>
      <xdr:rowOff>127000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107950</xdr:rowOff>
    </xdr:from>
    <xdr:to>
      <xdr:col>21</xdr:col>
      <xdr:colOff>76200</xdr:colOff>
      <xdr:row>21</xdr:row>
      <xdr:rowOff>101600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159068</xdr:colOff>
      <xdr:row>0</xdr:row>
      <xdr:rowOff>177970</xdr:rowOff>
    </xdr:from>
    <xdr:to>
      <xdr:col>20</xdr:col>
      <xdr:colOff>431799</xdr:colOff>
      <xdr:row>23</xdr:row>
      <xdr:rowOff>6350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345965</xdr:colOff>
      <xdr:row>20</xdr:row>
      <xdr:rowOff>43793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54962</xdr:colOff>
      <xdr:row>0</xdr:row>
      <xdr:rowOff>495299</xdr:rowOff>
    </xdr:from>
    <xdr:to>
      <xdr:col>19</xdr:col>
      <xdr:colOff>657088</xdr:colOff>
      <xdr:row>19</xdr:row>
      <xdr:rowOff>44174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30655</xdr:colOff>
      <xdr:row>0</xdr:row>
      <xdr:rowOff>236484</xdr:rowOff>
    </xdr:from>
    <xdr:to>
      <xdr:col>17</xdr:col>
      <xdr:colOff>336826</xdr:colOff>
      <xdr:row>19</xdr:row>
      <xdr:rowOff>101863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32870</xdr:colOff>
      <xdr:row>0</xdr:row>
      <xdr:rowOff>107950</xdr:rowOff>
    </xdr:from>
    <xdr:to>
      <xdr:col>31</xdr:col>
      <xdr:colOff>451213</xdr:colOff>
      <xdr:row>19</xdr:row>
      <xdr:rowOff>98072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99416</xdr:colOff>
      <xdr:row>0</xdr:row>
      <xdr:rowOff>155156</xdr:rowOff>
    </xdr:from>
    <xdr:to>
      <xdr:col>28</xdr:col>
      <xdr:colOff>198476</xdr:colOff>
      <xdr:row>25</xdr:row>
      <xdr:rowOff>114339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37351</xdr:colOff>
      <xdr:row>0</xdr:row>
      <xdr:rowOff>254001</xdr:rowOff>
    </xdr:from>
    <xdr:to>
      <xdr:col>20</xdr:col>
      <xdr:colOff>127000</xdr:colOff>
      <xdr:row>21</xdr:row>
      <xdr:rowOff>127000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100744</xdr:colOff>
      <xdr:row>0</xdr:row>
      <xdr:rowOff>296879</xdr:rowOff>
    </xdr:from>
    <xdr:to>
      <xdr:col>21</xdr:col>
      <xdr:colOff>448896</xdr:colOff>
      <xdr:row>16</xdr:row>
      <xdr:rowOff>189676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70971</xdr:colOff>
      <xdr:row>3</xdr:row>
      <xdr:rowOff>7469</xdr:rowOff>
    </xdr:from>
    <xdr:to>
      <xdr:col>18</xdr:col>
      <xdr:colOff>439886</xdr:colOff>
      <xdr:row>26</xdr:row>
      <xdr:rowOff>7470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355600</xdr:colOff>
      <xdr:row>0</xdr:row>
      <xdr:rowOff>44450</xdr:rowOff>
    </xdr:from>
    <xdr:to>
      <xdr:col>27</xdr:col>
      <xdr:colOff>292100</xdr:colOff>
      <xdr:row>23</xdr:row>
      <xdr:rowOff>57150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38595</xdr:colOff>
      <xdr:row>1</xdr:row>
      <xdr:rowOff>3019</xdr:rowOff>
    </xdr:from>
    <xdr:to>
      <xdr:col>30</xdr:col>
      <xdr:colOff>404091</xdr:colOff>
      <xdr:row>26</xdr:row>
      <xdr:rowOff>23091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5523</xdr:colOff>
      <xdr:row>1</xdr:row>
      <xdr:rowOff>49695</xdr:rowOff>
    </xdr:from>
    <xdr:to>
      <xdr:col>31</xdr:col>
      <xdr:colOff>374324</xdr:colOff>
      <xdr:row>19</xdr:row>
      <xdr:rowOff>96782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37589</xdr:colOff>
      <xdr:row>1</xdr:row>
      <xdr:rowOff>3237</xdr:rowOff>
    </xdr:from>
    <xdr:to>
      <xdr:col>18</xdr:col>
      <xdr:colOff>86435</xdr:colOff>
      <xdr:row>22</xdr:row>
      <xdr:rowOff>72633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opLeftCell="A70" zoomScale="115" zoomScaleNormal="115" workbookViewId="0">
      <selection activeCell="B74" sqref="A1:K161"/>
    </sheetView>
  </sheetViews>
  <sheetFormatPr defaultColWidth="8.7265625" defaultRowHeight="10.5" x14ac:dyDescent="0.3"/>
  <cols>
    <col min="1" max="1" width="8.7265625" style="128"/>
    <col min="2" max="2" width="15.6328125" style="128" customWidth="1"/>
    <col min="3" max="7" width="8.7265625" style="128"/>
    <col min="8" max="8" width="27" style="128" customWidth="1"/>
    <col min="9" max="10" width="8.7265625" style="128"/>
    <col min="11" max="11" width="18.08984375" style="128" customWidth="1"/>
    <col min="12" max="16384" width="8.7265625" style="128"/>
  </cols>
  <sheetData>
    <row r="1" spans="1:11" s="187" customFormat="1" ht="33" thickBot="1" x14ac:dyDescent="0.3">
      <c r="A1" s="157" t="s">
        <v>0</v>
      </c>
      <c r="B1" s="157" t="s">
        <v>1</v>
      </c>
      <c r="C1" s="157" t="s">
        <v>2</v>
      </c>
      <c r="D1" s="157" t="s">
        <v>3</v>
      </c>
      <c r="E1" s="157" t="s">
        <v>3197</v>
      </c>
      <c r="F1" s="157" t="s">
        <v>995</v>
      </c>
      <c r="G1" s="157" t="s">
        <v>246</v>
      </c>
      <c r="H1" s="157" t="s">
        <v>5</v>
      </c>
      <c r="I1" s="157" t="s">
        <v>245</v>
      </c>
      <c r="J1" s="157" t="s">
        <v>247</v>
      </c>
      <c r="K1" s="157" t="s">
        <v>4</v>
      </c>
    </row>
    <row r="2" spans="1:11" ht="11" thickTop="1" x14ac:dyDescent="0.3">
      <c r="A2" s="128" t="s">
        <v>6</v>
      </c>
      <c r="B2" s="128" t="s">
        <v>7</v>
      </c>
      <c r="C2" s="128" t="s">
        <v>8</v>
      </c>
      <c r="E2" s="128">
        <v>17.760000000000002</v>
      </c>
      <c r="F2" s="128">
        <v>424.6</v>
      </c>
      <c r="G2" s="188">
        <f t="shared" ref="G2:G62" si="0">117.4-4.5*(E2+1)</f>
        <v>32.980000000000004</v>
      </c>
      <c r="H2" s="128" t="s">
        <v>10</v>
      </c>
      <c r="K2" s="128" t="s">
        <v>9</v>
      </c>
    </row>
    <row r="3" spans="1:11" x14ac:dyDescent="0.3">
      <c r="A3" s="128" t="s">
        <v>11</v>
      </c>
      <c r="B3" s="128" t="s">
        <v>7</v>
      </c>
      <c r="C3" s="128" t="s">
        <v>8</v>
      </c>
      <c r="E3" s="128">
        <v>18.75</v>
      </c>
      <c r="F3" s="128">
        <v>424.65</v>
      </c>
      <c r="G3" s="188">
        <f t="shared" si="0"/>
        <v>28.525000000000006</v>
      </c>
      <c r="H3" s="128" t="s">
        <v>13</v>
      </c>
      <c r="K3" s="128" t="s">
        <v>12</v>
      </c>
    </row>
    <row r="4" spans="1:11" x14ac:dyDescent="0.3">
      <c r="A4" s="128" t="s">
        <v>14</v>
      </c>
      <c r="B4" s="128" t="s">
        <v>7</v>
      </c>
      <c r="C4" s="128" t="s">
        <v>15</v>
      </c>
      <c r="E4" s="128">
        <v>17.899999999999999</v>
      </c>
      <c r="F4" s="128">
        <v>424.7</v>
      </c>
      <c r="G4" s="188">
        <f t="shared" si="0"/>
        <v>32.350000000000009</v>
      </c>
      <c r="H4" s="128" t="s">
        <v>16</v>
      </c>
      <c r="K4" s="128" t="s">
        <v>12</v>
      </c>
    </row>
    <row r="5" spans="1:11" x14ac:dyDescent="0.3">
      <c r="A5" s="128" t="s">
        <v>17</v>
      </c>
      <c r="B5" s="128" t="s">
        <v>7</v>
      </c>
      <c r="C5" s="128" t="s">
        <v>18</v>
      </c>
      <c r="E5" s="128">
        <v>17.62</v>
      </c>
      <c r="F5" s="128">
        <v>424.75</v>
      </c>
      <c r="G5" s="188">
        <f t="shared" si="0"/>
        <v>33.61</v>
      </c>
      <c r="H5" s="128" t="s">
        <v>19</v>
      </c>
      <c r="K5" s="128" t="s">
        <v>9</v>
      </c>
    </row>
    <row r="6" spans="1:11" x14ac:dyDescent="0.3">
      <c r="A6" s="128" t="s">
        <v>20</v>
      </c>
      <c r="B6" s="128" t="s">
        <v>7</v>
      </c>
      <c r="C6" s="128" t="s">
        <v>18</v>
      </c>
      <c r="E6" s="128">
        <v>17.670000000000002</v>
      </c>
      <c r="F6" s="128">
        <v>424.9</v>
      </c>
      <c r="G6" s="188">
        <f t="shared" si="0"/>
        <v>33.384999999999991</v>
      </c>
      <c r="H6" s="128" t="s">
        <v>21</v>
      </c>
      <c r="K6" s="128" t="s">
        <v>9</v>
      </c>
    </row>
    <row r="7" spans="1:11" x14ac:dyDescent="0.3">
      <c r="A7" s="128" t="s">
        <v>22</v>
      </c>
      <c r="B7" s="128" t="s">
        <v>7</v>
      </c>
      <c r="C7" s="128" t="s">
        <v>8</v>
      </c>
      <c r="E7" s="128">
        <v>17.02</v>
      </c>
      <c r="F7" s="128">
        <v>424.95</v>
      </c>
      <c r="G7" s="188">
        <f t="shared" si="0"/>
        <v>36.31</v>
      </c>
      <c r="H7" s="128" t="s">
        <v>21</v>
      </c>
      <c r="K7" s="128" t="s">
        <v>9</v>
      </c>
    </row>
    <row r="8" spans="1:11" x14ac:dyDescent="0.3">
      <c r="A8" s="128" t="s">
        <v>23</v>
      </c>
      <c r="B8" s="128" t="s">
        <v>7</v>
      </c>
      <c r="C8" s="128" t="s">
        <v>24</v>
      </c>
      <c r="E8" s="128">
        <v>18.260000000000002</v>
      </c>
      <c r="F8" s="128">
        <v>425.05</v>
      </c>
      <c r="G8" s="188">
        <f t="shared" si="0"/>
        <v>30.730000000000004</v>
      </c>
      <c r="H8" s="128" t="s">
        <v>21</v>
      </c>
      <c r="K8" s="128" t="s">
        <v>9</v>
      </c>
    </row>
    <row r="9" spans="1:11" x14ac:dyDescent="0.3">
      <c r="A9" s="128" t="s">
        <v>25</v>
      </c>
      <c r="B9" s="128" t="s">
        <v>7</v>
      </c>
      <c r="C9" s="128" t="s">
        <v>18</v>
      </c>
      <c r="E9" s="128">
        <v>18.170000000000002</v>
      </c>
      <c r="F9" s="128">
        <v>425.07</v>
      </c>
      <c r="G9" s="188">
        <f t="shared" si="0"/>
        <v>31.134999999999991</v>
      </c>
      <c r="H9" s="128" t="s">
        <v>19</v>
      </c>
      <c r="K9" s="128" t="s">
        <v>9</v>
      </c>
    </row>
    <row r="10" spans="1:11" x14ac:dyDescent="0.3">
      <c r="A10" s="128" t="s">
        <v>26</v>
      </c>
      <c r="B10" s="128" t="s">
        <v>7</v>
      </c>
      <c r="C10" s="128" t="s">
        <v>8</v>
      </c>
      <c r="E10" s="128">
        <v>16.72</v>
      </c>
      <c r="F10" s="128">
        <v>425.1</v>
      </c>
      <c r="G10" s="188">
        <f t="shared" si="0"/>
        <v>37.660000000000011</v>
      </c>
      <c r="H10" s="128" t="s">
        <v>19</v>
      </c>
      <c r="K10" s="128" t="s">
        <v>9</v>
      </c>
    </row>
    <row r="11" spans="1:11" x14ac:dyDescent="0.3">
      <c r="A11" s="128" t="s">
        <v>27</v>
      </c>
      <c r="B11" s="128" t="s">
        <v>7</v>
      </c>
      <c r="C11" s="128" t="s">
        <v>8</v>
      </c>
      <c r="E11" s="128">
        <v>18.84</v>
      </c>
      <c r="F11" s="128">
        <v>432.5</v>
      </c>
      <c r="G11" s="188">
        <f t="shared" si="0"/>
        <v>28.120000000000005</v>
      </c>
      <c r="H11" s="128" t="s">
        <v>28</v>
      </c>
      <c r="K11" s="128" t="s">
        <v>12</v>
      </c>
    </row>
    <row r="12" spans="1:11" x14ac:dyDescent="0.3">
      <c r="A12" s="128" t="s">
        <v>29</v>
      </c>
      <c r="B12" s="128" t="s">
        <v>7</v>
      </c>
      <c r="C12" s="128" t="s">
        <v>8</v>
      </c>
      <c r="E12" s="128">
        <v>18.23</v>
      </c>
      <c r="F12" s="128">
        <v>432.52</v>
      </c>
      <c r="G12" s="188">
        <f t="shared" si="0"/>
        <v>30.865000000000009</v>
      </c>
      <c r="H12" s="128" t="s">
        <v>31</v>
      </c>
      <c r="K12" s="128" t="s">
        <v>30</v>
      </c>
    </row>
    <row r="13" spans="1:11" x14ac:dyDescent="0.3">
      <c r="A13" s="128" t="s">
        <v>32</v>
      </c>
      <c r="B13" s="128" t="s">
        <v>7</v>
      </c>
      <c r="C13" s="128" t="s">
        <v>8</v>
      </c>
      <c r="E13" s="128">
        <v>17.760000000000002</v>
      </c>
      <c r="F13" s="128">
        <v>432.54</v>
      </c>
      <c r="G13" s="188">
        <f t="shared" si="0"/>
        <v>32.980000000000004</v>
      </c>
      <c r="H13" s="128" t="s">
        <v>33</v>
      </c>
      <c r="K13" s="128" t="s">
        <v>9</v>
      </c>
    </row>
    <row r="14" spans="1:11" x14ac:dyDescent="0.3">
      <c r="A14" s="128" t="s">
        <v>34</v>
      </c>
      <c r="B14" s="128" t="s">
        <v>7</v>
      </c>
      <c r="C14" s="128" t="s">
        <v>8</v>
      </c>
      <c r="E14" s="128">
        <v>17.79</v>
      </c>
      <c r="F14" s="128">
        <v>432.56</v>
      </c>
      <c r="G14" s="188">
        <f t="shared" si="0"/>
        <v>32.845000000000013</v>
      </c>
      <c r="H14" s="128" t="s">
        <v>35</v>
      </c>
      <c r="K14" s="128" t="s">
        <v>9</v>
      </c>
    </row>
    <row r="15" spans="1:11" x14ac:dyDescent="0.3">
      <c r="A15" s="128" t="s">
        <v>36</v>
      </c>
      <c r="B15" s="128" t="s">
        <v>7</v>
      </c>
      <c r="C15" s="128" t="s">
        <v>8</v>
      </c>
      <c r="E15" s="128">
        <v>17.73</v>
      </c>
      <c r="F15" s="128">
        <v>432.58</v>
      </c>
      <c r="G15" s="188">
        <f t="shared" si="0"/>
        <v>33.115000000000009</v>
      </c>
      <c r="H15" s="128" t="s">
        <v>37</v>
      </c>
      <c r="K15" s="128" t="s">
        <v>9</v>
      </c>
    </row>
    <row r="16" spans="1:11" x14ac:dyDescent="0.3">
      <c r="A16" s="128" t="s">
        <v>38</v>
      </c>
      <c r="B16" s="128" t="s">
        <v>7</v>
      </c>
      <c r="C16" s="128" t="s">
        <v>8</v>
      </c>
      <c r="E16" s="128">
        <v>17.579999999999998</v>
      </c>
      <c r="F16" s="128">
        <v>433.3</v>
      </c>
      <c r="G16" s="188">
        <f t="shared" si="0"/>
        <v>33.79000000000002</v>
      </c>
      <c r="H16" s="128" t="s">
        <v>33</v>
      </c>
      <c r="K16" s="128" t="s">
        <v>9</v>
      </c>
    </row>
    <row r="17" spans="1:11" x14ac:dyDescent="0.3">
      <c r="A17" s="128" t="s">
        <v>39</v>
      </c>
      <c r="B17" s="128" t="s">
        <v>7</v>
      </c>
      <c r="C17" s="128" t="s">
        <v>8</v>
      </c>
      <c r="E17" s="128">
        <v>17.670000000000002</v>
      </c>
      <c r="F17" s="128">
        <v>433.4</v>
      </c>
      <c r="G17" s="188">
        <f t="shared" si="0"/>
        <v>33.384999999999991</v>
      </c>
      <c r="H17" s="128" t="s">
        <v>40</v>
      </c>
      <c r="K17" s="128" t="s">
        <v>12</v>
      </c>
    </row>
    <row r="18" spans="1:11" s="190" customFormat="1" x14ac:dyDescent="0.3">
      <c r="A18" s="189" t="s">
        <v>41</v>
      </c>
      <c r="B18" s="189" t="s">
        <v>42</v>
      </c>
      <c r="C18" s="190" t="s">
        <v>43</v>
      </c>
      <c r="E18" s="190">
        <v>19.03</v>
      </c>
      <c r="F18" s="190">
        <v>427.2</v>
      </c>
      <c r="G18" s="191">
        <f t="shared" si="0"/>
        <v>27.265000000000001</v>
      </c>
      <c r="H18" s="190" t="s">
        <v>44</v>
      </c>
      <c r="K18" s="190" t="s">
        <v>9</v>
      </c>
    </row>
    <row r="19" spans="1:11" s="190" customFormat="1" x14ac:dyDescent="0.3">
      <c r="A19" s="189" t="s">
        <v>45</v>
      </c>
      <c r="B19" s="189" t="s">
        <v>42</v>
      </c>
      <c r="C19" s="190" t="s">
        <v>43</v>
      </c>
      <c r="E19" s="190">
        <v>19.07</v>
      </c>
      <c r="F19" s="190">
        <v>427.3</v>
      </c>
      <c r="G19" s="191">
        <f t="shared" si="0"/>
        <v>27.085000000000008</v>
      </c>
      <c r="H19" s="190" t="s">
        <v>44</v>
      </c>
      <c r="K19" s="190" t="s">
        <v>9</v>
      </c>
    </row>
    <row r="20" spans="1:11" s="190" customFormat="1" x14ac:dyDescent="0.3">
      <c r="A20" s="189" t="s">
        <v>46</v>
      </c>
      <c r="B20" s="189" t="s">
        <v>47</v>
      </c>
      <c r="C20" s="190" t="s">
        <v>43</v>
      </c>
      <c r="E20" s="190">
        <v>18.71</v>
      </c>
      <c r="F20" s="190">
        <v>427.5</v>
      </c>
      <c r="G20" s="191">
        <f t="shared" si="0"/>
        <v>28.704999999999998</v>
      </c>
      <c r="H20" s="190" t="s">
        <v>44</v>
      </c>
      <c r="I20" s="190">
        <f>AVERAGE(F18:F22)</f>
        <v>427.58000000000004</v>
      </c>
      <c r="J20" s="192">
        <f>AVERAGE(G18:G22)</f>
        <v>27.193000000000001</v>
      </c>
      <c r="K20" s="190" t="s">
        <v>12</v>
      </c>
    </row>
    <row r="21" spans="1:11" s="190" customFormat="1" x14ac:dyDescent="0.3">
      <c r="A21" s="189" t="s">
        <v>48</v>
      </c>
      <c r="B21" s="189" t="s">
        <v>42</v>
      </c>
      <c r="C21" s="190" t="s">
        <v>43</v>
      </c>
      <c r="E21" s="190">
        <v>19.12</v>
      </c>
      <c r="F21" s="190">
        <v>427.8</v>
      </c>
      <c r="G21" s="191">
        <f t="shared" si="0"/>
        <v>26.86</v>
      </c>
      <c r="H21" s="190" t="s">
        <v>44</v>
      </c>
      <c r="I21" s="190">
        <f t="shared" ref="I21:J36" si="1">AVERAGE(F19:F23)</f>
        <v>427.9799999999999</v>
      </c>
      <c r="J21" s="192">
        <f t="shared" si="1"/>
        <v>27.157000000000004</v>
      </c>
      <c r="K21" s="190" t="s">
        <v>9</v>
      </c>
    </row>
    <row r="22" spans="1:11" s="190" customFormat="1" x14ac:dyDescent="0.3">
      <c r="A22" s="189" t="s">
        <v>49</v>
      </c>
      <c r="B22" s="189" t="s">
        <v>42</v>
      </c>
      <c r="C22" s="190" t="s">
        <v>43</v>
      </c>
      <c r="E22" s="190">
        <v>19.3</v>
      </c>
      <c r="F22" s="190">
        <v>428.1</v>
      </c>
      <c r="G22" s="191">
        <f t="shared" si="0"/>
        <v>26.049999999999997</v>
      </c>
      <c r="H22" s="190" t="s">
        <v>44</v>
      </c>
      <c r="I22" s="190">
        <f t="shared" si="1"/>
        <v>428.4</v>
      </c>
      <c r="J22" s="192">
        <f t="shared" si="1"/>
        <v>27.472000000000001</v>
      </c>
      <c r="K22" s="190" t="s">
        <v>30</v>
      </c>
    </row>
    <row r="23" spans="1:11" s="190" customFormat="1" x14ac:dyDescent="0.3">
      <c r="A23" s="189" t="s">
        <v>50</v>
      </c>
      <c r="B23" s="189" t="s">
        <v>47</v>
      </c>
      <c r="C23" s="190" t="s">
        <v>43</v>
      </c>
      <c r="E23" s="190">
        <v>19.07</v>
      </c>
      <c r="F23" s="190">
        <v>429.2</v>
      </c>
      <c r="G23" s="191">
        <f t="shared" si="0"/>
        <v>27.085000000000008</v>
      </c>
      <c r="H23" s="190" t="s">
        <v>44</v>
      </c>
      <c r="I23" s="190">
        <f t="shared" si="1"/>
        <v>428.82</v>
      </c>
      <c r="J23" s="192">
        <f t="shared" si="1"/>
        <v>27.103000000000002</v>
      </c>
      <c r="K23" s="190" t="s">
        <v>9</v>
      </c>
    </row>
    <row r="24" spans="1:11" s="190" customFormat="1" x14ac:dyDescent="0.3">
      <c r="A24" s="189" t="s">
        <v>51</v>
      </c>
      <c r="B24" s="189" t="s">
        <v>42</v>
      </c>
      <c r="C24" s="190" t="s">
        <v>43</v>
      </c>
      <c r="E24" s="190">
        <v>18.72</v>
      </c>
      <c r="F24" s="190">
        <v>429.4</v>
      </c>
      <c r="G24" s="191">
        <f t="shared" si="0"/>
        <v>28.660000000000011</v>
      </c>
      <c r="H24" s="190" t="s">
        <v>52</v>
      </c>
      <c r="I24" s="190">
        <f t="shared" si="1"/>
        <v>429.21999999999997</v>
      </c>
      <c r="J24" s="192">
        <f t="shared" si="1"/>
        <v>27.661000000000001</v>
      </c>
      <c r="K24" s="190" t="s">
        <v>9</v>
      </c>
    </row>
    <row r="25" spans="1:11" s="190" customFormat="1" x14ac:dyDescent="0.3">
      <c r="A25" s="189" t="s">
        <v>53</v>
      </c>
      <c r="B25" s="189" t="s">
        <v>54</v>
      </c>
      <c r="C25" s="190" t="s">
        <v>43</v>
      </c>
      <c r="E25" s="190">
        <v>19.12</v>
      </c>
      <c r="F25" s="190">
        <v>429.6</v>
      </c>
      <c r="G25" s="191">
        <f t="shared" si="0"/>
        <v>26.86</v>
      </c>
      <c r="H25" s="190" t="s">
        <v>55</v>
      </c>
      <c r="I25" s="190">
        <f t="shared" si="1"/>
        <v>429.6</v>
      </c>
      <c r="J25" s="192">
        <f t="shared" si="1"/>
        <v>28.435000000000002</v>
      </c>
      <c r="K25" s="190" t="s">
        <v>12</v>
      </c>
    </row>
    <row r="26" spans="1:11" s="190" customFormat="1" x14ac:dyDescent="0.3">
      <c r="A26" s="189" t="s">
        <v>56</v>
      </c>
      <c r="B26" s="189" t="s">
        <v>42</v>
      </c>
      <c r="C26" s="190" t="s">
        <v>43</v>
      </c>
      <c r="E26" s="190">
        <v>18.5</v>
      </c>
      <c r="F26" s="190">
        <v>429.8</v>
      </c>
      <c r="G26" s="191">
        <f t="shared" si="0"/>
        <v>29.650000000000006</v>
      </c>
      <c r="H26" s="190" t="s">
        <v>58</v>
      </c>
      <c r="I26" s="190">
        <f t="shared" si="1"/>
        <v>429.88</v>
      </c>
      <c r="J26" s="192">
        <f t="shared" si="1"/>
        <v>28.840000000000003</v>
      </c>
      <c r="K26" s="190" t="s">
        <v>57</v>
      </c>
    </row>
    <row r="27" spans="1:11" s="190" customFormat="1" x14ac:dyDescent="0.3">
      <c r="A27" s="189" t="s">
        <v>59</v>
      </c>
      <c r="B27" s="189" t="s">
        <v>42</v>
      </c>
      <c r="C27" s="190" t="s">
        <v>43</v>
      </c>
      <c r="E27" s="190">
        <v>18.440000000000001</v>
      </c>
      <c r="F27" s="190">
        <v>430</v>
      </c>
      <c r="G27" s="191">
        <f t="shared" si="0"/>
        <v>29.92</v>
      </c>
      <c r="H27" s="190" t="s">
        <v>58</v>
      </c>
      <c r="I27" s="190">
        <f t="shared" si="1"/>
        <v>430.16</v>
      </c>
      <c r="J27" s="192">
        <f t="shared" si="1"/>
        <v>28.678000000000004</v>
      </c>
      <c r="K27" s="190" t="s">
        <v>9</v>
      </c>
    </row>
    <row r="28" spans="1:11" s="190" customFormat="1" x14ac:dyDescent="0.3">
      <c r="A28" s="189" t="s">
        <v>60</v>
      </c>
      <c r="B28" s="189" t="s">
        <v>42</v>
      </c>
      <c r="C28" s="190" t="s">
        <v>43</v>
      </c>
      <c r="E28" s="190">
        <v>18.62</v>
      </c>
      <c r="F28" s="190">
        <v>430.6</v>
      </c>
      <c r="G28" s="191">
        <f t="shared" si="0"/>
        <v>29.11</v>
      </c>
      <c r="H28" s="190" t="s">
        <v>44</v>
      </c>
      <c r="I28" s="190">
        <f t="shared" si="1"/>
        <v>430.43999999999994</v>
      </c>
      <c r="J28" s="192">
        <f t="shared" si="1"/>
        <v>28.732000000000006</v>
      </c>
      <c r="K28" s="190" t="s">
        <v>9</v>
      </c>
    </row>
    <row r="29" spans="1:11" s="190" customFormat="1" x14ac:dyDescent="0.3">
      <c r="A29" s="189" t="s">
        <v>61</v>
      </c>
      <c r="B29" s="189" t="s">
        <v>42</v>
      </c>
      <c r="C29" s="190" t="s">
        <v>43</v>
      </c>
      <c r="E29" s="190">
        <v>18.899999999999999</v>
      </c>
      <c r="F29" s="190">
        <v>430.8</v>
      </c>
      <c r="G29" s="191">
        <f t="shared" si="0"/>
        <v>27.850000000000009</v>
      </c>
      <c r="H29" s="190" t="s">
        <v>44</v>
      </c>
      <c r="I29" s="190">
        <f t="shared" si="1"/>
        <v>430.71999999999997</v>
      </c>
      <c r="J29" s="192">
        <f t="shared" si="1"/>
        <v>28.489000000000004</v>
      </c>
      <c r="K29" s="190" t="s">
        <v>9</v>
      </c>
    </row>
    <row r="30" spans="1:11" s="190" customFormat="1" x14ac:dyDescent="0.3">
      <c r="A30" s="190" t="s">
        <v>62</v>
      </c>
      <c r="B30" s="189" t="s">
        <v>47</v>
      </c>
      <c r="C30" s="190" t="s">
        <v>43</v>
      </c>
      <c r="E30" s="190">
        <v>19.059999999999999</v>
      </c>
      <c r="F30" s="190">
        <v>431</v>
      </c>
      <c r="G30" s="191">
        <f t="shared" si="0"/>
        <v>27.13000000000001</v>
      </c>
      <c r="H30" s="190" t="s">
        <v>44</v>
      </c>
      <c r="I30" s="190">
        <f t="shared" si="1"/>
        <v>431.0200000000001</v>
      </c>
      <c r="J30" s="192">
        <f t="shared" si="1"/>
        <v>28.147000000000002</v>
      </c>
      <c r="K30" s="190" t="s">
        <v>57</v>
      </c>
    </row>
    <row r="31" spans="1:11" s="190" customFormat="1" x14ac:dyDescent="0.3">
      <c r="A31" s="190" t="s">
        <v>63</v>
      </c>
      <c r="B31" s="189" t="s">
        <v>42</v>
      </c>
      <c r="C31" s="190" t="s">
        <v>43</v>
      </c>
      <c r="E31" s="190">
        <v>18.77</v>
      </c>
      <c r="F31" s="190">
        <v>431.2</v>
      </c>
      <c r="G31" s="191">
        <f t="shared" si="0"/>
        <v>28.435000000000002</v>
      </c>
      <c r="H31" s="190" t="s">
        <v>44</v>
      </c>
      <c r="I31" s="190">
        <f t="shared" si="1"/>
        <v>431.34</v>
      </c>
      <c r="J31" s="192">
        <f t="shared" si="1"/>
        <v>26.932000000000006</v>
      </c>
      <c r="K31" s="190" t="s">
        <v>30</v>
      </c>
    </row>
    <row r="32" spans="1:11" s="190" customFormat="1" x14ac:dyDescent="0.3">
      <c r="A32" s="190" t="s">
        <v>64</v>
      </c>
      <c r="B32" s="189" t="s">
        <v>54</v>
      </c>
      <c r="C32" s="190" t="s">
        <v>43</v>
      </c>
      <c r="E32" s="190">
        <v>18.82</v>
      </c>
      <c r="F32" s="190">
        <v>431.5</v>
      </c>
      <c r="G32" s="191">
        <f t="shared" si="0"/>
        <v>28.210000000000008</v>
      </c>
      <c r="H32" s="190" t="s">
        <v>55</v>
      </c>
      <c r="I32" s="190">
        <f t="shared" si="1"/>
        <v>431.66</v>
      </c>
      <c r="J32" s="192">
        <f t="shared" si="1"/>
        <v>26.059000000000005</v>
      </c>
      <c r="K32" s="190" t="s">
        <v>12</v>
      </c>
    </row>
    <row r="33" spans="1:11" s="190" customFormat="1" x14ac:dyDescent="0.3">
      <c r="A33" s="190" t="s">
        <v>65</v>
      </c>
      <c r="B33" s="189" t="s">
        <v>42</v>
      </c>
      <c r="C33" s="190" t="s">
        <v>43</v>
      </c>
      <c r="E33" s="190">
        <v>19.97</v>
      </c>
      <c r="F33" s="190">
        <v>432.2</v>
      </c>
      <c r="G33" s="191">
        <f t="shared" si="0"/>
        <v>23.035000000000011</v>
      </c>
      <c r="H33" s="190" t="s">
        <v>55</v>
      </c>
      <c r="I33" s="190">
        <f t="shared" si="1"/>
        <v>432.18</v>
      </c>
      <c r="J33" s="192">
        <f t="shared" si="1"/>
        <v>26.167000000000009</v>
      </c>
      <c r="K33" s="190" t="s">
        <v>9</v>
      </c>
    </row>
    <row r="34" spans="1:11" s="190" customFormat="1" x14ac:dyDescent="0.3">
      <c r="A34" s="190" t="s">
        <v>66</v>
      </c>
      <c r="B34" s="189" t="s">
        <v>47</v>
      </c>
      <c r="C34" s="190" t="s">
        <v>43</v>
      </c>
      <c r="E34" s="190">
        <v>19.87</v>
      </c>
      <c r="F34" s="190">
        <v>432.4</v>
      </c>
      <c r="G34" s="191">
        <f t="shared" si="0"/>
        <v>23.484999999999999</v>
      </c>
      <c r="H34" s="190" t="s">
        <v>55</v>
      </c>
      <c r="I34" s="190">
        <f t="shared" si="1"/>
        <v>432.67999999999995</v>
      </c>
      <c r="J34" s="192">
        <f t="shared" si="1"/>
        <v>25.996000000000002</v>
      </c>
      <c r="K34" s="190" t="s">
        <v>30</v>
      </c>
    </row>
    <row r="35" spans="1:11" s="190" customFormat="1" x14ac:dyDescent="0.3">
      <c r="A35" s="190" t="s">
        <v>67</v>
      </c>
      <c r="B35" s="189" t="s">
        <v>54</v>
      </c>
      <c r="C35" s="190" t="s">
        <v>43</v>
      </c>
      <c r="E35" s="190">
        <v>18.940000000000001</v>
      </c>
      <c r="F35" s="190">
        <v>433.6</v>
      </c>
      <c r="G35" s="191">
        <f t="shared" si="0"/>
        <v>27.67</v>
      </c>
      <c r="H35" s="190" t="s">
        <v>44</v>
      </c>
      <c r="I35" s="190">
        <f t="shared" si="1"/>
        <v>433.17999999999995</v>
      </c>
      <c r="J35" s="192">
        <f t="shared" si="1"/>
        <v>25.942000000000007</v>
      </c>
      <c r="K35" s="190" t="s">
        <v>9</v>
      </c>
    </row>
    <row r="36" spans="1:11" s="190" customFormat="1" x14ac:dyDescent="0.3">
      <c r="A36" s="190" t="s">
        <v>68</v>
      </c>
      <c r="B36" s="189" t="s">
        <v>54</v>
      </c>
      <c r="C36" s="190" t="s">
        <v>43</v>
      </c>
      <c r="E36" s="190">
        <v>18.96</v>
      </c>
      <c r="F36" s="190">
        <v>433.7</v>
      </c>
      <c r="G36" s="191">
        <f t="shared" si="0"/>
        <v>27.58</v>
      </c>
      <c r="H36" s="190" t="s">
        <v>69</v>
      </c>
      <c r="I36" s="190">
        <f t="shared" si="1"/>
        <v>433.64</v>
      </c>
      <c r="J36" s="192">
        <f t="shared" si="1"/>
        <v>27.823</v>
      </c>
      <c r="K36" s="190" t="s">
        <v>9</v>
      </c>
    </row>
    <row r="37" spans="1:11" s="190" customFormat="1" x14ac:dyDescent="0.3">
      <c r="A37" s="190" t="s">
        <v>70</v>
      </c>
      <c r="B37" s="189" t="s">
        <v>54</v>
      </c>
      <c r="C37" s="190" t="s">
        <v>43</v>
      </c>
      <c r="E37" s="190">
        <v>18.88</v>
      </c>
      <c r="F37" s="190">
        <v>434</v>
      </c>
      <c r="G37" s="191">
        <f t="shared" si="0"/>
        <v>27.940000000000012</v>
      </c>
      <c r="H37" s="190" t="s">
        <v>71</v>
      </c>
      <c r="I37" s="190">
        <f t="shared" ref="I37:J52" si="2">AVERAGE(F35:F39)</f>
        <v>434.16</v>
      </c>
      <c r="J37" s="192">
        <f t="shared" si="2"/>
        <v>29.452000000000009</v>
      </c>
      <c r="K37" s="190" t="s">
        <v>30</v>
      </c>
    </row>
    <row r="38" spans="1:11" s="190" customFormat="1" x14ac:dyDescent="0.3">
      <c r="A38" s="190" t="s">
        <v>72</v>
      </c>
      <c r="B38" s="189" t="s">
        <v>54</v>
      </c>
      <c r="C38" s="190" t="s">
        <v>43</v>
      </c>
      <c r="E38" s="190">
        <v>17.88</v>
      </c>
      <c r="F38" s="190">
        <v>434.5</v>
      </c>
      <c r="G38" s="191">
        <f t="shared" si="0"/>
        <v>32.440000000000012</v>
      </c>
      <c r="H38" s="190" t="s">
        <v>73</v>
      </c>
      <c r="I38" s="190">
        <f t="shared" si="2"/>
        <v>434.46000000000004</v>
      </c>
      <c r="J38" s="192">
        <f t="shared" si="2"/>
        <v>29.884000000000004</v>
      </c>
      <c r="K38" s="190" t="s">
        <v>12</v>
      </c>
    </row>
    <row r="39" spans="1:11" s="190" customFormat="1" x14ac:dyDescent="0.3">
      <c r="A39" s="190" t="s">
        <v>74</v>
      </c>
      <c r="B39" s="189" t="s">
        <v>42</v>
      </c>
      <c r="C39" s="190" t="s">
        <v>43</v>
      </c>
      <c r="E39" s="190">
        <v>18.059999999999999</v>
      </c>
      <c r="F39" s="190">
        <v>435</v>
      </c>
      <c r="G39" s="191">
        <f t="shared" si="0"/>
        <v>31.63000000000001</v>
      </c>
      <c r="H39" s="190" t="s">
        <v>73</v>
      </c>
      <c r="I39" s="190">
        <f t="shared" si="2"/>
        <v>434.82</v>
      </c>
      <c r="J39" s="192">
        <f t="shared" si="2"/>
        <v>30.496000000000002</v>
      </c>
      <c r="K39" s="190" t="s">
        <v>9</v>
      </c>
    </row>
    <row r="40" spans="1:11" s="190" customFormat="1" x14ac:dyDescent="0.3">
      <c r="A40" s="190" t="s">
        <v>75</v>
      </c>
      <c r="B40" s="189" t="s">
        <v>47</v>
      </c>
      <c r="C40" s="190" t="s">
        <v>43</v>
      </c>
      <c r="E40" s="190">
        <v>18.46</v>
      </c>
      <c r="F40" s="190">
        <v>435.1</v>
      </c>
      <c r="G40" s="191">
        <f t="shared" si="0"/>
        <v>29.83</v>
      </c>
      <c r="H40" s="190" t="s">
        <v>76</v>
      </c>
      <c r="I40" s="190">
        <f t="shared" si="2"/>
        <v>435.21999999999997</v>
      </c>
      <c r="J40" s="192">
        <f t="shared" si="2"/>
        <v>31.279000000000007</v>
      </c>
      <c r="K40" s="190" t="s">
        <v>30</v>
      </c>
    </row>
    <row r="41" spans="1:11" s="190" customFormat="1" x14ac:dyDescent="0.3">
      <c r="A41" s="190" t="s">
        <v>77</v>
      </c>
      <c r="B41" s="189" t="s">
        <v>78</v>
      </c>
      <c r="C41" s="190" t="s">
        <v>43</v>
      </c>
      <c r="E41" s="190">
        <v>18.28</v>
      </c>
      <c r="F41" s="190">
        <v>435.5</v>
      </c>
      <c r="G41" s="191">
        <f t="shared" si="0"/>
        <v>30.64</v>
      </c>
      <c r="H41" s="190" t="s">
        <v>73</v>
      </c>
      <c r="I41" s="190">
        <f t="shared" si="2"/>
        <v>435.55999999999995</v>
      </c>
      <c r="J41" s="192">
        <f t="shared" si="2"/>
        <v>30.829000000000008</v>
      </c>
      <c r="K41" s="190" t="s">
        <v>9</v>
      </c>
    </row>
    <row r="42" spans="1:11" s="190" customFormat="1" x14ac:dyDescent="0.3">
      <c r="A42" s="190" t="s">
        <v>79</v>
      </c>
      <c r="B42" s="189" t="s">
        <v>42</v>
      </c>
      <c r="C42" s="190" t="s">
        <v>43</v>
      </c>
      <c r="E42" s="190">
        <v>18.010000000000002</v>
      </c>
      <c r="F42" s="190">
        <v>436</v>
      </c>
      <c r="G42" s="191">
        <f t="shared" si="0"/>
        <v>31.855000000000004</v>
      </c>
      <c r="H42" s="190" t="s">
        <v>73</v>
      </c>
      <c r="I42" s="190">
        <f t="shared" si="2"/>
        <v>435.86</v>
      </c>
      <c r="J42" s="192">
        <f t="shared" si="2"/>
        <v>31.297000000000004</v>
      </c>
      <c r="K42" s="190" t="s">
        <v>9</v>
      </c>
    </row>
    <row r="43" spans="1:11" s="190" customFormat="1" x14ac:dyDescent="0.3">
      <c r="A43" s="190" t="s">
        <v>80</v>
      </c>
      <c r="B43" s="189" t="s">
        <v>47</v>
      </c>
      <c r="C43" s="190" t="s">
        <v>43</v>
      </c>
      <c r="E43" s="190">
        <v>18.38</v>
      </c>
      <c r="F43" s="190">
        <v>436.2</v>
      </c>
      <c r="G43" s="191">
        <f t="shared" si="0"/>
        <v>30.190000000000012</v>
      </c>
      <c r="H43" s="190" t="s">
        <v>73</v>
      </c>
      <c r="I43" s="190">
        <f t="shared" si="2"/>
        <v>436.23999999999995</v>
      </c>
      <c r="J43" s="192">
        <f t="shared" si="2"/>
        <v>32.125000000000014</v>
      </c>
      <c r="K43" s="190" t="s">
        <v>9</v>
      </c>
    </row>
    <row r="44" spans="1:11" s="190" customFormat="1" x14ac:dyDescent="0.3">
      <c r="A44" s="190" t="s">
        <v>81</v>
      </c>
      <c r="B44" s="189" t="s">
        <v>54</v>
      </c>
      <c r="C44" s="190" t="s">
        <v>43</v>
      </c>
      <c r="E44" s="190">
        <v>17.54</v>
      </c>
      <c r="F44" s="190">
        <v>436.5</v>
      </c>
      <c r="G44" s="191">
        <f t="shared" si="0"/>
        <v>33.970000000000013</v>
      </c>
      <c r="H44" s="190" t="s">
        <v>82</v>
      </c>
      <c r="I44" s="190">
        <f t="shared" si="2"/>
        <v>436.64</v>
      </c>
      <c r="J44" s="192">
        <f t="shared" si="2"/>
        <v>32.368000000000009</v>
      </c>
      <c r="K44" s="190" t="s">
        <v>9</v>
      </c>
    </row>
    <row r="45" spans="1:11" s="190" customFormat="1" x14ac:dyDescent="0.3">
      <c r="A45" s="190" t="s">
        <v>83</v>
      </c>
      <c r="B45" s="189" t="s">
        <v>42</v>
      </c>
      <c r="C45" s="190" t="s">
        <v>43</v>
      </c>
      <c r="E45" s="190">
        <v>17.54</v>
      </c>
      <c r="F45" s="190">
        <v>437</v>
      </c>
      <c r="G45" s="191">
        <f t="shared" si="0"/>
        <v>33.970000000000013</v>
      </c>
      <c r="H45" s="190" t="s">
        <v>73</v>
      </c>
      <c r="I45" s="190">
        <f t="shared" si="2"/>
        <v>437.03999999999996</v>
      </c>
      <c r="J45" s="192">
        <f t="shared" si="2"/>
        <v>31.972000000000016</v>
      </c>
      <c r="K45" s="190" t="s">
        <v>9</v>
      </c>
    </row>
    <row r="46" spans="1:11" s="190" customFormat="1" x14ac:dyDescent="0.3">
      <c r="A46" s="190" t="s">
        <v>84</v>
      </c>
      <c r="B46" s="189" t="s">
        <v>42</v>
      </c>
      <c r="C46" s="190" t="s">
        <v>43</v>
      </c>
      <c r="E46" s="190">
        <v>18.010000000000002</v>
      </c>
      <c r="F46" s="190">
        <v>437.5</v>
      </c>
      <c r="G46" s="191">
        <f t="shared" si="0"/>
        <v>31.855000000000004</v>
      </c>
      <c r="H46" s="190" t="s">
        <v>85</v>
      </c>
      <c r="I46" s="190">
        <f t="shared" si="2"/>
        <v>437.43999999999994</v>
      </c>
      <c r="J46" s="192">
        <f t="shared" si="2"/>
        <v>32.584000000000017</v>
      </c>
      <c r="K46" s="190" t="s">
        <v>12</v>
      </c>
    </row>
    <row r="47" spans="1:11" s="190" customFormat="1" x14ac:dyDescent="0.3">
      <c r="A47" s="190" t="s">
        <v>86</v>
      </c>
      <c r="B47" s="189" t="s">
        <v>42</v>
      </c>
      <c r="C47" s="190" t="s">
        <v>43</v>
      </c>
      <c r="E47" s="190">
        <v>18.45</v>
      </c>
      <c r="F47" s="190">
        <v>438</v>
      </c>
      <c r="G47" s="191">
        <f t="shared" si="0"/>
        <v>29.875000000000014</v>
      </c>
      <c r="H47" s="190" t="s">
        <v>85</v>
      </c>
      <c r="I47" s="190">
        <f t="shared" si="2"/>
        <v>437.82</v>
      </c>
      <c r="J47" s="192">
        <f t="shared" si="2"/>
        <v>32.287000000000013</v>
      </c>
      <c r="K47" s="190" t="s">
        <v>12</v>
      </c>
    </row>
    <row r="48" spans="1:11" s="190" customFormat="1" x14ac:dyDescent="0.3">
      <c r="A48" s="190" t="s">
        <v>87</v>
      </c>
      <c r="B48" s="189" t="s">
        <v>42</v>
      </c>
      <c r="C48" s="190" t="s">
        <v>43</v>
      </c>
      <c r="E48" s="190">
        <v>17.7</v>
      </c>
      <c r="F48" s="190">
        <v>438.2</v>
      </c>
      <c r="G48" s="191">
        <f t="shared" si="0"/>
        <v>33.250000000000014</v>
      </c>
      <c r="H48" s="190" t="s">
        <v>85</v>
      </c>
      <c r="I48" s="190">
        <f t="shared" si="2"/>
        <v>438.12</v>
      </c>
      <c r="J48" s="192">
        <f t="shared" si="2"/>
        <v>31.405000000000008</v>
      </c>
      <c r="K48" s="190" t="s">
        <v>9</v>
      </c>
    </row>
    <row r="49" spans="1:11" s="190" customFormat="1" x14ac:dyDescent="0.3">
      <c r="A49" s="190" t="s">
        <v>88</v>
      </c>
      <c r="B49" s="189" t="s">
        <v>42</v>
      </c>
      <c r="C49" s="190" t="s">
        <v>43</v>
      </c>
      <c r="E49" s="190">
        <v>17.87</v>
      </c>
      <c r="F49" s="190">
        <v>438.4</v>
      </c>
      <c r="G49" s="191">
        <f t="shared" si="0"/>
        <v>32.484999999999999</v>
      </c>
      <c r="H49" s="190" t="s">
        <v>85</v>
      </c>
      <c r="I49" s="190">
        <f t="shared" si="2"/>
        <v>438.35999999999996</v>
      </c>
      <c r="J49" s="192">
        <f t="shared" si="2"/>
        <v>31.189000000000011</v>
      </c>
      <c r="K49" s="190" t="s">
        <v>9</v>
      </c>
    </row>
    <row r="50" spans="1:11" s="190" customFormat="1" x14ac:dyDescent="0.3">
      <c r="A50" s="190" t="s">
        <v>89</v>
      </c>
      <c r="B50" s="189" t="s">
        <v>42</v>
      </c>
      <c r="C50" s="190" t="s">
        <v>43</v>
      </c>
      <c r="E50" s="190">
        <v>18.52</v>
      </c>
      <c r="F50" s="190">
        <v>438.5</v>
      </c>
      <c r="G50" s="191">
        <f t="shared" si="0"/>
        <v>29.560000000000002</v>
      </c>
      <c r="H50" s="190" t="s">
        <v>85</v>
      </c>
      <c r="I50" s="190">
        <f t="shared" si="2"/>
        <v>438.56000000000006</v>
      </c>
      <c r="J50" s="192">
        <f t="shared" si="2"/>
        <v>31.522000000000009</v>
      </c>
      <c r="K50" s="190" t="s">
        <v>9</v>
      </c>
    </row>
    <row r="51" spans="1:11" s="190" customFormat="1" x14ac:dyDescent="0.3">
      <c r="A51" s="190" t="s">
        <v>90</v>
      </c>
      <c r="B51" s="189" t="s">
        <v>42</v>
      </c>
      <c r="C51" s="190" t="s">
        <v>43</v>
      </c>
      <c r="E51" s="190">
        <v>18.25</v>
      </c>
      <c r="F51" s="190">
        <v>438.7</v>
      </c>
      <c r="G51" s="191">
        <f t="shared" si="0"/>
        <v>30.775000000000006</v>
      </c>
      <c r="H51" s="190" t="s">
        <v>85</v>
      </c>
      <c r="I51" s="190">
        <f t="shared" si="2"/>
        <v>438.75999999999993</v>
      </c>
      <c r="J51" s="192">
        <f t="shared" si="2"/>
        <v>30.766000000000009</v>
      </c>
      <c r="K51" s="190" t="s">
        <v>12</v>
      </c>
    </row>
    <row r="52" spans="1:11" s="190" customFormat="1" x14ac:dyDescent="0.3">
      <c r="A52" s="190" t="s">
        <v>91</v>
      </c>
      <c r="B52" s="189" t="s">
        <v>42</v>
      </c>
      <c r="C52" s="190" t="s">
        <v>43</v>
      </c>
      <c r="E52" s="190">
        <v>18.079999999999998</v>
      </c>
      <c r="F52" s="190">
        <v>439</v>
      </c>
      <c r="G52" s="191">
        <f t="shared" si="0"/>
        <v>31.54000000000002</v>
      </c>
      <c r="H52" s="190" t="s">
        <v>85</v>
      </c>
      <c r="I52" s="190">
        <f t="shared" si="2"/>
        <v>439.08000000000004</v>
      </c>
      <c r="J52" s="192">
        <f t="shared" si="2"/>
        <v>30.190000000000008</v>
      </c>
      <c r="K52" s="190" t="s">
        <v>9</v>
      </c>
    </row>
    <row r="53" spans="1:11" s="190" customFormat="1" x14ac:dyDescent="0.3">
      <c r="A53" s="190" t="s">
        <v>92</v>
      </c>
      <c r="B53" s="189" t="s">
        <v>42</v>
      </c>
      <c r="C53" s="190" t="s">
        <v>43</v>
      </c>
      <c r="E53" s="190">
        <v>18.54</v>
      </c>
      <c r="F53" s="190">
        <v>439.2</v>
      </c>
      <c r="G53" s="191">
        <f t="shared" si="0"/>
        <v>29.470000000000013</v>
      </c>
      <c r="H53" s="190" t="s">
        <v>85</v>
      </c>
      <c r="I53" s="190">
        <f t="shared" ref="I53:J60" si="3">AVERAGE(F51:F55)</f>
        <v>439.58000000000004</v>
      </c>
      <c r="J53" s="192">
        <f t="shared" si="3"/>
        <v>30.406000000000006</v>
      </c>
      <c r="K53" s="190" t="s">
        <v>12</v>
      </c>
    </row>
    <row r="54" spans="1:11" s="190" customFormat="1" x14ac:dyDescent="0.3">
      <c r="A54" s="190" t="s">
        <v>93</v>
      </c>
      <c r="B54" s="189" t="s">
        <v>42</v>
      </c>
      <c r="C54" s="190" t="s">
        <v>43</v>
      </c>
      <c r="E54" s="190">
        <v>18.510000000000002</v>
      </c>
      <c r="F54" s="190">
        <v>440</v>
      </c>
      <c r="G54" s="191">
        <f t="shared" si="0"/>
        <v>29.605000000000004</v>
      </c>
      <c r="H54" s="190" t="s">
        <v>85</v>
      </c>
      <c r="I54" s="190">
        <f t="shared" si="3"/>
        <v>440.08000000000004</v>
      </c>
      <c r="J54" s="192">
        <f t="shared" si="3"/>
        <v>30.244000000000007</v>
      </c>
      <c r="K54" s="190" t="s">
        <v>9</v>
      </c>
    </row>
    <row r="55" spans="1:11" s="190" customFormat="1" x14ac:dyDescent="0.3">
      <c r="A55" s="190" t="s">
        <v>94</v>
      </c>
      <c r="B55" s="189" t="s">
        <v>42</v>
      </c>
      <c r="C55" s="190" t="s">
        <v>43</v>
      </c>
      <c r="E55" s="190">
        <v>18.28</v>
      </c>
      <c r="F55" s="190">
        <v>441</v>
      </c>
      <c r="G55" s="191">
        <f t="shared" si="0"/>
        <v>30.64</v>
      </c>
      <c r="H55" s="190" t="s">
        <v>85</v>
      </c>
      <c r="I55" s="190">
        <f t="shared" si="3"/>
        <v>440.6</v>
      </c>
      <c r="J55" s="192">
        <f t="shared" si="3"/>
        <v>29.020000000000003</v>
      </c>
      <c r="K55" s="190" t="s">
        <v>9</v>
      </c>
    </row>
    <row r="56" spans="1:11" s="190" customFormat="1" x14ac:dyDescent="0.3">
      <c r="A56" s="190" t="s">
        <v>95</v>
      </c>
      <c r="B56" s="189" t="s">
        <v>96</v>
      </c>
      <c r="C56" s="190" t="s">
        <v>43</v>
      </c>
      <c r="E56" s="190">
        <v>18.43</v>
      </c>
      <c r="F56" s="190">
        <v>441.2</v>
      </c>
      <c r="G56" s="191">
        <f t="shared" si="0"/>
        <v>29.965000000000003</v>
      </c>
      <c r="H56" s="190" t="s">
        <v>85</v>
      </c>
      <c r="I56" s="190">
        <f t="shared" si="3"/>
        <v>441.16</v>
      </c>
      <c r="J56" s="192">
        <f t="shared" si="3"/>
        <v>29.254000000000001</v>
      </c>
      <c r="K56" s="190" t="s">
        <v>30</v>
      </c>
    </row>
    <row r="57" spans="1:11" s="190" customFormat="1" x14ac:dyDescent="0.3">
      <c r="A57" s="190" t="s">
        <v>97</v>
      </c>
      <c r="B57" s="189" t="s">
        <v>42</v>
      </c>
      <c r="C57" s="190" t="s">
        <v>43</v>
      </c>
      <c r="E57" s="190">
        <v>19.440000000000001</v>
      </c>
      <c r="F57" s="190">
        <v>441.6</v>
      </c>
      <c r="G57" s="191">
        <f t="shared" si="0"/>
        <v>25.42</v>
      </c>
      <c r="H57" s="190" t="s">
        <v>98</v>
      </c>
      <c r="I57" s="190">
        <f t="shared" si="3"/>
        <v>441.7</v>
      </c>
      <c r="J57" s="192">
        <f t="shared" si="3"/>
        <v>28.822000000000003</v>
      </c>
      <c r="K57" s="190" t="s">
        <v>57</v>
      </c>
    </row>
    <row r="58" spans="1:11" s="190" customFormat="1" x14ac:dyDescent="0.3">
      <c r="A58" s="190" t="s">
        <v>99</v>
      </c>
      <c r="B58" s="189" t="s">
        <v>42</v>
      </c>
      <c r="C58" s="190" t="s">
        <v>43</v>
      </c>
      <c r="E58" s="190">
        <v>18.28</v>
      </c>
      <c r="F58" s="190">
        <v>442</v>
      </c>
      <c r="G58" s="191">
        <f t="shared" si="0"/>
        <v>30.64</v>
      </c>
      <c r="H58" s="190" t="s">
        <v>100</v>
      </c>
      <c r="I58" s="190">
        <f t="shared" si="3"/>
        <v>442.1</v>
      </c>
      <c r="J58" s="192">
        <f t="shared" si="3"/>
        <v>28.570000000000004</v>
      </c>
      <c r="K58" s="190" t="s">
        <v>9</v>
      </c>
    </row>
    <row r="59" spans="1:11" s="190" customFormat="1" x14ac:dyDescent="0.3">
      <c r="A59" s="190" t="s">
        <v>101</v>
      </c>
      <c r="B59" s="189" t="s">
        <v>42</v>
      </c>
      <c r="C59" s="190" t="s">
        <v>43</v>
      </c>
      <c r="E59" s="190">
        <v>18.989999999999998</v>
      </c>
      <c r="F59" s="190">
        <v>442.7</v>
      </c>
      <c r="G59" s="191">
        <f t="shared" si="0"/>
        <v>27.445000000000007</v>
      </c>
      <c r="H59" s="190" t="s">
        <v>102</v>
      </c>
      <c r="I59" s="190">
        <f t="shared" si="3"/>
        <v>442.52</v>
      </c>
      <c r="J59" s="192">
        <f t="shared" si="3"/>
        <v>28.228000000000009</v>
      </c>
      <c r="K59" s="190" t="s">
        <v>12</v>
      </c>
    </row>
    <row r="60" spans="1:11" s="190" customFormat="1" x14ac:dyDescent="0.3">
      <c r="A60" s="190" t="s">
        <v>103</v>
      </c>
      <c r="B60" s="189" t="s">
        <v>47</v>
      </c>
      <c r="C60" s="190" t="s">
        <v>43</v>
      </c>
      <c r="E60" s="190">
        <v>18.559999999999999</v>
      </c>
      <c r="F60" s="190">
        <v>443</v>
      </c>
      <c r="G60" s="191">
        <f t="shared" si="0"/>
        <v>29.38000000000001</v>
      </c>
      <c r="H60" s="190" t="s">
        <v>104</v>
      </c>
      <c r="I60" s="190">
        <f t="shared" si="3"/>
        <v>442.9</v>
      </c>
      <c r="J60" s="192">
        <f t="shared" si="3"/>
        <v>28.930000000000007</v>
      </c>
      <c r="K60" s="190" t="s">
        <v>9</v>
      </c>
    </row>
    <row r="61" spans="1:11" s="190" customFormat="1" x14ac:dyDescent="0.3">
      <c r="A61" s="190" t="s">
        <v>105</v>
      </c>
      <c r="B61" s="189" t="s">
        <v>47</v>
      </c>
      <c r="C61" s="190" t="s">
        <v>43</v>
      </c>
      <c r="E61" s="190">
        <v>18.809999999999999</v>
      </c>
      <c r="F61" s="190">
        <v>443.3</v>
      </c>
      <c r="G61" s="191">
        <f t="shared" si="0"/>
        <v>28.25500000000001</v>
      </c>
      <c r="H61" s="190" t="s">
        <v>104</v>
      </c>
      <c r="K61" s="190" t="s">
        <v>9</v>
      </c>
    </row>
    <row r="62" spans="1:11" s="190" customFormat="1" x14ac:dyDescent="0.3">
      <c r="A62" s="190" t="s">
        <v>106</v>
      </c>
      <c r="B62" s="189" t="s">
        <v>47</v>
      </c>
      <c r="C62" s="190" t="s">
        <v>43</v>
      </c>
      <c r="E62" s="190">
        <v>18.66</v>
      </c>
      <c r="F62" s="190">
        <v>443.5</v>
      </c>
      <c r="G62" s="191">
        <f t="shared" si="0"/>
        <v>28.930000000000007</v>
      </c>
      <c r="H62" s="190" t="s">
        <v>107</v>
      </c>
      <c r="K62" s="190" t="s">
        <v>30</v>
      </c>
    </row>
    <row r="63" spans="1:11" s="193" customFormat="1" x14ac:dyDescent="0.3">
      <c r="A63" s="193" t="s">
        <v>108</v>
      </c>
      <c r="B63" s="193" t="s">
        <v>109</v>
      </c>
      <c r="C63" s="193" t="s">
        <v>109</v>
      </c>
      <c r="D63" s="193" t="s">
        <v>110</v>
      </c>
      <c r="E63" s="193">
        <v>17.96</v>
      </c>
      <c r="F63" s="193">
        <v>421</v>
      </c>
      <c r="G63" s="194">
        <f t="shared" ref="G63:G126" si="4">117.4-4.5*(E63+1)</f>
        <v>32.08</v>
      </c>
      <c r="H63" s="193" t="s">
        <v>58</v>
      </c>
      <c r="K63" s="193" t="s">
        <v>9</v>
      </c>
    </row>
    <row r="64" spans="1:11" s="193" customFormat="1" x14ac:dyDescent="0.3">
      <c r="A64" s="193" t="s">
        <v>111</v>
      </c>
      <c r="B64" s="193" t="s">
        <v>109</v>
      </c>
      <c r="C64" s="193" t="s">
        <v>109</v>
      </c>
      <c r="D64" s="193" t="s">
        <v>110</v>
      </c>
      <c r="E64" s="193">
        <v>17.87</v>
      </c>
      <c r="F64" s="193">
        <v>421.2</v>
      </c>
      <c r="G64" s="194">
        <f t="shared" si="4"/>
        <v>32.484999999999999</v>
      </c>
      <c r="H64" s="193" t="s">
        <v>58</v>
      </c>
      <c r="K64" s="193" t="s">
        <v>9</v>
      </c>
    </row>
    <row r="65" spans="1:11" s="193" customFormat="1" x14ac:dyDescent="0.3">
      <c r="A65" s="193" t="s">
        <v>112</v>
      </c>
      <c r="B65" s="193" t="s">
        <v>109</v>
      </c>
      <c r="C65" s="193" t="s">
        <v>109</v>
      </c>
      <c r="D65" s="193" t="s">
        <v>113</v>
      </c>
      <c r="E65" s="193">
        <v>18.239999999999998</v>
      </c>
      <c r="F65" s="193">
        <v>421.3</v>
      </c>
      <c r="G65" s="194">
        <f t="shared" si="4"/>
        <v>30.820000000000007</v>
      </c>
      <c r="H65" s="193" t="s">
        <v>58</v>
      </c>
      <c r="I65" s="193">
        <f t="shared" ref="I65:J80" si="5">AVERAGE(F63:F67)</f>
        <v>421.34</v>
      </c>
      <c r="J65" s="195">
        <f t="shared" si="5"/>
        <v>31.225000000000001</v>
      </c>
      <c r="K65" s="193" t="s">
        <v>12</v>
      </c>
    </row>
    <row r="66" spans="1:11" s="193" customFormat="1" x14ac:dyDescent="0.3">
      <c r="A66" s="193" t="s">
        <v>114</v>
      </c>
      <c r="B66" s="193" t="s">
        <v>109</v>
      </c>
      <c r="C66" s="193" t="s">
        <v>109</v>
      </c>
      <c r="D66" s="193" t="s">
        <v>113</v>
      </c>
      <c r="E66" s="193">
        <v>18.170000000000002</v>
      </c>
      <c r="F66" s="193">
        <v>421.5</v>
      </c>
      <c r="G66" s="194">
        <f t="shared" si="4"/>
        <v>31.134999999999991</v>
      </c>
      <c r="H66" s="193" t="s">
        <v>58</v>
      </c>
      <c r="I66" s="193">
        <f t="shared" si="5"/>
        <v>421.5</v>
      </c>
      <c r="J66" s="195">
        <f t="shared" si="5"/>
        <v>30.253000000000004</v>
      </c>
      <c r="K66" s="193" t="s">
        <v>9</v>
      </c>
    </row>
    <row r="67" spans="1:11" s="193" customFormat="1" x14ac:dyDescent="0.3">
      <c r="A67" s="193" t="s">
        <v>115</v>
      </c>
      <c r="B67" s="193" t="s">
        <v>109</v>
      </c>
      <c r="C67" s="193" t="s">
        <v>109</v>
      </c>
      <c r="D67" s="193" t="s">
        <v>113</v>
      </c>
      <c r="E67" s="193">
        <v>18.510000000000002</v>
      </c>
      <c r="F67" s="193">
        <v>421.7</v>
      </c>
      <c r="G67" s="194">
        <f t="shared" si="4"/>
        <v>29.605000000000004</v>
      </c>
      <c r="H67" s="193" t="s">
        <v>58</v>
      </c>
      <c r="I67" s="193">
        <f t="shared" si="5"/>
        <v>421.7</v>
      </c>
      <c r="J67" s="195">
        <f t="shared" si="5"/>
        <v>29.362000000000002</v>
      </c>
      <c r="K67" s="193" t="s">
        <v>9</v>
      </c>
    </row>
    <row r="68" spans="1:11" s="193" customFormat="1" x14ac:dyDescent="0.3">
      <c r="A68" s="193" t="s">
        <v>116</v>
      </c>
      <c r="B68" s="193" t="s">
        <v>117</v>
      </c>
      <c r="C68" s="193" t="s">
        <v>109</v>
      </c>
      <c r="D68" s="193" t="s">
        <v>113</v>
      </c>
      <c r="E68" s="193">
        <v>19.04</v>
      </c>
      <c r="F68" s="193">
        <v>421.8</v>
      </c>
      <c r="G68" s="194">
        <f t="shared" si="4"/>
        <v>27.220000000000013</v>
      </c>
      <c r="H68" s="193" t="s">
        <v>58</v>
      </c>
      <c r="I68" s="193">
        <f t="shared" si="5"/>
        <v>421.91999999999996</v>
      </c>
      <c r="J68" s="195">
        <f t="shared" si="5"/>
        <v>29.388999999999999</v>
      </c>
      <c r="K68" s="193" t="s">
        <v>9</v>
      </c>
    </row>
    <row r="69" spans="1:11" s="193" customFormat="1" x14ac:dyDescent="0.3">
      <c r="A69" s="193" t="s">
        <v>118</v>
      </c>
      <c r="B69" s="193" t="s">
        <v>117</v>
      </c>
      <c r="C69" s="193" t="s">
        <v>109</v>
      </c>
      <c r="D69" s="193" t="s">
        <v>119</v>
      </c>
      <c r="E69" s="193">
        <v>18.86</v>
      </c>
      <c r="F69" s="193">
        <v>422.2</v>
      </c>
      <c r="G69" s="194">
        <f t="shared" si="4"/>
        <v>28.03</v>
      </c>
      <c r="H69" s="193" t="s">
        <v>120</v>
      </c>
      <c r="I69" s="193">
        <f t="shared" si="5"/>
        <v>422.18</v>
      </c>
      <c r="J69" s="195">
        <f t="shared" si="5"/>
        <v>29.479000000000006</v>
      </c>
      <c r="K69" s="193" t="s">
        <v>12</v>
      </c>
    </row>
    <row r="70" spans="1:11" s="193" customFormat="1" x14ac:dyDescent="0.3">
      <c r="A70" s="193" t="s">
        <v>121</v>
      </c>
      <c r="B70" s="193" t="s">
        <v>109</v>
      </c>
      <c r="C70" s="193" t="s">
        <v>109</v>
      </c>
      <c r="D70" s="193" t="s">
        <v>113</v>
      </c>
      <c r="E70" s="193">
        <v>18.21</v>
      </c>
      <c r="F70" s="193">
        <v>422.4</v>
      </c>
      <c r="G70" s="194">
        <f t="shared" si="4"/>
        <v>30.954999999999998</v>
      </c>
      <c r="H70" s="193" t="s">
        <v>122</v>
      </c>
      <c r="I70" s="193">
        <f t="shared" si="5"/>
        <v>422.4</v>
      </c>
      <c r="J70" s="195">
        <f t="shared" si="5"/>
        <v>29.506000000000007</v>
      </c>
      <c r="K70" s="193" t="s">
        <v>12</v>
      </c>
    </row>
    <row r="71" spans="1:11" s="193" customFormat="1" x14ac:dyDescent="0.3">
      <c r="A71" s="193" t="s">
        <v>123</v>
      </c>
      <c r="B71" s="193" t="s">
        <v>117</v>
      </c>
      <c r="C71" s="193" t="s">
        <v>109</v>
      </c>
      <c r="D71" s="193" t="s">
        <v>113</v>
      </c>
      <c r="E71" s="193">
        <v>18.07</v>
      </c>
      <c r="F71" s="193">
        <v>422.8</v>
      </c>
      <c r="G71" s="194">
        <f t="shared" si="4"/>
        <v>31.585000000000008</v>
      </c>
      <c r="H71" s="193" t="s">
        <v>120</v>
      </c>
      <c r="I71" s="193">
        <f t="shared" si="5"/>
        <v>422.67999999999995</v>
      </c>
      <c r="J71" s="195">
        <f t="shared" si="5"/>
        <v>29.812000000000005</v>
      </c>
      <c r="K71" s="193" t="s">
        <v>9</v>
      </c>
    </row>
    <row r="72" spans="1:11" s="193" customFormat="1" x14ac:dyDescent="0.3">
      <c r="A72" s="193" t="s">
        <v>124</v>
      </c>
      <c r="B72" s="193" t="s">
        <v>109</v>
      </c>
      <c r="C72" s="193" t="s">
        <v>109</v>
      </c>
      <c r="D72" s="193" t="s">
        <v>113</v>
      </c>
      <c r="E72" s="193">
        <v>18.48</v>
      </c>
      <c r="F72" s="193">
        <v>422.8</v>
      </c>
      <c r="G72" s="194">
        <f t="shared" si="4"/>
        <v>29.740000000000009</v>
      </c>
      <c r="H72" s="193" t="s">
        <v>125</v>
      </c>
      <c r="I72" s="193">
        <f t="shared" si="5"/>
        <v>422.96000000000004</v>
      </c>
      <c r="J72" s="195">
        <f t="shared" si="5"/>
        <v>29.911000000000008</v>
      </c>
      <c r="K72" s="193" t="s">
        <v>9</v>
      </c>
    </row>
    <row r="73" spans="1:11" s="193" customFormat="1" x14ac:dyDescent="0.3">
      <c r="A73" s="193" t="s">
        <v>126</v>
      </c>
      <c r="B73" s="193" t="s">
        <v>117</v>
      </c>
      <c r="C73" s="193" t="s">
        <v>109</v>
      </c>
      <c r="D73" s="193" t="s">
        <v>113</v>
      </c>
      <c r="E73" s="193">
        <v>18.7</v>
      </c>
      <c r="F73" s="193">
        <v>423.2</v>
      </c>
      <c r="G73" s="194">
        <f t="shared" si="4"/>
        <v>28.750000000000014</v>
      </c>
      <c r="H73" s="193" t="s">
        <v>58</v>
      </c>
      <c r="I73" s="193">
        <f t="shared" si="5"/>
        <v>423.24000000000007</v>
      </c>
      <c r="J73" s="195">
        <f t="shared" si="5"/>
        <v>29.884000000000007</v>
      </c>
      <c r="K73" s="193" t="s">
        <v>57</v>
      </c>
    </row>
    <row r="74" spans="1:11" s="193" customFormat="1" x14ac:dyDescent="0.3">
      <c r="A74" s="193" t="s">
        <v>127</v>
      </c>
      <c r="B74" s="193" t="s">
        <v>117</v>
      </c>
      <c r="C74" s="193" t="s">
        <v>109</v>
      </c>
      <c r="D74" s="193" t="s">
        <v>128</v>
      </c>
      <c r="E74" s="193">
        <v>18.75</v>
      </c>
      <c r="F74" s="193">
        <v>423.6</v>
      </c>
      <c r="G74" s="194">
        <f t="shared" si="4"/>
        <v>28.525000000000006</v>
      </c>
      <c r="H74" s="193" t="s">
        <v>58</v>
      </c>
      <c r="I74" s="193">
        <f t="shared" si="5"/>
        <v>423.5</v>
      </c>
      <c r="J74" s="195">
        <f t="shared" si="5"/>
        <v>29.434000000000008</v>
      </c>
      <c r="K74" s="193" t="s">
        <v>9</v>
      </c>
    </row>
    <row r="75" spans="1:11" s="193" customFormat="1" x14ac:dyDescent="0.3">
      <c r="A75" s="193" t="s">
        <v>129</v>
      </c>
      <c r="B75" s="193" t="s">
        <v>117</v>
      </c>
      <c r="C75" s="193" t="s">
        <v>109</v>
      </c>
      <c r="D75" s="193" t="s">
        <v>113</v>
      </c>
      <c r="E75" s="193">
        <v>18.239999999999998</v>
      </c>
      <c r="F75" s="193">
        <v>423.8</v>
      </c>
      <c r="G75" s="194">
        <f t="shared" si="4"/>
        <v>30.820000000000007</v>
      </c>
      <c r="H75" s="193" t="s">
        <v>58</v>
      </c>
      <c r="I75" s="193">
        <f t="shared" si="5"/>
        <v>423.93999999999994</v>
      </c>
      <c r="J75" s="195">
        <f t="shared" si="5"/>
        <v>29.740000000000009</v>
      </c>
      <c r="K75" s="193" t="s">
        <v>9</v>
      </c>
    </row>
    <row r="76" spans="1:11" s="193" customFormat="1" x14ac:dyDescent="0.3">
      <c r="A76" s="193" t="s">
        <v>130</v>
      </c>
      <c r="B76" s="193" t="s">
        <v>117</v>
      </c>
      <c r="C76" s="193" t="s">
        <v>109</v>
      </c>
      <c r="D76" s="193" t="s">
        <v>113</v>
      </c>
      <c r="E76" s="193">
        <v>18.57</v>
      </c>
      <c r="F76" s="193">
        <v>424.1</v>
      </c>
      <c r="G76" s="194">
        <f t="shared" si="4"/>
        <v>29.335000000000008</v>
      </c>
      <c r="H76" s="193" t="s">
        <v>58</v>
      </c>
      <c r="I76" s="193">
        <f t="shared" si="5"/>
        <v>424.43999999999994</v>
      </c>
      <c r="J76" s="195">
        <f t="shared" si="5"/>
        <v>29.884000000000007</v>
      </c>
      <c r="K76" s="193" t="s">
        <v>9</v>
      </c>
    </row>
    <row r="77" spans="1:11" s="193" customFormat="1" x14ac:dyDescent="0.3">
      <c r="A77" s="193" t="s">
        <v>131</v>
      </c>
      <c r="B77" s="193" t="s">
        <v>109</v>
      </c>
      <c r="C77" s="193" t="s">
        <v>109</v>
      </c>
      <c r="D77" s="193" t="s">
        <v>113</v>
      </c>
      <c r="E77" s="193">
        <v>18.14</v>
      </c>
      <c r="F77" s="193">
        <v>425</v>
      </c>
      <c r="G77" s="194">
        <f t="shared" si="4"/>
        <v>31.27000000000001</v>
      </c>
      <c r="H77" s="193" t="s">
        <v>28</v>
      </c>
      <c r="I77" s="193">
        <f t="shared" si="5"/>
        <v>424.88</v>
      </c>
      <c r="J77" s="195">
        <f t="shared" si="5"/>
        <v>29.848000000000013</v>
      </c>
      <c r="K77" s="193" t="s">
        <v>9</v>
      </c>
    </row>
    <row r="78" spans="1:11" s="193" customFormat="1" x14ac:dyDescent="0.3">
      <c r="A78" s="193" t="s">
        <v>132</v>
      </c>
      <c r="B78" s="193" t="s">
        <v>109</v>
      </c>
      <c r="C78" s="193" t="s">
        <v>109</v>
      </c>
      <c r="D78" s="193" t="s">
        <v>113</v>
      </c>
      <c r="E78" s="193">
        <v>18.54</v>
      </c>
      <c r="F78" s="193">
        <v>425.7</v>
      </c>
      <c r="G78" s="194">
        <f t="shared" si="4"/>
        <v>29.470000000000013</v>
      </c>
      <c r="H78" s="193" t="s">
        <v>28</v>
      </c>
      <c r="I78" s="193">
        <f t="shared" si="5"/>
        <v>425.35999999999996</v>
      </c>
      <c r="J78" s="195">
        <f t="shared" si="5"/>
        <v>29.452000000000009</v>
      </c>
      <c r="K78" s="193" t="s">
        <v>9</v>
      </c>
    </row>
    <row r="79" spans="1:11" s="193" customFormat="1" x14ac:dyDescent="0.3">
      <c r="A79" s="193" t="s">
        <v>133</v>
      </c>
      <c r="B79" s="193" t="s">
        <v>117</v>
      </c>
      <c r="C79" s="193" t="s">
        <v>109</v>
      </c>
      <c r="D79" s="193" t="s">
        <v>113</v>
      </c>
      <c r="E79" s="193">
        <v>18.79</v>
      </c>
      <c r="F79" s="193">
        <v>425.8</v>
      </c>
      <c r="G79" s="194">
        <f t="shared" si="4"/>
        <v>28.345000000000013</v>
      </c>
      <c r="H79" s="193" t="s">
        <v>58</v>
      </c>
      <c r="I79" s="193">
        <f t="shared" si="5"/>
        <v>425.78000000000003</v>
      </c>
      <c r="J79" s="195">
        <f t="shared" si="5"/>
        <v>29.173000000000012</v>
      </c>
      <c r="K79" s="193" t="s">
        <v>57</v>
      </c>
    </row>
    <row r="80" spans="1:11" s="193" customFormat="1" x14ac:dyDescent="0.3">
      <c r="A80" s="193" t="s">
        <v>134</v>
      </c>
      <c r="B80" s="193" t="s">
        <v>117</v>
      </c>
      <c r="C80" s="193" t="s">
        <v>109</v>
      </c>
      <c r="D80" s="193" t="s">
        <v>113</v>
      </c>
      <c r="E80" s="193">
        <v>18.68</v>
      </c>
      <c r="F80" s="193">
        <v>426.2</v>
      </c>
      <c r="G80" s="194">
        <f t="shared" si="4"/>
        <v>28.840000000000003</v>
      </c>
      <c r="H80" s="193" t="s">
        <v>58</v>
      </c>
      <c r="I80" s="193">
        <f t="shared" si="5"/>
        <v>426.12</v>
      </c>
      <c r="J80" s="195">
        <f t="shared" si="5"/>
        <v>28.291000000000007</v>
      </c>
      <c r="K80" s="193" t="s">
        <v>9</v>
      </c>
    </row>
    <row r="81" spans="1:13" s="193" customFormat="1" x14ac:dyDescent="0.3">
      <c r="A81" s="193" t="s">
        <v>135</v>
      </c>
      <c r="B81" s="193" t="s">
        <v>109</v>
      </c>
      <c r="C81" s="193" t="s">
        <v>109</v>
      </c>
      <c r="D81" s="193" t="s">
        <v>113</v>
      </c>
      <c r="E81" s="193">
        <v>18.88</v>
      </c>
      <c r="F81" s="193">
        <v>426.2</v>
      </c>
      <c r="G81" s="194">
        <f t="shared" si="4"/>
        <v>27.940000000000012</v>
      </c>
      <c r="H81" s="193" t="s">
        <v>28</v>
      </c>
      <c r="I81" s="193">
        <f t="shared" ref="I81:J96" si="6">AVERAGE(F79:F83)</f>
        <v>426.48600000000005</v>
      </c>
      <c r="J81" s="195">
        <f t="shared" si="6"/>
        <v>27.571000000000005</v>
      </c>
      <c r="K81" s="193" t="s">
        <v>9</v>
      </c>
      <c r="L81" s="196"/>
      <c r="M81" s="196"/>
    </row>
    <row r="82" spans="1:13" s="193" customFormat="1" x14ac:dyDescent="0.3">
      <c r="A82" s="193" t="s">
        <v>136</v>
      </c>
      <c r="B82" s="193" t="s">
        <v>117</v>
      </c>
      <c r="C82" s="193" t="s">
        <v>109</v>
      </c>
      <c r="D82" s="193" t="s">
        <v>113</v>
      </c>
      <c r="E82" s="193">
        <v>19.12</v>
      </c>
      <c r="F82" s="193">
        <v>426.7</v>
      </c>
      <c r="G82" s="194">
        <f t="shared" si="4"/>
        <v>26.86</v>
      </c>
      <c r="H82" s="193" t="s">
        <v>58</v>
      </c>
      <c r="I82" s="193">
        <f t="shared" si="6"/>
        <v>426.86599999999999</v>
      </c>
      <c r="J82" s="195">
        <f t="shared" si="6"/>
        <v>27.688000000000006</v>
      </c>
      <c r="K82" s="193" t="s">
        <v>57</v>
      </c>
      <c r="L82" s="196"/>
      <c r="M82" s="196"/>
    </row>
    <row r="83" spans="1:13" s="193" customFormat="1" x14ac:dyDescent="0.3">
      <c r="A83" s="193" t="s">
        <v>137</v>
      </c>
      <c r="B83" s="193" t="s">
        <v>109</v>
      </c>
      <c r="C83" s="193" t="s">
        <v>109</v>
      </c>
      <c r="D83" s="193" t="s">
        <v>113</v>
      </c>
      <c r="E83" s="193">
        <v>19.34</v>
      </c>
      <c r="F83" s="193">
        <v>427.53</v>
      </c>
      <c r="G83" s="194">
        <f t="shared" si="4"/>
        <v>25.870000000000005</v>
      </c>
      <c r="H83" s="193" t="s">
        <v>28</v>
      </c>
      <c r="I83" s="193">
        <f t="shared" si="6"/>
        <v>427.18599999999998</v>
      </c>
      <c r="J83" s="195">
        <f t="shared" si="6"/>
        <v>27.445000000000004</v>
      </c>
      <c r="K83" s="193" t="s">
        <v>9</v>
      </c>
      <c r="L83" s="196"/>
      <c r="M83" s="196"/>
    </row>
    <row r="84" spans="1:13" s="193" customFormat="1" x14ac:dyDescent="0.3">
      <c r="A84" s="193" t="s">
        <v>138</v>
      </c>
      <c r="B84" s="193" t="s">
        <v>117</v>
      </c>
      <c r="C84" s="193" t="s">
        <v>109</v>
      </c>
      <c r="D84" s="193" t="s">
        <v>113</v>
      </c>
      <c r="E84" s="193">
        <v>18.66</v>
      </c>
      <c r="F84" s="193">
        <v>427.7</v>
      </c>
      <c r="G84" s="194">
        <f t="shared" si="4"/>
        <v>28.930000000000007</v>
      </c>
      <c r="H84" s="193" t="s">
        <v>139</v>
      </c>
      <c r="I84" s="193">
        <f t="shared" si="6"/>
        <v>427.64600000000002</v>
      </c>
      <c r="J84" s="195">
        <f t="shared" si="6"/>
        <v>26.01400000000001</v>
      </c>
      <c r="K84" s="193" t="s">
        <v>9</v>
      </c>
      <c r="L84" s="196"/>
      <c r="M84" s="196"/>
    </row>
    <row r="85" spans="1:13" s="193" customFormat="1" x14ac:dyDescent="0.3">
      <c r="A85" s="193" t="s">
        <v>140</v>
      </c>
      <c r="B85" s="193" t="s">
        <v>117</v>
      </c>
      <c r="C85" s="193" t="s">
        <v>109</v>
      </c>
      <c r="D85" s="193" t="s">
        <v>113</v>
      </c>
      <c r="E85" s="193">
        <v>18.95</v>
      </c>
      <c r="F85" s="193">
        <v>427.8</v>
      </c>
      <c r="G85" s="194">
        <f t="shared" si="4"/>
        <v>27.625000000000014</v>
      </c>
      <c r="H85" s="193" t="s">
        <v>141</v>
      </c>
      <c r="I85" s="193">
        <f t="shared" si="6"/>
        <v>428.04599999999999</v>
      </c>
      <c r="J85" s="195">
        <f t="shared" si="6"/>
        <v>25.474000000000011</v>
      </c>
      <c r="K85" s="193" t="s">
        <v>9</v>
      </c>
    </row>
    <row r="86" spans="1:13" s="193" customFormat="1" x14ac:dyDescent="0.3">
      <c r="A86" s="193" t="s">
        <v>142</v>
      </c>
      <c r="B86" s="193" t="s">
        <v>109</v>
      </c>
      <c r="C86" s="193" t="s">
        <v>109</v>
      </c>
      <c r="D86" s="193" t="s">
        <v>113</v>
      </c>
      <c r="E86" s="193">
        <v>20.47</v>
      </c>
      <c r="F86" s="193">
        <v>428.5</v>
      </c>
      <c r="G86" s="194">
        <f t="shared" si="4"/>
        <v>20.785000000000011</v>
      </c>
      <c r="H86" s="193" t="s">
        <v>28</v>
      </c>
      <c r="I86" s="193">
        <f t="shared" si="6"/>
        <v>428.31000000000006</v>
      </c>
      <c r="J86" s="195">
        <f t="shared" si="6"/>
        <v>25.06900000000001</v>
      </c>
      <c r="K86" s="193" t="s">
        <v>12</v>
      </c>
    </row>
    <row r="87" spans="1:13" s="193" customFormat="1" x14ac:dyDescent="0.3">
      <c r="A87" s="193" t="s">
        <v>143</v>
      </c>
      <c r="B87" s="193" t="s">
        <v>117</v>
      </c>
      <c r="C87" s="193" t="s">
        <v>109</v>
      </c>
      <c r="D87" s="193" t="s">
        <v>113</v>
      </c>
      <c r="E87" s="193">
        <v>19.72</v>
      </c>
      <c r="F87" s="193">
        <v>428.7</v>
      </c>
      <c r="G87" s="194">
        <f t="shared" si="4"/>
        <v>24.160000000000011</v>
      </c>
      <c r="H87" s="193" t="s">
        <v>58</v>
      </c>
      <c r="I87" s="193">
        <f t="shared" si="6"/>
        <v>428.59</v>
      </c>
      <c r="J87" s="195">
        <f t="shared" si="6"/>
        <v>24.826000000000011</v>
      </c>
      <c r="K87" s="193" t="s">
        <v>9</v>
      </c>
    </row>
    <row r="88" spans="1:13" s="193" customFormat="1" x14ac:dyDescent="0.3">
      <c r="A88" s="193" t="s">
        <v>144</v>
      </c>
      <c r="B88" s="193" t="s">
        <v>109</v>
      </c>
      <c r="C88" s="193" t="s">
        <v>109</v>
      </c>
      <c r="D88" s="193" t="s">
        <v>113</v>
      </c>
      <c r="E88" s="193">
        <v>19.79</v>
      </c>
      <c r="F88" s="193">
        <v>428.85</v>
      </c>
      <c r="G88" s="194">
        <f t="shared" si="4"/>
        <v>23.845000000000013</v>
      </c>
      <c r="H88" s="193" t="s">
        <v>28</v>
      </c>
      <c r="I88" s="193">
        <f t="shared" si="6"/>
        <v>428.99000000000007</v>
      </c>
      <c r="J88" s="195">
        <f t="shared" si="6"/>
        <v>24.13300000000001</v>
      </c>
      <c r="K88" s="193" t="s">
        <v>12</v>
      </c>
    </row>
    <row r="89" spans="1:13" s="193" customFormat="1" x14ac:dyDescent="0.3">
      <c r="A89" s="193" t="s">
        <v>145</v>
      </c>
      <c r="B89" s="193" t="s">
        <v>117</v>
      </c>
      <c r="C89" s="193" t="s">
        <v>109</v>
      </c>
      <c r="D89" s="193" t="s">
        <v>113</v>
      </c>
      <c r="E89" s="193">
        <v>18.93</v>
      </c>
      <c r="F89" s="193">
        <v>429.1</v>
      </c>
      <c r="G89" s="194">
        <f t="shared" si="4"/>
        <v>27.715000000000003</v>
      </c>
      <c r="H89" s="193" t="s">
        <v>58</v>
      </c>
      <c r="I89" s="193">
        <f t="shared" si="6"/>
        <v>429.3</v>
      </c>
      <c r="J89" s="195">
        <f t="shared" si="6"/>
        <v>25.141000000000009</v>
      </c>
      <c r="K89" s="193" t="s">
        <v>12</v>
      </c>
    </row>
    <row r="90" spans="1:13" s="193" customFormat="1" x14ac:dyDescent="0.3">
      <c r="A90" s="193" t="s">
        <v>146</v>
      </c>
      <c r="B90" s="193" t="s">
        <v>109</v>
      </c>
      <c r="C90" s="193" t="s">
        <v>109</v>
      </c>
      <c r="D90" s="193" t="s">
        <v>113</v>
      </c>
      <c r="E90" s="193">
        <v>19.72</v>
      </c>
      <c r="F90" s="193">
        <v>429.8</v>
      </c>
      <c r="G90" s="194">
        <f t="shared" si="4"/>
        <v>24.160000000000011</v>
      </c>
      <c r="H90" s="193" t="s">
        <v>28</v>
      </c>
      <c r="I90" s="193">
        <f t="shared" si="6"/>
        <v>429.63</v>
      </c>
      <c r="J90" s="195">
        <f t="shared" si="6"/>
        <v>25.420000000000009</v>
      </c>
      <c r="K90" s="193" t="s">
        <v>9</v>
      </c>
    </row>
    <row r="91" spans="1:13" s="193" customFormat="1" x14ac:dyDescent="0.3">
      <c r="A91" s="193" t="s">
        <v>147</v>
      </c>
      <c r="B91" s="193" t="s">
        <v>109</v>
      </c>
      <c r="C91" s="193" t="s">
        <v>109</v>
      </c>
      <c r="D91" s="193" t="s">
        <v>128</v>
      </c>
      <c r="E91" s="193">
        <v>19.350000000000001</v>
      </c>
      <c r="F91" s="193">
        <v>430.05</v>
      </c>
      <c r="G91" s="194">
        <f t="shared" si="4"/>
        <v>25.825000000000003</v>
      </c>
      <c r="H91" s="193" t="s">
        <v>28</v>
      </c>
      <c r="I91" s="193">
        <f t="shared" si="6"/>
        <v>429.94000000000005</v>
      </c>
      <c r="J91" s="195">
        <f t="shared" si="6"/>
        <v>26.050000000000004</v>
      </c>
      <c r="K91" s="193" t="s">
        <v>9</v>
      </c>
    </row>
    <row r="92" spans="1:13" s="193" customFormat="1" x14ac:dyDescent="0.3">
      <c r="A92" s="193" t="s">
        <v>148</v>
      </c>
      <c r="B92" s="193" t="s">
        <v>109</v>
      </c>
      <c r="C92" s="193" t="s">
        <v>109</v>
      </c>
      <c r="D92" s="193" t="s">
        <v>128</v>
      </c>
      <c r="E92" s="193">
        <v>19.41</v>
      </c>
      <c r="F92" s="193">
        <v>430.35</v>
      </c>
      <c r="G92" s="194">
        <f t="shared" si="4"/>
        <v>25.555000000000007</v>
      </c>
      <c r="H92" s="193" t="s">
        <v>28</v>
      </c>
      <c r="I92" s="193">
        <f t="shared" si="6"/>
        <v>430.25999999999993</v>
      </c>
      <c r="J92" s="195">
        <f t="shared" si="6"/>
        <v>25.91500000000001</v>
      </c>
      <c r="K92" s="193" t="s">
        <v>9</v>
      </c>
    </row>
    <row r="93" spans="1:13" s="193" customFormat="1" x14ac:dyDescent="0.3">
      <c r="A93" s="193" t="s">
        <v>149</v>
      </c>
      <c r="B93" s="193" t="s">
        <v>117</v>
      </c>
      <c r="C93" s="193" t="s">
        <v>109</v>
      </c>
      <c r="D93" s="193" t="s">
        <v>113</v>
      </c>
      <c r="E93" s="193">
        <v>19.09</v>
      </c>
      <c r="F93" s="193">
        <v>430.4</v>
      </c>
      <c r="G93" s="194">
        <f t="shared" si="4"/>
        <v>26.995000000000005</v>
      </c>
      <c r="H93" s="193" t="s">
        <v>58</v>
      </c>
      <c r="I93" s="193">
        <f t="shared" si="6"/>
        <v>430.48</v>
      </c>
      <c r="J93" s="195">
        <f t="shared" si="6"/>
        <v>25.870000000000005</v>
      </c>
      <c r="K93" s="193" t="s">
        <v>150</v>
      </c>
    </row>
    <row r="94" spans="1:13" s="193" customFormat="1" x14ac:dyDescent="0.3">
      <c r="A94" s="193" t="s">
        <v>151</v>
      </c>
      <c r="B94" s="193" t="s">
        <v>117</v>
      </c>
      <c r="C94" s="193" t="s">
        <v>109</v>
      </c>
      <c r="D94" s="193" t="s">
        <v>128</v>
      </c>
      <c r="E94" s="193">
        <v>19.079999999999998</v>
      </c>
      <c r="F94" s="193">
        <v>430.7</v>
      </c>
      <c r="G94" s="194">
        <f t="shared" si="4"/>
        <v>27.04000000000002</v>
      </c>
      <c r="H94" s="193" t="s">
        <v>58</v>
      </c>
      <c r="I94" s="193">
        <f t="shared" si="6"/>
        <v>430.68999999999994</v>
      </c>
      <c r="J94" s="195">
        <f t="shared" si="6"/>
        <v>25.573000000000008</v>
      </c>
      <c r="K94" s="193" t="s">
        <v>9</v>
      </c>
    </row>
    <row r="95" spans="1:13" s="193" customFormat="1" x14ac:dyDescent="0.3">
      <c r="A95" s="193" t="s">
        <v>152</v>
      </c>
      <c r="B95" s="193" t="s">
        <v>117</v>
      </c>
      <c r="C95" s="193" t="s">
        <v>109</v>
      </c>
      <c r="D95" s="193" t="s">
        <v>113</v>
      </c>
      <c r="E95" s="193">
        <v>19.77</v>
      </c>
      <c r="F95" s="193">
        <v>430.9</v>
      </c>
      <c r="G95" s="194">
        <f t="shared" si="4"/>
        <v>23.935000000000002</v>
      </c>
      <c r="H95" s="193" t="s">
        <v>28</v>
      </c>
      <c r="I95" s="193">
        <f t="shared" si="6"/>
        <v>430.85999999999996</v>
      </c>
      <c r="J95" s="195">
        <f t="shared" si="6"/>
        <v>25.807000000000006</v>
      </c>
      <c r="K95" s="193" t="s">
        <v>9</v>
      </c>
    </row>
    <row r="96" spans="1:13" s="193" customFormat="1" x14ac:dyDescent="0.3">
      <c r="A96" s="193" t="s">
        <v>153</v>
      </c>
      <c r="B96" s="193" t="s">
        <v>117</v>
      </c>
      <c r="C96" s="193" t="s">
        <v>109</v>
      </c>
      <c r="D96" s="193" t="s">
        <v>113</v>
      </c>
      <c r="E96" s="193">
        <v>19.68</v>
      </c>
      <c r="F96" s="193">
        <v>431.1</v>
      </c>
      <c r="G96" s="194">
        <f t="shared" si="4"/>
        <v>24.340000000000003</v>
      </c>
      <c r="H96" s="193" t="s">
        <v>28</v>
      </c>
      <c r="I96" s="193">
        <f t="shared" si="6"/>
        <v>431.07999999999993</v>
      </c>
      <c r="J96" s="195">
        <f t="shared" si="6"/>
        <v>25.420000000000009</v>
      </c>
      <c r="K96" s="193" t="s">
        <v>9</v>
      </c>
    </row>
    <row r="97" spans="1:11" s="193" customFormat="1" x14ac:dyDescent="0.3">
      <c r="A97" s="193" t="s">
        <v>154</v>
      </c>
      <c r="B97" s="193" t="s">
        <v>117</v>
      </c>
      <c r="C97" s="193" t="s">
        <v>109</v>
      </c>
      <c r="D97" s="193" t="s">
        <v>128</v>
      </c>
      <c r="E97" s="193">
        <v>19.149999999999999</v>
      </c>
      <c r="F97" s="193">
        <v>431.2</v>
      </c>
      <c r="G97" s="194">
        <f t="shared" si="4"/>
        <v>26.725000000000009</v>
      </c>
      <c r="H97" s="193" t="s">
        <v>28</v>
      </c>
      <c r="I97" s="193">
        <f t="shared" ref="I97:J112" si="7">AVERAGE(F95:F99)</f>
        <v>431.26000000000005</v>
      </c>
      <c r="J97" s="195">
        <f t="shared" si="7"/>
        <v>24.358000000000004</v>
      </c>
      <c r="K97" s="193" t="s">
        <v>9</v>
      </c>
    </row>
    <row r="98" spans="1:11" s="193" customFormat="1" x14ac:dyDescent="0.3">
      <c r="A98" s="193" t="s">
        <v>155</v>
      </c>
      <c r="B98" s="193" t="s">
        <v>117</v>
      </c>
      <c r="C98" s="193" t="s">
        <v>109</v>
      </c>
      <c r="D98" s="193" t="s">
        <v>113</v>
      </c>
      <c r="E98" s="193">
        <v>19.52</v>
      </c>
      <c r="F98" s="193">
        <v>431.5</v>
      </c>
      <c r="G98" s="194">
        <f t="shared" si="4"/>
        <v>25.060000000000002</v>
      </c>
      <c r="H98" s="193" t="s">
        <v>28</v>
      </c>
      <c r="I98" s="193">
        <f t="shared" si="7"/>
        <v>431.44000000000005</v>
      </c>
      <c r="J98" s="195">
        <f t="shared" si="7"/>
        <v>24.142000000000003</v>
      </c>
      <c r="K98" s="193" t="s">
        <v>9</v>
      </c>
    </row>
    <row r="99" spans="1:11" s="193" customFormat="1" x14ac:dyDescent="0.3">
      <c r="A99" s="193" t="s">
        <v>156</v>
      </c>
      <c r="B99" s="193" t="s">
        <v>117</v>
      </c>
      <c r="C99" s="193" t="s">
        <v>109</v>
      </c>
      <c r="D99" s="193" t="s">
        <v>119</v>
      </c>
      <c r="E99" s="193">
        <v>20.260000000000002</v>
      </c>
      <c r="F99" s="193">
        <v>431.6</v>
      </c>
      <c r="G99" s="194">
        <f t="shared" si="4"/>
        <v>21.730000000000004</v>
      </c>
      <c r="H99" s="193" t="s">
        <v>28</v>
      </c>
      <c r="I99" s="193">
        <f t="shared" si="7"/>
        <v>431.6</v>
      </c>
      <c r="J99" s="195">
        <f t="shared" si="7"/>
        <v>23.719000000000005</v>
      </c>
      <c r="K99" s="193" t="s">
        <v>9</v>
      </c>
    </row>
    <row r="100" spans="1:11" s="193" customFormat="1" x14ac:dyDescent="0.3">
      <c r="A100" s="193" t="s">
        <v>157</v>
      </c>
      <c r="B100" s="193" t="s">
        <v>117</v>
      </c>
      <c r="C100" s="193" t="s">
        <v>109</v>
      </c>
      <c r="D100" s="193" t="s">
        <v>128</v>
      </c>
      <c r="E100" s="193">
        <v>20.010000000000002</v>
      </c>
      <c r="F100" s="193">
        <v>431.8</v>
      </c>
      <c r="G100" s="194">
        <f t="shared" si="4"/>
        <v>22.855000000000004</v>
      </c>
      <c r="H100" s="193" t="s">
        <v>28</v>
      </c>
      <c r="I100" s="193">
        <f t="shared" si="7"/>
        <v>431.76000000000005</v>
      </c>
      <c r="J100" s="195">
        <f t="shared" si="7"/>
        <v>22.963000000000005</v>
      </c>
      <c r="K100" s="193" t="s">
        <v>150</v>
      </c>
    </row>
    <row r="101" spans="1:11" s="193" customFormat="1" x14ac:dyDescent="0.3">
      <c r="A101" s="193" t="s">
        <v>158</v>
      </c>
      <c r="B101" s="193" t="s">
        <v>117</v>
      </c>
      <c r="C101" s="193" t="s">
        <v>109</v>
      </c>
      <c r="D101" s="193" t="s">
        <v>119</v>
      </c>
      <c r="E101" s="193">
        <v>20.149999999999999</v>
      </c>
      <c r="F101" s="193">
        <v>431.9</v>
      </c>
      <c r="G101" s="194">
        <f t="shared" si="4"/>
        <v>22.225000000000009</v>
      </c>
      <c r="H101" s="193" t="s">
        <v>28</v>
      </c>
      <c r="I101" s="193">
        <f t="shared" si="7"/>
        <v>431.88</v>
      </c>
      <c r="J101" s="195">
        <f t="shared" si="7"/>
        <v>22.432000000000006</v>
      </c>
      <c r="K101" s="193" t="s">
        <v>9</v>
      </c>
    </row>
    <row r="102" spans="1:11" s="193" customFormat="1" x14ac:dyDescent="0.3">
      <c r="A102" s="193" t="s">
        <v>159</v>
      </c>
      <c r="B102" s="193" t="s">
        <v>117</v>
      </c>
      <c r="C102" s="193" t="s">
        <v>109</v>
      </c>
      <c r="D102" s="193" t="s">
        <v>113</v>
      </c>
      <c r="E102" s="193">
        <v>19.989999999999998</v>
      </c>
      <c r="F102" s="193">
        <v>432</v>
      </c>
      <c r="G102" s="194">
        <f t="shared" si="4"/>
        <v>22.945000000000007</v>
      </c>
      <c r="H102" s="193" t="s">
        <v>28</v>
      </c>
      <c r="I102" s="193">
        <f t="shared" si="7"/>
        <v>432</v>
      </c>
      <c r="J102" s="195">
        <f t="shared" si="7"/>
        <v>22.531000000000006</v>
      </c>
      <c r="K102" s="193" t="s">
        <v>9</v>
      </c>
    </row>
    <row r="103" spans="1:11" s="193" customFormat="1" x14ac:dyDescent="0.3">
      <c r="A103" s="193" t="s">
        <v>160</v>
      </c>
      <c r="B103" s="193" t="s">
        <v>117</v>
      </c>
      <c r="C103" s="193" t="s">
        <v>109</v>
      </c>
      <c r="D103" s="193" t="s">
        <v>110</v>
      </c>
      <c r="E103" s="193">
        <v>20.11</v>
      </c>
      <c r="F103" s="193">
        <v>432.1</v>
      </c>
      <c r="G103" s="194">
        <f t="shared" si="4"/>
        <v>22.405000000000001</v>
      </c>
      <c r="H103" s="193" t="s">
        <v>28</v>
      </c>
      <c r="I103" s="193">
        <f t="shared" si="7"/>
        <v>432.12</v>
      </c>
      <c r="J103" s="195">
        <f t="shared" si="7"/>
        <v>22.504000000000008</v>
      </c>
      <c r="K103" s="193" t="s">
        <v>9</v>
      </c>
    </row>
    <row r="104" spans="1:11" s="193" customFormat="1" x14ac:dyDescent="0.3">
      <c r="A104" s="193" t="s">
        <v>161</v>
      </c>
      <c r="B104" s="193" t="s">
        <v>117</v>
      </c>
      <c r="C104" s="193" t="s">
        <v>109</v>
      </c>
      <c r="D104" s="193" t="s">
        <v>113</v>
      </c>
      <c r="E104" s="193">
        <v>20.149999999999999</v>
      </c>
      <c r="F104" s="193">
        <v>432.2</v>
      </c>
      <c r="G104" s="194">
        <f t="shared" si="4"/>
        <v>22.225000000000009</v>
      </c>
      <c r="H104" s="193" t="s">
        <v>28</v>
      </c>
      <c r="I104" s="193">
        <f t="shared" si="7"/>
        <v>432.2299999999999</v>
      </c>
      <c r="J104" s="195">
        <f t="shared" si="7"/>
        <v>22.783000000000008</v>
      </c>
      <c r="K104" s="193" t="s">
        <v>12</v>
      </c>
    </row>
    <row r="105" spans="1:11" s="193" customFormat="1" x14ac:dyDescent="0.3">
      <c r="A105" s="193" t="s">
        <v>162</v>
      </c>
      <c r="B105" s="193" t="s">
        <v>117</v>
      </c>
      <c r="C105" s="193" t="s">
        <v>109</v>
      </c>
      <c r="D105" s="193" t="s">
        <v>119</v>
      </c>
      <c r="E105" s="193">
        <v>20.04</v>
      </c>
      <c r="F105" s="193">
        <v>432.4</v>
      </c>
      <c r="G105" s="194">
        <f t="shared" si="4"/>
        <v>22.720000000000013</v>
      </c>
      <c r="H105" s="193" t="s">
        <v>28</v>
      </c>
      <c r="I105" s="193">
        <f t="shared" si="7"/>
        <v>432.32600000000002</v>
      </c>
      <c r="J105" s="195">
        <f t="shared" si="7"/>
        <v>23.008000000000006</v>
      </c>
      <c r="K105" s="193" t="s">
        <v>9</v>
      </c>
    </row>
    <row r="106" spans="1:11" s="193" customFormat="1" x14ac:dyDescent="0.3">
      <c r="A106" s="193" t="s">
        <v>163</v>
      </c>
      <c r="B106" s="193" t="s">
        <v>117</v>
      </c>
      <c r="C106" s="193" t="s">
        <v>109</v>
      </c>
      <c r="D106" s="193" t="s">
        <v>113</v>
      </c>
      <c r="E106" s="193">
        <v>19.84</v>
      </c>
      <c r="F106" s="193">
        <v>432.45</v>
      </c>
      <c r="G106" s="194">
        <f t="shared" si="4"/>
        <v>23.620000000000005</v>
      </c>
      <c r="H106" s="193" t="s">
        <v>28</v>
      </c>
      <c r="I106" s="193">
        <f t="shared" si="7"/>
        <v>432.404</v>
      </c>
      <c r="J106" s="195">
        <f t="shared" si="7"/>
        <v>23.29600000000001</v>
      </c>
      <c r="K106" s="193" t="s">
        <v>9</v>
      </c>
    </row>
    <row r="107" spans="1:11" s="193" customFormat="1" x14ac:dyDescent="0.3">
      <c r="A107" s="193" t="s">
        <v>164</v>
      </c>
      <c r="B107" s="193" t="s">
        <v>117</v>
      </c>
      <c r="C107" s="193" t="s">
        <v>109</v>
      </c>
      <c r="D107" s="193" t="s">
        <v>110</v>
      </c>
      <c r="E107" s="193">
        <v>19.739999999999998</v>
      </c>
      <c r="F107" s="193">
        <v>432.48</v>
      </c>
      <c r="G107" s="194">
        <f t="shared" si="4"/>
        <v>24.070000000000007</v>
      </c>
      <c r="H107" s="193" t="s">
        <v>28</v>
      </c>
      <c r="I107" s="193">
        <f t="shared" si="7"/>
        <v>432.48999999999995</v>
      </c>
      <c r="J107" s="195">
        <f t="shared" si="7"/>
        <v>24.241000000000007</v>
      </c>
      <c r="K107" s="193" t="s">
        <v>9</v>
      </c>
    </row>
    <row r="108" spans="1:11" s="193" customFormat="1" x14ac:dyDescent="0.3">
      <c r="A108" s="193" t="s">
        <v>165</v>
      </c>
      <c r="B108" s="193" t="s">
        <v>117</v>
      </c>
      <c r="C108" s="193" t="s">
        <v>109</v>
      </c>
      <c r="D108" s="193" t="s">
        <v>128</v>
      </c>
      <c r="E108" s="193">
        <v>19.79</v>
      </c>
      <c r="F108" s="193">
        <v>432.49</v>
      </c>
      <c r="G108" s="194">
        <f t="shared" si="4"/>
        <v>23.845000000000013</v>
      </c>
      <c r="H108" s="193" t="s">
        <v>166</v>
      </c>
      <c r="I108" s="193">
        <f t="shared" si="7"/>
        <v>432.56599999999997</v>
      </c>
      <c r="J108" s="195">
        <f t="shared" si="7"/>
        <v>24.799000000000003</v>
      </c>
      <c r="K108" s="193" t="s">
        <v>30</v>
      </c>
    </row>
    <row r="109" spans="1:11" s="193" customFormat="1" x14ac:dyDescent="0.3">
      <c r="A109" s="193" t="s">
        <v>167</v>
      </c>
      <c r="B109" s="193" t="s">
        <v>117</v>
      </c>
      <c r="C109" s="193" t="s">
        <v>109</v>
      </c>
      <c r="D109" s="193" t="s">
        <v>113</v>
      </c>
      <c r="E109" s="193">
        <v>19.100000000000001</v>
      </c>
      <c r="F109" s="193">
        <v>432.63</v>
      </c>
      <c r="G109" s="194">
        <f t="shared" si="4"/>
        <v>26.950000000000003</v>
      </c>
      <c r="H109" s="193" t="s">
        <v>166</v>
      </c>
      <c r="I109" s="193">
        <f t="shared" si="7"/>
        <v>432.71399999999994</v>
      </c>
      <c r="J109" s="195">
        <f t="shared" si="7"/>
        <v>25.591000000000001</v>
      </c>
      <c r="K109" s="193" t="s">
        <v>9</v>
      </c>
    </row>
    <row r="110" spans="1:11" s="193" customFormat="1" x14ac:dyDescent="0.3">
      <c r="A110" s="193" t="s">
        <v>168</v>
      </c>
      <c r="B110" s="193" t="s">
        <v>117</v>
      </c>
      <c r="C110" s="193" t="s">
        <v>109</v>
      </c>
      <c r="D110" s="193" t="s">
        <v>110</v>
      </c>
      <c r="E110" s="193">
        <v>19.420000000000002</v>
      </c>
      <c r="F110" s="193">
        <v>432.78</v>
      </c>
      <c r="G110" s="194">
        <f t="shared" si="4"/>
        <v>25.509999999999991</v>
      </c>
      <c r="H110" s="193" t="s">
        <v>166</v>
      </c>
      <c r="I110" s="193">
        <f t="shared" si="7"/>
        <v>432.91400000000004</v>
      </c>
      <c r="J110" s="195">
        <f t="shared" si="7"/>
        <v>26.356000000000005</v>
      </c>
      <c r="K110" s="193" t="s">
        <v>9</v>
      </c>
    </row>
    <row r="111" spans="1:11" s="193" customFormat="1" x14ac:dyDescent="0.3">
      <c r="A111" s="193" t="s">
        <v>169</v>
      </c>
      <c r="B111" s="193" t="s">
        <v>117</v>
      </c>
      <c r="C111" s="193" t="s">
        <v>109</v>
      </c>
      <c r="D111" s="193" t="s">
        <v>170</v>
      </c>
      <c r="E111" s="193">
        <v>18.96</v>
      </c>
      <c r="F111" s="193">
        <v>433.19</v>
      </c>
      <c r="G111" s="194">
        <f t="shared" si="4"/>
        <v>27.58</v>
      </c>
      <c r="H111" s="193" t="s">
        <v>171</v>
      </c>
      <c r="I111" s="193">
        <f t="shared" si="7"/>
        <v>433.13400000000001</v>
      </c>
      <c r="J111" s="195">
        <f t="shared" si="7"/>
        <v>26.716000000000001</v>
      </c>
      <c r="K111" s="193" t="s">
        <v>9</v>
      </c>
    </row>
    <row r="112" spans="1:11" s="193" customFormat="1" x14ac:dyDescent="0.3">
      <c r="A112" s="193" t="s">
        <v>172</v>
      </c>
      <c r="B112" s="193" t="s">
        <v>117</v>
      </c>
      <c r="C112" s="193" t="s">
        <v>109</v>
      </c>
      <c r="D112" s="193" t="s">
        <v>113</v>
      </c>
      <c r="E112" s="193">
        <v>18.89</v>
      </c>
      <c r="F112" s="193">
        <v>433.48</v>
      </c>
      <c r="G112" s="194">
        <f t="shared" si="4"/>
        <v>27.89500000000001</v>
      </c>
      <c r="H112" s="193" t="s">
        <v>171</v>
      </c>
      <c r="I112" s="193">
        <f t="shared" si="7"/>
        <v>433.35</v>
      </c>
      <c r="J112" s="195">
        <f t="shared" si="7"/>
        <v>27.067</v>
      </c>
      <c r="K112" s="193" t="s">
        <v>9</v>
      </c>
    </row>
    <row r="113" spans="1:11" s="193" customFormat="1" x14ac:dyDescent="0.3">
      <c r="A113" s="193" t="s">
        <v>173</v>
      </c>
      <c r="B113" s="193" t="s">
        <v>117</v>
      </c>
      <c r="C113" s="193" t="s">
        <v>109</v>
      </c>
      <c r="D113" s="193" t="s">
        <v>113</v>
      </c>
      <c r="E113" s="193">
        <v>19.39</v>
      </c>
      <c r="F113" s="193">
        <v>433.59</v>
      </c>
      <c r="G113" s="194">
        <f t="shared" si="4"/>
        <v>25.64500000000001</v>
      </c>
      <c r="H113" s="193" t="s">
        <v>171</v>
      </c>
      <c r="I113" s="193">
        <f t="shared" ref="I113:J128" si="8">AVERAGE(F111:F115)</f>
        <v>433.55399999999997</v>
      </c>
      <c r="J113" s="195">
        <f t="shared" si="8"/>
        <v>27.742000000000001</v>
      </c>
      <c r="K113" s="193" t="s">
        <v>9</v>
      </c>
    </row>
    <row r="114" spans="1:11" s="193" customFormat="1" x14ac:dyDescent="0.3">
      <c r="A114" s="193" t="s">
        <v>174</v>
      </c>
      <c r="B114" s="193" t="s">
        <v>117</v>
      </c>
      <c r="C114" s="193" t="s">
        <v>109</v>
      </c>
      <c r="D114" s="193" t="s">
        <v>113</v>
      </c>
      <c r="E114" s="193">
        <v>18.71</v>
      </c>
      <c r="F114" s="193">
        <v>433.71</v>
      </c>
      <c r="G114" s="194">
        <f t="shared" si="4"/>
        <v>28.704999999999998</v>
      </c>
      <c r="H114" s="193" t="s">
        <v>171</v>
      </c>
      <c r="I114" s="193">
        <f t="shared" si="8"/>
        <v>433.7</v>
      </c>
      <c r="J114" s="195">
        <f t="shared" si="8"/>
        <v>28.156000000000006</v>
      </c>
      <c r="K114" s="193" t="s">
        <v>9</v>
      </c>
    </row>
    <row r="115" spans="1:11" s="193" customFormat="1" x14ac:dyDescent="0.3">
      <c r="A115" s="193" t="s">
        <v>175</v>
      </c>
      <c r="B115" s="193" t="s">
        <v>117</v>
      </c>
      <c r="C115" s="193" t="s">
        <v>109</v>
      </c>
      <c r="D115" s="193" t="s">
        <v>110</v>
      </c>
      <c r="E115" s="193">
        <v>18.670000000000002</v>
      </c>
      <c r="F115" s="193">
        <v>433.8</v>
      </c>
      <c r="G115" s="194">
        <f t="shared" si="4"/>
        <v>28.884999999999991</v>
      </c>
      <c r="H115" s="193" t="s">
        <v>171</v>
      </c>
      <c r="I115" s="193">
        <f t="shared" si="8"/>
        <v>433.82600000000002</v>
      </c>
      <c r="J115" s="195">
        <f t="shared" si="8"/>
        <v>28.48</v>
      </c>
      <c r="K115" s="193" t="s">
        <v>9</v>
      </c>
    </row>
    <row r="116" spans="1:11" s="193" customFormat="1" x14ac:dyDescent="0.3">
      <c r="A116" s="193" t="s">
        <v>176</v>
      </c>
      <c r="B116" s="193" t="s">
        <v>117</v>
      </c>
      <c r="C116" s="193" t="s">
        <v>109</v>
      </c>
      <c r="D116" s="193" t="s">
        <v>113</v>
      </c>
      <c r="E116" s="193">
        <v>18.5</v>
      </c>
      <c r="F116" s="193">
        <v>433.92</v>
      </c>
      <c r="G116" s="194">
        <f t="shared" si="4"/>
        <v>29.650000000000006</v>
      </c>
      <c r="H116" s="193" t="s">
        <v>171</v>
      </c>
      <c r="I116" s="193">
        <f t="shared" si="8"/>
        <v>433.96800000000002</v>
      </c>
      <c r="J116" s="195">
        <f t="shared" si="8"/>
        <v>29.560000000000002</v>
      </c>
      <c r="K116" s="193" t="s">
        <v>12</v>
      </c>
    </row>
    <row r="117" spans="1:11" s="193" customFormat="1" x14ac:dyDescent="0.3">
      <c r="A117" s="193" t="s">
        <v>177</v>
      </c>
      <c r="B117" s="193" t="s">
        <v>117</v>
      </c>
      <c r="C117" s="193" t="s">
        <v>109</v>
      </c>
      <c r="D117" s="193" t="s">
        <v>113</v>
      </c>
      <c r="E117" s="193">
        <v>18.53</v>
      </c>
      <c r="F117" s="193">
        <v>434.11</v>
      </c>
      <c r="G117" s="194">
        <f t="shared" si="4"/>
        <v>29.515000000000001</v>
      </c>
      <c r="H117" s="193" t="s">
        <v>171</v>
      </c>
      <c r="I117" s="193">
        <f t="shared" si="8"/>
        <v>434.12600000000003</v>
      </c>
      <c r="J117" s="195">
        <f t="shared" si="8"/>
        <v>29.506</v>
      </c>
      <c r="K117" s="193" t="s">
        <v>12</v>
      </c>
    </row>
    <row r="118" spans="1:11" s="193" customFormat="1" x14ac:dyDescent="0.3">
      <c r="A118" s="193" t="s">
        <v>178</v>
      </c>
      <c r="B118" s="193" t="s">
        <v>117</v>
      </c>
      <c r="C118" s="193" t="s">
        <v>109</v>
      </c>
      <c r="D118" s="193" t="s">
        <v>113</v>
      </c>
      <c r="E118" s="193">
        <v>18.190000000000001</v>
      </c>
      <c r="F118" s="193">
        <v>434.3</v>
      </c>
      <c r="G118" s="194">
        <f t="shared" si="4"/>
        <v>31.045000000000002</v>
      </c>
      <c r="H118" s="193" t="s">
        <v>171</v>
      </c>
      <c r="I118" s="193">
        <f t="shared" si="8"/>
        <v>434.30199999999996</v>
      </c>
      <c r="J118" s="195">
        <f t="shared" si="8"/>
        <v>29.479000000000006</v>
      </c>
      <c r="K118" s="193" t="s">
        <v>57</v>
      </c>
    </row>
    <row r="119" spans="1:11" s="193" customFormat="1" x14ac:dyDescent="0.3">
      <c r="A119" s="193" t="s">
        <v>179</v>
      </c>
      <c r="B119" s="193" t="s">
        <v>117</v>
      </c>
      <c r="C119" s="193" t="s">
        <v>109</v>
      </c>
      <c r="D119" s="193" t="s">
        <v>119</v>
      </c>
      <c r="E119" s="193">
        <v>18.77</v>
      </c>
      <c r="F119" s="193">
        <v>434.5</v>
      </c>
      <c r="G119" s="194">
        <f t="shared" si="4"/>
        <v>28.435000000000002</v>
      </c>
      <c r="H119" s="193" t="s">
        <v>171</v>
      </c>
      <c r="I119" s="193">
        <f t="shared" si="8"/>
        <v>434.53800000000001</v>
      </c>
      <c r="J119" s="195">
        <f t="shared" si="8"/>
        <v>29.353000000000009</v>
      </c>
      <c r="K119" s="193" t="s">
        <v>9</v>
      </c>
    </row>
    <row r="120" spans="1:11" s="193" customFormat="1" x14ac:dyDescent="0.3">
      <c r="A120" s="193" t="s">
        <v>180</v>
      </c>
      <c r="B120" s="193" t="s">
        <v>117</v>
      </c>
      <c r="C120" s="193" t="s">
        <v>109</v>
      </c>
      <c r="D120" s="193" t="s">
        <v>113</v>
      </c>
      <c r="E120" s="193">
        <v>18.7</v>
      </c>
      <c r="F120" s="193">
        <v>434.68</v>
      </c>
      <c r="G120" s="194">
        <f t="shared" si="4"/>
        <v>28.750000000000014</v>
      </c>
      <c r="H120" s="193" t="s">
        <v>171</v>
      </c>
      <c r="I120" s="193">
        <f t="shared" si="8"/>
        <v>434.73599999999999</v>
      </c>
      <c r="J120" s="195">
        <f t="shared" si="8"/>
        <v>29.29000000000001</v>
      </c>
      <c r="K120" s="193" t="s">
        <v>12</v>
      </c>
    </row>
    <row r="121" spans="1:11" s="193" customFormat="1" x14ac:dyDescent="0.3">
      <c r="A121" s="193" t="s">
        <v>181</v>
      </c>
      <c r="B121" s="193" t="s">
        <v>117</v>
      </c>
      <c r="C121" s="193" t="s">
        <v>109</v>
      </c>
      <c r="D121" s="193" t="s">
        <v>113</v>
      </c>
      <c r="E121" s="193">
        <v>18.64</v>
      </c>
      <c r="F121" s="193">
        <v>435.1</v>
      </c>
      <c r="G121" s="194">
        <f t="shared" si="4"/>
        <v>29.02000000000001</v>
      </c>
      <c r="H121" s="193" t="s">
        <v>171</v>
      </c>
      <c r="I121" s="193">
        <f t="shared" si="8"/>
        <v>434.92600000000004</v>
      </c>
      <c r="J121" s="195">
        <f t="shared" si="8"/>
        <v>28.786000000000008</v>
      </c>
      <c r="K121" s="193" t="s">
        <v>9</v>
      </c>
    </row>
    <row r="122" spans="1:11" s="193" customFormat="1" x14ac:dyDescent="0.3">
      <c r="A122" s="193" t="s">
        <v>182</v>
      </c>
      <c r="B122" s="193" t="s">
        <v>109</v>
      </c>
      <c r="C122" s="193" t="s">
        <v>109</v>
      </c>
      <c r="D122" s="193" t="s">
        <v>113</v>
      </c>
      <c r="E122" s="193">
        <v>18.600000000000001</v>
      </c>
      <c r="F122" s="193">
        <v>435.1</v>
      </c>
      <c r="G122" s="194">
        <f t="shared" si="4"/>
        <v>29.200000000000003</v>
      </c>
      <c r="H122" s="193" t="s">
        <v>183</v>
      </c>
      <c r="I122" s="193">
        <f t="shared" si="8"/>
        <v>435.12600000000003</v>
      </c>
      <c r="J122" s="195">
        <f t="shared" si="8"/>
        <v>28.858000000000004</v>
      </c>
      <c r="K122" s="193" t="s">
        <v>9</v>
      </c>
    </row>
    <row r="123" spans="1:11" s="193" customFormat="1" x14ac:dyDescent="0.3">
      <c r="A123" s="193" t="s">
        <v>184</v>
      </c>
      <c r="B123" s="193" t="s">
        <v>117</v>
      </c>
      <c r="C123" s="193" t="s">
        <v>109</v>
      </c>
      <c r="D123" s="193" t="s">
        <v>119</v>
      </c>
      <c r="E123" s="193">
        <v>18.75</v>
      </c>
      <c r="F123" s="193">
        <v>435.25</v>
      </c>
      <c r="G123" s="194">
        <f t="shared" si="4"/>
        <v>28.525000000000006</v>
      </c>
      <c r="H123" s="193" t="s">
        <v>185</v>
      </c>
      <c r="I123" s="193">
        <f t="shared" si="8"/>
        <v>435.31200000000001</v>
      </c>
      <c r="J123" s="195">
        <f t="shared" si="8"/>
        <v>28.849</v>
      </c>
      <c r="K123" s="193" t="s">
        <v>9</v>
      </c>
    </row>
    <row r="124" spans="1:11" s="193" customFormat="1" x14ac:dyDescent="0.3">
      <c r="A124" s="193" t="s">
        <v>186</v>
      </c>
      <c r="B124" s="193" t="s">
        <v>117</v>
      </c>
      <c r="C124" s="193" t="s">
        <v>109</v>
      </c>
      <c r="D124" s="193" t="s">
        <v>113</v>
      </c>
      <c r="E124" s="193">
        <v>18.690000000000001</v>
      </c>
      <c r="F124" s="193">
        <v>435.5</v>
      </c>
      <c r="G124" s="194">
        <f t="shared" si="4"/>
        <v>28.795000000000002</v>
      </c>
      <c r="H124" s="193" t="s">
        <v>187</v>
      </c>
      <c r="I124" s="193">
        <f t="shared" si="8"/>
        <v>435.512</v>
      </c>
      <c r="J124" s="195">
        <f t="shared" si="8"/>
        <v>29.074000000000002</v>
      </c>
      <c r="K124" s="193" t="s">
        <v>9</v>
      </c>
    </row>
    <row r="125" spans="1:11" s="193" customFormat="1" x14ac:dyDescent="0.3">
      <c r="A125" s="193" t="s">
        <v>188</v>
      </c>
      <c r="B125" s="193" t="s">
        <v>117</v>
      </c>
      <c r="C125" s="193" t="s">
        <v>109</v>
      </c>
      <c r="D125" s="193" t="s">
        <v>113</v>
      </c>
      <c r="E125" s="193">
        <v>18.71</v>
      </c>
      <c r="F125" s="193">
        <v>435.61</v>
      </c>
      <c r="G125" s="194">
        <f t="shared" si="4"/>
        <v>28.704999999999998</v>
      </c>
      <c r="H125" s="193" t="s">
        <v>189</v>
      </c>
      <c r="I125" s="193">
        <f t="shared" si="8"/>
        <v>435.762</v>
      </c>
      <c r="J125" s="195">
        <f t="shared" si="8"/>
        <v>29.551000000000005</v>
      </c>
      <c r="K125" s="193" t="s">
        <v>9</v>
      </c>
    </row>
    <row r="126" spans="1:11" s="193" customFormat="1" x14ac:dyDescent="0.3">
      <c r="A126" s="193" t="s">
        <v>190</v>
      </c>
      <c r="B126" s="193" t="s">
        <v>117</v>
      </c>
      <c r="C126" s="193" t="s">
        <v>109</v>
      </c>
      <c r="D126" s="193" t="s">
        <v>128</v>
      </c>
      <c r="E126" s="193">
        <v>18.39</v>
      </c>
      <c r="F126" s="193">
        <v>436.1</v>
      </c>
      <c r="G126" s="194">
        <f t="shared" si="4"/>
        <v>30.14500000000001</v>
      </c>
      <c r="H126" s="193" t="s">
        <v>191</v>
      </c>
      <c r="I126" s="193">
        <f t="shared" si="8"/>
        <v>435.99200000000002</v>
      </c>
      <c r="J126" s="195">
        <f t="shared" si="8"/>
        <v>29.884000000000004</v>
      </c>
      <c r="K126" s="193" t="s">
        <v>57</v>
      </c>
    </row>
    <row r="127" spans="1:11" s="193" customFormat="1" x14ac:dyDescent="0.3">
      <c r="A127" s="193" t="s">
        <v>192</v>
      </c>
      <c r="B127" s="193" t="s">
        <v>109</v>
      </c>
      <c r="C127" s="193" t="s">
        <v>109</v>
      </c>
      <c r="D127" s="193" t="s">
        <v>128</v>
      </c>
      <c r="E127" s="193">
        <v>18.07</v>
      </c>
      <c r="F127" s="193">
        <v>436.35</v>
      </c>
      <c r="G127" s="194">
        <f t="shared" ref="G127:G138" si="9">117.4-4.5*(E127+1)</f>
        <v>31.585000000000008</v>
      </c>
      <c r="H127" s="193" t="s">
        <v>193</v>
      </c>
      <c r="I127" s="193">
        <f t="shared" si="8"/>
        <v>436.18199999999996</v>
      </c>
      <c r="J127" s="195">
        <f t="shared" si="8"/>
        <v>30.253000000000007</v>
      </c>
      <c r="K127" s="193" t="s">
        <v>9</v>
      </c>
    </row>
    <row r="128" spans="1:11" s="193" customFormat="1" x14ac:dyDescent="0.3">
      <c r="A128" s="193" t="s">
        <v>194</v>
      </c>
      <c r="B128" s="193" t="s">
        <v>117</v>
      </c>
      <c r="C128" s="193" t="s">
        <v>109</v>
      </c>
      <c r="D128" s="193" t="s">
        <v>128</v>
      </c>
      <c r="E128" s="193">
        <v>18.38</v>
      </c>
      <c r="F128" s="193">
        <v>436.4</v>
      </c>
      <c r="G128" s="194">
        <f t="shared" si="9"/>
        <v>30.190000000000012</v>
      </c>
      <c r="H128" s="193" t="s">
        <v>195</v>
      </c>
      <c r="I128" s="193">
        <f t="shared" si="8"/>
        <v>436.35</v>
      </c>
      <c r="J128" s="195">
        <f t="shared" si="8"/>
        <v>30.235000000000007</v>
      </c>
      <c r="K128" s="193" t="s">
        <v>12</v>
      </c>
    </row>
    <row r="129" spans="1:13" s="193" customFormat="1" x14ac:dyDescent="0.3">
      <c r="A129" s="193" t="s">
        <v>196</v>
      </c>
      <c r="B129" s="193" t="s">
        <v>117</v>
      </c>
      <c r="C129" s="193" t="s">
        <v>109</v>
      </c>
      <c r="D129" s="193" t="s">
        <v>113</v>
      </c>
      <c r="E129" s="193">
        <v>18.28</v>
      </c>
      <c r="F129" s="193">
        <v>436.45</v>
      </c>
      <c r="G129" s="194">
        <f t="shared" si="9"/>
        <v>30.64</v>
      </c>
      <c r="H129" s="193" t="s">
        <v>195</v>
      </c>
      <c r="I129" s="193">
        <f t="shared" ref="I129:J136" si="10">AVERAGE(F127:F131)</f>
        <v>436.46000000000004</v>
      </c>
      <c r="J129" s="195">
        <f t="shared" si="10"/>
        <v>30.343000000000007</v>
      </c>
      <c r="K129" s="193" t="s">
        <v>9</v>
      </c>
      <c r="L129" s="195"/>
      <c r="M129" s="195"/>
    </row>
    <row r="130" spans="1:13" s="193" customFormat="1" x14ac:dyDescent="0.3">
      <c r="A130" s="193" t="s">
        <v>197</v>
      </c>
      <c r="B130" s="193" t="s">
        <v>109</v>
      </c>
      <c r="C130" s="193" t="s">
        <v>109</v>
      </c>
      <c r="D130" s="193" t="s">
        <v>113</v>
      </c>
      <c r="E130" s="193">
        <v>18.73</v>
      </c>
      <c r="F130" s="193">
        <v>436.45</v>
      </c>
      <c r="G130" s="194">
        <f t="shared" si="9"/>
        <v>28.615000000000009</v>
      </c>
      <c r="H130" s="193" t="s">
        <v>198</v>
      </c>
      <c r="I130" s="193">
        <f t="shared" si="10"/>
        <v>436.55</v>
      </c>
      <c r="J130" s="195">
        <f t="shared" si="10"/>
        <v>29.713000000000005</v>
      </c>
      <c r="K130" s="193" t="s">
        <v>9</v>
      </c>
    </row>
    <row r="131" spans="1:13" s="193" customFormat="1" x14ac:dyDescent="0.3">
      <c r="A131" s="193" t="s">
        <v>199</v>
      </c>
      <c r="B131" s="193" t="s">
        <v>117</v>
      </c>
      <c r="C131" s="193" t="s">
        <v>109</v>
      </c>
      <c r="D131" s="193" t="s">
        <v>113</v>
      </c>
      <c r="E131" s="193">
        <v>18.27</v>
      </c>
      <c r="F131" s="193">
        <v>436.65</v>
      </c>
      <c r="G131" s="194">
        <f t="shared" si="9"/>
        <v>30.685000000000002</v>
      </c>
      <c r="H131" s="193" t="s">
        <v>195</v>
      </c>
      <c r="I131" s="193">
        <f t="shared" si="10"/>
        <v>436.65</v>
      </c>
      <c r="J131" s="195">
        <f t="shared" si="10"/>
        <v>29.731000000000005</v>
      </c>
      <c r="K131" s="193" t="s">
        <v>30</v>
      </c>
    </row>
    <row r="132" spans="1:13" s="193" customFormat="1" x14ac:dyDescent="0.3">
      <c r="A132" s="193" t="s">
        <v>200</v>
      </c>
      <c r="B132" s="193" t="s">
        <v>117</v>
      </c>
      <c r="C132" s="193" t="s">
        <v>109</v>
      </c>
      <c r="D132" s="193" t="s">
        <v>113</v>
      </c>
      <c r="E132" s="193">
        <v>18.77</v>
      </c>
      <c r="F132" s="193">
        <v>436.8</v>
      </c>
      <c r="G132" s="194">
        <f t="shared" si="9"/>
        <v>28.435000000000002</v>
      </c>
      <c r="H132" s="193" t="s">
        <v>201</v>
      </c>
      <c r="I132" s="193">
        <f t="shared" si="10"/>
        <v>436.77999999999992</v>
      </c>
      <c r="J132" s="195">
        <f t="shared" si="10"/>
        <v>29.641000000000009</v>
      </c>
      <c r="K132" s="193" t="s">
        <v>9</v>
      </c>
    </row>
    <row r="133" spans="1:13" s="193" customFormat="1" x14ac:dyDescent="0.3">
      <c r="A133" s="193" t="s">
        <v>202</v>
      </c>
      <c r="B133" s="193" t="s">
        <v>117</v>
      </c>
      <c r="C133" s="193" t="s">
        <v>109</v>
      </c>
      <c r="D133" s="193" t="s">
        <v>128</v>
      </c>
      <c r="E133" s="193">
        <v>18.36</v>
      </c>
      <c r="F133" s="193">
        <v>436.9</v>
      </c>
      <c r="G133" s="194">
        <f t="shared" si="9"/>
        <v>30.28</v>
      </c>
      <c r="H133" s="193" t="s">
        <v>203</v>
      </c>
      <c r="I133" s="193">
        <f t="shared" si="10"/>
        <v>437.00999999999993</v>
      </c>
      <c r="J133" s="195">
        <f t="shared" si="10"/>
        <v>29.263000000000005</v>
      </c>
      <c r="K133" s="193" t="s">
        <v>12</v>
      </c>
    </row>
    <row r="134" spans="1:13" s="193" customFormat="1" x14ac:dyDescent="0.3">
      <c r="A134" s="193" t="s">
        <v>204</v>
      </c>
      <c r="B134" s="193" t="s">
        <v>117</v>
      </c>
      <c r="C134" s="193" t="s">
        <v>109</v>
      </c>
      <c r="D134" s="193" t="s">
        <v>113</v>
      </c>
      <c r="E134" s="193">
        <v>18.38</v>
      </c>
      <c r="F134" s="193">
        <v>437.1</v>
      </c>
      <c r="G134" s="194">
        <f t="shared" si="9"/>
        <v>30.190000000000012</v>
      </c>
      <c r="H134" s="193" t="s">
        <v>203</v>
      </c>
      <c r="I134" s="193">
        <f t="shared" si="10"/>
        <v>437.46000000000004</v>
      </c>
      <c r="J134" s="195">
        <f t="shared" si="10"/>
        <v>28.957000000000004</v>
      </c>
      <c r="K134" s="193" t="s">
        <v>12</v>
      </c>
    </row>
    <row r="135" spans="1:13" s="193" customFormat="1" x14ac:dyDescent="0.3">
      <c r="A135" s="193" t="s">
        <v>205</v>
      </c>
      <c r="B135" s="193" t="s">
        <v>109</v>
      </c>
      <c r="C135" s="193" t="s">
        <v>109</v>
      </c>
      <c r="D135" s="193" t="s">
        <v>128</v>
      </c>
      <c r="E135" s="193">
        <v>19.149999999999999</v>
      </c>
      <c r="F135" s="193">
        <v>437.6</v>
      </c>
      <c r="G135" s="194">
        <f t="shared" si="9"/>
        <v>26.725000000000009</v>
      </c>
      <c r="H135" s="193" t="s">
        <v>206</v>
      </c>
      <c r="I135" s="193">
        <f t="shared" si="10"/>
        <v>437.98999999999995</v>
      </c>
      <c r="J135" s="195">
        <f t="shared" si="10"/>
        <v>29.488000000000007</v>
      </c>
      <c r="K135" s="193" t="s">
        <v>30</v>
      </c>
    </row>
    <row r="136" spans="1:13" s="193" customFormat="1" x14ac:dyDescent="0.3">
      <c r="A136" s="193" t="s">
        <v>207</v>
      </c>
      <c r="B136" s="193" t="s">
        <v>109</v>
      </c>
      <c r="C136" s="193" t="s">
        <v>109</v>
      </c>
      <c r="D136" s="193" t="s">
        <v>113</v>
      </c>
      <c r="E136" s="193">
        <v>18.61</v>
      </c>
      <c r="F136" s="193">
        <v>438.9</v>
      </c>
      <c r="G136" s="194">
        <f t="shared" si="9"/>
        <v>29.155000000000001</v>
      </c>
      <c r="H136" s="193" t="s">
        <v>206</v>
      </c>
      <c r="I136" s="193">
        <f t="shared" si="10"/>
        <v>438.81000000000006</v>
      </c>
      <c r="J136" s="195">
        <f t="shared" si="10"/>
        <v>29.407000000000004</v>
      </c>
      <c r="K136" s="193" t="s">
        <v>9</v>
      </c>
    </row>
    <row r="137" spans="1:13" s="193" customFormat="1" x14ac:dyDescent="0.3">
      <c r="A137" s="193" t="s">
        <v>208</v>
      </c>
      <c r="B137" s="193" t="s">
        <v>109</v>
      </c>
      <c r="C137" s="193" t="s">
        <v>109</v>
      </c>
      <c r="D137" s="193" t="s">
        <v>113</v>
      </c>
      <c r="E137" s="193">
        <v>18.18</v>
      </c>
      <c r="F137" s="193">
        <v>439.45</v>
      </c>
      <c r="G137" s="194">
        <f t="shared" si="9"/>
        <v>31.090000000000003</v>
      </c>
      <c r="H137" s="193" t="s">
        <v>209</v>
      </c>
      <c r="K137" s="193" t="s">
        <v>9</v>
      </c>
    </row>
    <row r="138" spans="1:13" s="193" customFormat="1" x14ac:dyDescent="0.3">
      <c r="A138" s="193" t="s">
        <v>210</v>
      </c>
      <c r="B138" s="193" t="s">
        <v>109</v>
      </c>
      <c r="C138" s="193" t="s">
        <v>109</v>
      </c>
      <c r="D138" s="193" t="s">
        <v>113</v>
      </c>
      <c r="E138" s="193">
        <v>18.45</v>
      </c>
      <c r="F138" s="193">
        <v>441</v>
      </c>
      <c r="G138" s="194">
        <f t="shared" si="9"/>
        <v>29.875000000000014</v>
      </c>
      <c r="H138" s="193" t="s">
        <v>209</v>
      </c>
      <c r="K138" s="193" t="s">
        <v>57</v>
      </c>
    </row>
    <row r="139" spans="1:13" x14ac:dyDescent="0.3">
      <c r="A139" s="128">
        <v>9699</v>
      </c>
      <c r="B139" s="128" t="s">
        <v>211</v>
      </c>
      <c r="C139" s="128" t="s">
        <v>212</v>
      </c>
      <c r="E139" s="128">
        <v>18.559999999999999</v>
      </c>
      <c r="F139" s="128">
        <v>437.5</v>
      </c>
      <c r="G139" s="188">
        <f t="shared" ref="G139:G161" si="11">117.4-4.5*(E139+1)</f>
        <v>29.38000000000001</v>
      </c>
      <c r="H139" s="128" t="s">
        <v>213</v>
      </c>
      <c r="K139" s="128" t="s">
        <v>12</v>
      </c>
    </row>
    <row r="140" spans="1:13" x14ac:dyDescent="0.3">
      <c r="A140" s="128" t="s">
        <v>214</v>
      </c>
      <c r="B140" s="128" t="s">
        <v>211</v>
      </c>
      <c r="C140" s="128" t="s">
        <v>212</v>
      </c>
      <c r="E140" s="128">
        <v>19.07</v>
      </c>
      <c r="F140" s="128">
        <v>439</v>
      </c>
      <c r="G140" s="188">
        <f t="shared" si="11"/>
        <v>27.085000000000008</v>
      </c>
      <c r="H140" s="128" t="s">
        <v>215</v>
      </c>
      <c r="K140" s="128" t="s">
        <v>12</v>
      </c>
    </row>
    <row r="141" spans="1:13" x14ac:dyDescent="0.3">
      <c r="A141" s="128" t="s">
        <v>216</v>
      </c>
      <c r="B141" s="128" t="s">
        <v>211</v>
      </c>
      <c r="C141" s="128" t="s">
        <v>212</v>
      </c>
      <c r="E141" s="128">
        <v>19.71</v>
      </c>
      <c r="F141" s="128">
        <v>439.1</v>
      </c>
      <c r="G141" s="188">
        <f t="shared" si="11"/>
        <v>24.204999999999998</v>
      </c>
      <c r="H141" s="128" t="s">
        <v>215</v>
      </c>
      <c r="K141" s="128" t="s">
        <v>30</v>
      </c>
    </row>
    <row r="142" spans="1:13" x14ac:dyDescent="0.3">
      <c r="A142" s="128">
        <v>27</v>
      </c>
      <c r="B142" s="128" t="s">
        <v>211</v>
      </c>
      <c r="C142" s="128" t="s">
        <v>212</v>
      </c>
      <c r="E142" s="128">
        <v>18.82</v>
      </c>
      <c r="F142" s="128">
        <v>440.5</v>
      </c>
      <c r="G142" s="188">
        <f t="shared" si="11"/>
        <v>28.210000000000008</v>
      </c>
      <c r="H142" s="128" t="s">
        <v>215</v>
      </c>
      <c r="K142" s="128" t="s">
        <v>9</v>
      </c>
    </row>
    <row r="143" spans="1:13" x14ac:dyDescent="0.3">
      <c r="A143" s="128" t="s">
        <v>217</v>
      </c>
      <c r="B143" s="128" t="s">
        <v>211</v>
      </c>
      <c r="C143" s="128" t="s">
        <v>212</v>
      </c>
      <c r="E143" s="128">
        <v>18.760000000000002</v>
      </c>
      <c r="F143" s="128">
        <v>440.8</v>
      </c>
      <c r="G143" s="188">
        <f t="shared" si="11"/>
        <v>28.480000000000004</v>
      </c>
      <c r="H143" s="128" t="s">
        <v>215</v>
      </c>
      <c r="K143" s="128" t="s">
        <v>57</v>
      </c>
    </row>
    <row r="144" spans="1:13" x14ac:dyDescent="0.3">
      <c r="A144" s="128" t="s">
        <v>218</v>
      </c>
      <c r="B144" s="128" t="s">
        <v>211</v>
      </c>
      <c r="C144" s="128" t="s">
        <v>212</v>
      </c>
      <c r="E144" s="128">
        <v>18.850000000000001</v>
      </c>
      <c r="F144" s="128">
        <v>441.1</v>
      </c>
      <c r="G144" s="188">
        <f t="shared" si="11"/>
        <v>28.075000000000003</v>
      </c>
      <c r="H144" s="128" t="s">
        <v>102</v>
      </c>
      <c r="K144" s="128" t="s">
        <v>12</v>
      </c>
    </row>
    <row r="145" spans="1:11" x14ac:dyDescent="0.3">
      <c r="A145" s="128">
        <v>62</v>
      </c>
      <c r="B145" s="128" t="s">
        <v>211</v>
      </c>
      <c r="C145" s="128" t="s">
        <v>212</v>
      </c>
      <c r="E145" s="128">
        <v>19.510000000000002</v>
      </c>
      <c r="F145" s="128">
        <v>442</v>
      </c>
      <c r="G145" s="188">
        <f t="shared" si="11"/>
        <v>25.105000000000004</v>
      </c>
      <c r="H145" s="128" t="s">
        <v>219</v>
      </c>
      <c r="K145" s="128" t="s">
        <v>9</v>
      </c>
    </row>
    <row r="146" spans="1:11" x14ac:dyDescent="0.3">
      <c r="A146" s="128">
        <v>68</v>
      </c>
      <c r="B146" s="128" t="s">
        <v>211</v>
      </c>
      <c r="C146" s="128" t="s">
        <v>212</v>
      </c>
      <c r="E146" s="128">
        <v>19.350000000000001</v>
      </c>
      <c r="F146" s="128">
        <v>442</v>
      </c>
      <c r="G146" s="188">
        <f t="shared" si="11"/>
        <v>25.825000000000003</v>
      </c>
      <c r="H146" s="128" t="s">
        <v>220</v>
      </c>
      <c r="K146" s="128" t="s">
        <v>9</v>
      </c>
    </row>
    <row r="147" spans="1:11" x14ac:dyDescent="0.3">
      <c r="A147" s="128" t="s">
        <v>221</v>
      </c>
      <c r="B147" s="128" t="s">
        <v>211</v>
      </c>
      <c r="C147" s="128" t="s">
        <v>212</v>
      </c>
      <c r="E147" s="128">
        <v>19.010000000000002</v>
      </c>
      <c r="F147" s="128">
        <v>442.4</v>
      </c>
      <c r="G147" s="188">
        <f t="shared" si="11"/>
        <v>27.355000000000004</v>
      </c>
      <c r="H147" s="128" t="s">
        <v>222</v>
      </c>
      <c r="K147" s="128" t="s">
        <v>9</v>
      </c>
    </row>
    <row r="148" spans="1:11" x14ac:dyDescent="0.3">
      <c r="A148" s="128" t="s">
        <v>223</v>
      </c>
      <c r="B148" s="128" t="s">
        <v>211</v>
      </c>
      <c r="C148" s="128" t="s">
        <v>212</v>
      </c>
      <c r="E148" s="128">
        <v>19.66</v>
      </c>
      <c r="F148" s="128">
        <v>443</v>
      </c>
      <c r="G148" s="188">
        <f t="shared" si="11"/>
        <v>24.430000000000007</v>
      </c>
      <c r="H148" s="128" t="s">
        <v>222</v>
      </c>
      <c r="K148" s="128" t="s">
        <v>9</v>
      </c>
    </row>
    <row r="149" spans="1:11" x14ac:dyDescent="0.3">
      <c r="A149" s="128" t="s">
        <v>224</v>
      </c>
      <c r="B149" s="128" t="s">
        <v>211</v>
      </c>
      <c r="C149" s="128" t="s">
        <v>212</v>
      </c>
      <c r="E149" s="128">
        <v>19.149999999999999</v>
      </c>
      <c r="F149" s="128">
        <v>443.2</v>
      </c>
      <c r="G149" s="188">
        <f t="shared" si="11"/>
        <v>26.725000000000009</v>
      </c>
      <c r="H149" s="128" t="s">
        <v>102</v>
      </c>
      <c r="K149" s="128" t="s">
        <v>9</v>
      </c>
    </row>
    <row r="150" spans="1:11" x14ac:dyDescent="0.3">
      <c r="A150" s="128" t="s">
        <v>225</v>
      </c>
      <c r="B150" s="128" t="s">
        <v>211</v>
      </c>
      <c r="C150" s="128" t="s">
        <v>212</v>
      </c>
      <c r="E150" s="128">
        <v>19.489999999999998</v>
      </c>
      <c r="F150" s="128">
        <v>443.5</v>
      </c>
      <c r="G150" s="188">
        <f t="shared" si="11"/>
        <v>25.195000000000007</v>
      </c>
      <c r="H150" s="128" t="s">
        <v>102</v>
      </c>
      <c r="K150" s="128" t="s">
        <v>57</v>
      </c>
    </row>
    <row r="151" spans="1:11" x14ac:dyDescent="0.3">
      <c r="A151" s="128" t="s">
        <v>226</v>
      </c>
      <c r="B151" s="128" t="s">
        <v>211</v>
      </c>
      <c r="C151" s="128" t="s">
        <v>212</v>
      </c>
      <c r="E151" s="128">
        <v>20.09</v>
      </c>
      <c r="F151" s="128">
        <v>443.8</v>
      </c>
      <c r="G151" s="188">
        <f t="shared" si="11"/>
        <v>22.495000000000005</v>
      </c>
      <c r="H151" s="128" t="s">
        <v>227</v>
      </c>
      <c r="K151" s="128" t="s">
        <v>9</v>
      </c>
    </row>
    <row r="152" spans="1:11" x14ac:dyDescent="0.3">
      <c r="A152" s="128" t="s">
        <v>228</v>
      </c>
      <c r="B152" s="128" t="s">
        <v>229</v>
      </c>
      <c r="C152" s="128" t="s">
        <v>230</v>
      </c>
      <c r="E152" s="128">
        <v>18.559999999999999</v>
      </c>
      <c r="F152" s="128">
        <v>423.5</v>
      </c>
      <c r="G152" s="188">
        <f t="shared" si="11"/>
        <v>29.38000000000001</v>
      </c>
      <c r="H152" s="128" t="s">
        <v>231</v>
      </c>
      <c r="K152" s="128" t="s">
        <v>30</v>
      </c>
    </row>
    <row r="153" spans="1:11" x14ac:dyDescent="0.3">
      <c r="A153" s="128" t="s">
        <v>232</v>
      </c>
      <c r="B153" s="128" t="s">
        <v>229</v>
      </c>
      <c r="C153" s="128" t="s">
        <v>230</v>
      </c>
      <c r="E153" s="128">
        <v>17.93</v>
      </c>
      <c r="F153" s="128">
        <v>425.1</v>
      </c>
      <c r="G153" s="188">
        <f t="shared" si="11"/>
        <v>32.215000000000003</v>
      </c>
      <c r="H153" s="128" t="s">
        <v>58</v>
      </c>
      <c r="K153" s="128" t="s">
        <v>9</v>
      </c>
    </row>
    <row r="154" spans="1:11" x14ac:dyDescent="0.3">
      <c r="A154" s="128" t="s">
        <v>233</v>
      </c>
      <c r="B154" s="128" t="s">
        <v>229</v>
      </c>
      <c r="C154" s="128" t="s">
        <v>230</v>
      </c>
      <c r="E154" s="128">
        <v>18.29</v>
      </c>
      <c r="F154" s="128">
        <v>425.4</v>
      </c>
      <c r="G154" s="188">
        <f t="shared" si="11"/>
        <v>30.595000000000013</v>
      </c>
      <c r="H154" s="128" t="s">
        <v>58</v>
      </c>
      <c r="K154" s="128" t="s">
        <v>12</v>
      </c>
    </row>
    <row r="155" spans="1:11" x14ac:dyDescent="0.3">
      <c r="A155" s="128" t="s">
        <v>234</v>
      </c>
      <c r="B155" s="128" t="s">
        <v>229</v>
      </c>
      <c r="C155" s="128" t="s">
        <v>230</v>
      </c>
      <c r="E155" s="128">
        <v>17.649999999999999</v>
      </c>
      <c r="F155" s="128">
        <v>425.5</v>
      </c>
      <c r="G155" s="188">
        <f t="shared" si="11"/>
        <v>33.475000000000009</v>
      </c>
      <c r="H155" s="128" t="s">
        <v>28</v>
      </c>
      <c r="K155" s="128" t="s">
        <v>9</v>
      </c>
    </row>
    <row r="156" spans="1:11" x14ac:dyDescent="0.3">
      <c r="A156" s="128" t="s">
        <v>235</v>
      </c>
      <c r="B156" s="128" t="s">
        <v>229</v>
      </c>
      <c r="C156" s="128" t="s">
        <v>230</v>
      </c>
      <c r="E156" s="128">
        <v>17.059999999999999</v>
      </c>
      <c r="F156" s="128">
        <v>425.7</v>
      </c>
      <c r="G156" s="188">
        <f t="shared" si="11"/>
        <v>36.13000000000001</v>
      </c>
      <c r="H156" s="128" t="s">
        <v>58</v>
      </c>
      <c r="K156" s="128" t="s">
        <v>9</v>
      </c>
    </row>
    <row r="157" spans="1:11" x14ac:dyDescent="0.3">
      <c r="A157" s="128" t="s">
        <v>236</v>
      </c>
      <c r="B157" s="128" t="s">
        <v>229</v>
      </c>
      <c r="C157" s="128" t="s">
        <v>230</v>
      </c>
      <c r="E157" s="128">
        <v>18.29</v>
      </c>
      <c r="F157" s="128">
        <v>425.9</v>
      </c>
      <c r="G157" s="188">
        <f t="shared" si="11"/>
        <v>30.595000000000013</v>
      </c>
      <c r="H157" s="128" t="s">
        <v>237</v>
      </c>
      <c r="K157" s="128" t="s">
        <v>9</v>
      </c>
    </row>
    <row r="158" spans="1:11" x14ac:dyDescent="0.3">
      <c r="A158" s="128" t="s">
        <v>238</v>
      </c>
      <c r="B158" s="128" t="s">
        <v>229</v>
      </c>
      <c r="C158" s="128" t="s">
        <v>230</v>
      </c>
      <c r="E158" s="128">
        <v>18.010000000000002</v>
      </c>
      <c r="F158" s="128">
        <v>426.5</v>
      </c>
      <c r="G158" s="188">
        <f t="shared" si="11"/>
        <v>31.855000000000004</v>
      </c>
      <c r="H158" s="128" t="s">
        <v>239</v>
      </c>
      <c r="K158" s="128" t="s">
        <v>12</v>
      </c>
    </row>
    <row r="159" spans="1:11" x14ac:dyDescent="0.3">
      <c r="A159" s="128" t="s">
        <v>240</v>
      </c>
      <c r="B159" s="128" t="s">
        <v>229</v>
      </c>
      <c r="C159" s="128" t="s">
        <v>230</v>
      </c>
      <c r="E159" s="128">
        <v>18.309999999999999</v>
      </c>
      <c r="F159" s="128">
        <v>427.5</v>
      </c>
      <c r="G159" s="188">
        <f t="shared" si="11"/>
        <v>30.50500000000001</v>
      </c>
      <c r="H159" s="128" t="s">
        <v>28</v>
      </c>
      <c r="K159" s="128" t="s">
        <v>9</v>
      </c>
    </row>
    <row r="160" spans="1:11" x14ac:dyDescent="0.3">
      <c r="A160" s="128" t="s">
        <v>241</v>
      </c>
      <c r="B160" s="128" t="s">
        <v>229</v>
      </c>
      <c r="C160" s="128" t="s">
        <v>230</v>
      </c>
      <c r="E160" s="128">
        <v>19.23</v>
      </c>
      <c r="F160" s="128">
        <v>430</v>
      </c>
      <c r="G160" s="188">
        <f t="shared" si="11"/>
        <v>26.365000000000009</v>
      </c>
      <c r="H160" s="128" t="s">
        <v>242</v>
      </c>
      <c r="K160" s="128" t="s">
        <v>9</v>
      </c>
    </row>
    <row r="161" spans="1:11" x14ac:dyDescent="0.3">
      <c r="A161" s="128" t="s">
        <v>243</v>
      </c>
      <c r="B161" s="128" t="s">
        <v>229</v>
      </c>
      <c r="C161" s="128" t="s">
        <v>230</v>
      </c>
      <c r="E161" s="128">
        <v>18.510000000000002</v>
      </c>
      <c r="F161" s="128">
        <v>433.4</v>
      </c>
      <c r="G161" s="188">
        <f t="shared" si="11"/>
        <v>29.605000000000004</v>
      </c>
      <c r="H161" s="128" t="s">
        <v>244</v>
      </c>
      <c r="K161" s="128" t="s">
        <v>9</v>
      </c>
    </row>
    <row r="162" spans="1:11" x14ac:dyDescent="0.3">
      <c r="G162" s="188"/>
    </row>
    <row r="163" spans="1:11" x14ac:dyDescent="0.3">
      <c r="G163" s="188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7" zoomScale="115" zoomScaleNormal="115" workbookViewId="0">
      <selection activeCell="H37" sqref="A1:N84"/>
    </sheetView>
  </sheetViews>
  <sheetFormatPr defaultColWidth="8.7265625" defaultRowHeight="10.5" x14ac:dyDescent="0.3"/>
  <cols>
    <col min="1" max="2" width="8.7265625" style="113"/>
    <col min="3" max="3" width="6.26953125" style="113" customWidth="1"/>
    <col min="4" max="4" width="7.90625" style="113" customWidth="1"/>
    <col min="5" max="5" width="8.7265625" style="113"/>
    <col min="6" max="6" width="8.7265625" style="114"/>
    <col min="7" max="8" width="8.7265625" style="113"/>
    <col min="9" max="9" width="8.7265625" style="114"/>
    <col min="10" max="10" width="10.90625" style="113" customWidth="1"/>
    <col min="11" max="16384" width="8.7265625" style="113"/>
  </cols>
  <sheetData>
    <row r="1" spans="1:14" ht="21.5" thickBot="1" x14ac:dyDescent="0.35">
      <c r="A1" s="96" t="s">
        <v>2524</v>
      </c>
      <c r="B1" s="96" t="s">
        <v>2525</v>
      </c>
      <c r="C1" s="96" t="s">
        <v>2526</v>
      </c>
      <c r="D1" s="96" t="s">
        <v>2527</v>
      </c>
      <c r="E1" s="96" t="s">
        <v>2523</v>
      </c>
      <c r="F1" s="109" t="s">
        <v>246</v>
      </c>
      <c r="G1" s="109" t="s">
        <v>2521</v>
      </c>
      <c r="H1" s="118" t="s">
        <v>247</v>
      </c>
      <c r="I1" s="109" t="s">
        <v>2520</v>
      </c>
      <c r="J1" s="96" t="s">
        <v>1835</v>
      </c>
      <c r="K1" s="109" t="s">
        <v>3198</v>
      </c>
      <c r="L1" s="116"/>
      <c r="M1" s="116"/>
      <c r="N1" s="116"/>
    </row>
    <row r="2" spans="1:14" ht="11" thickTop="1" x14ac:dyDescent="0.3">
      <c r="A2" s="116" t="s">
        <v>2468</v>
      </c>
      <c r="B2" s="116">
        <v>36</v>
      </c>
      <c r="C2" s="112"/>
      <c r="D2" s="116">
        <v>36</v>
      </c>
      <c r="E2" s="116">
        <v>-0.42</v>
      </c>
      <c r="F2" s="131">
        <f>15.7-4.36*(E2+1)+0.12*(E2+1)*(E2+1)</f>
        <v>13.211568</v>
      </c>
      <c r="G2" s="116"/>
      <c r="H2" s="116"/>
      <c r="I2" s="131"/>
      <c r="J2" s="116" t="s">
        <v>2522</v>
      </c>
      <c r="K2" s="116">
        <f>16.1-4.64*(E2+1)+0.09*(E2+1)*(E2+1)</f>
        <v>13.439076000000002</v>
      </c>
      <c r="L2" s="116"/>
      <c r="M2" s="116"/>
      <c r="N2" s="116"/>
    </row>
    <row r="3" spans="1:14" x14ac:dyDescent="0.3">
      <c r="A3" s="116" t="s">
        <v>2468</v>
      </c>
      <c r="B3" s="116">
        <v>36</v>
      </c>
      <c r="C3" s="112"/>
      <c r="D3" s="116">
        <v>36</v>
      </c>
      <c r="E3" s="116">
        <v>0.46</v>
      </c>
      <c r="F3" s="131">
        <f t="shared" ref="F3:F66" si="0">15.7-4.36*(E3+1)+0.12*(E3+1)*(E3+1)</f>
        <v>9.5901919999999983</v>
      </c>
      <c r="G3" s="116"/>
      <c r="H3" s="116"/>
      <c r="I3" s="131"/>
      <c r="J3" s="116" t="s">
        <v>2522</v>
      </c>
      <c r="K3" s="116">
        <f t="shared" ref="K3:K66" si="1">16.1-4.64*(E3+1)+0.09*(E3+1)*(E3+1)</f>
        <v>9.5174440000000011</v>
      </c>
      <c r="L3" s="116"/>
      <c r="M3" s="116"/>
      <c r="N3" s="116"/>
    </row>
    <row r="4" spans="1:14" x14ac:dyDescent="0.3">
      <c r="A4" s="116" t="s">
        <v>2469</v>
      </c>
      <c r="B4" s="116">
        <v>36</v>
      </c>
      <c r="C4" s="112"/>
      <c r="D4" s="116">
        <v>36</v>
      </c>
      <c r="E4" s="116">
        <v>-0.39</v>
      </c>
      <c r="F4" s="131">
        <f t="shared" si="0"/>
        <v>13.085051999999997</v>
      </c>
      <c r="G4" s="116">
        <f t="shared" ref="G4:G19" si="2">AVERAGE(D2:D6)</f>
        <v>47</v>
      </c>
      <c r="H4" s="116">
        <f t="shared" ref="H4:H19" si="3">AVERAGE(E2:E6)</f>
        <v>-0.124</v>
      </c>
      <c r="I4" s="131">
        <f t="shared" ref="I4:I35" si="4">15.7-4.36*(H4+1)+0.12*(H4+1)*(H4+1)</f>
        <v>11.97272512</v>
      </c>
      <c r="J4" s="116" t="s">
        <v>2522</v>
      </c>
      <c r="K4" s="116">
        <f>16.1-4.64*(E4+1)+0.09*(E4+1)*(E4+1)</f>
        <v>13.303089000000002</v>
      </c>
      <c r="L4" s="116">
        <f>16.1-4.64*(H4+1)+0.09*(H4+1)*(H4+1)</f>
        <v>12.104423840000001</v>
      </c>
      <c r="M4" s="116"/>
      <c r="N4" s="116"/>
    </row>
    <row r="5" spans="1:14" x14ac:dyDescent="0.3">
      <c r="A5" s="116" t="s">
        <v>2468</v>
      </c>
      <c r="B5" s="116">
        <v>36</v>
      </c>
      <c r="C5" s="112"/>
      <c r="D5" s="116">
        <v>36</v>
      </c>
      <c r="E5" s="116">
        <v>-0.18</v>
      </c>
      <c r="F5" s="131">
        <f t="shared" si="0"/>
        <v>12.205487999999999</v>
      </c>
      <c r="G5" s="116">
        <f t="shared" si="2"/>
        <v>58</v>
      </c>
      <c r="H5" s="116">
        <f t="shared" si="3"/>
        <v>-6.3999999999999987E-2</v>
      </c>
      <c r="I5" s="131">
        <f t="shared" si="4"/>
        <v>11.724171519999999</v>
      </c>
      <c r="J5" s="116" t="s">
        <v>2522</v>
      </c>
      <c r="K5" s="116">
        <f t="shared" si="1"/>
        <v>12.355716000000001</v>
      </c>
      <c r="L5" s="116">
        <f t="shared" ref="L5:L68" si="5">16.1-4.64*(H5+1)+0.09*(H5+1)*(H5+1)</f>
        <v>11.835808640000002</v>
      </c>
      <c r="M5" s="116"/>
      <c r="N5" s="116"/>
    </row>
    <row r="6" spans="1:14" x14ac:dyDescent="0.3">
      <c r="A6" s="116" t="s">
        <v>2470</v>
      </c>
      <c r="B6" s="116">
        <v>91</v>
      </c>
      <c r="C6" s="112"/>
      <c r="D6" s="116">
        <v>91</v>
      </c>
      <c r="E6" s="116">
        <v>-0.09</v>
      </c>
      <c r="F6" s="131">
        <f t="shared" si="0"/>
        <v>11.831771999999999</v>
      </c>
      <c r="G6" s="116">
        <f t="shared" si="2"/>
        <v>69</v>
      </c>
      <c r="H6" s="116">
        <f t="shared" si="3"/>
        <v>1.9999999999999997E-2</v>
      </c>
      <c r="I6" s="131">
        <f t="shared" si="4"/>
        <v>11.377647999999999</v>
      </c>
      <c r="J6" s="116" t="s">
        <v>2522</v>
      </c>
      <c r="K6" s="116">
        <f t="shared" si="1"/>
        <v>11.952129000000001</v>
      </c>
      <c r="L6" s="116">
        <f t="shared" si="5"/>
        <v>11.460836</v>
      </c>
      <c r="M6" s="116"/>
      <c r="N6" s="116"/>
    </row>
    <row r="7" spans="1:14" x14ac:dyDescent="0.3">
      <c r="A7" s="116" t="s">
        <v>2470</v>
      </c>
      <c r="B7" s="116">
        <v>91</v>
      </c>
      <c r="C7" s="112"/>
      <c r="D7" s="116">
        <v>91</v>
      </c>
      <c r="E7" s="116">
        <v>-0.12</v>
      </c>
      <c r="F7" s="131">
        <f t="shared" si="0"/>
        <v>11.956128</v>
      </c>
      <c r="G7" s="116">
        <f t="shared" si="2"/>
        <v>80</v>
      </c>
      <c r="H7" s="116">
        <f t="shared" si="3"/>
        <v>7.8E-2</v>
      </c>
      <c r="I7" s="131">
        <f t="shared" si="4"/>
        <v>11.139370079999999</v>
      </c>
      <c r="J7" s="116" t="s">
        <v>2522</v>
      </c>
      <c r="K7" s="116">
        <f t="shared" si="1"/>
        <v>12.086496000000002</v>
      </c>
      <c r="L7" s="116">
        <f t="shared" si="5"/>
        <v>11.202667560000002</v>
      </c>
      <c r="M7" s="116"/>
      <c r="N7" s="116"/>
    </row>
    <row r="8" spans="1:14" x14ac:dyDescent="0.3">
      <c r="A8" s="116" t="s">
        <v>2471</v>
      </c>
      <c r="B8" s="116">
        <v>91</v>
      </c>
      <c r="C8" s="112"/>
      <c r="D8" s="116">
        <v>91</v>
      </c>
      <c r="E8" s="116">
        <v>0.88</v>
      </c>
      <c r="F8" s="131">
        <f t="shared" si="0"/>
        <v>7.9273279999999993</v>
      </c>
      <c r="G8" s="116">
        <f t="shared" si="2"/>
        <v>91</v>
      </c>
      <c r="H8" s="116">
        <f t="shared" si="3"/>
        <v>4.6000000000000006E-2</v>
      </c>
      <c r="I8" s="131">
        <f t="shared" si="4"/>
        <v>11.270733919999998</v>
      </c>
      <c r="J8" s="116" t="s">
        <v>2522</v>
      </c>
      <c r="K8" s="116">
        <f t="shared" si="1"/>
        <v>7.6948960000000026</v>
      </c>
      <c r="L8" s="116">
        <f t="shared" si="5"/>
        <v>11.345030440000002</v>
      </c>
      <c r="M8" s="116"/>
      <c r="N8" s="116"/>
    </row>
    <row r="9" spans="1:14" x14ac:dyDescent="0.3">
      <c r="A9" s="116" t="s">
        <v>2472</v>
      </c>
      <c r="B9" s="116">
        <v>91</v>
      </c>
      <c r="C9" s="112"/>
      <c r="D9" s="116">
        <v>91</v>
      </c>
      <c r="E9" s="116">
        <v>-0.1</v>
      </c>
      <c r="F9" s="131">
        <f t="shared" si="0"/>
        <v>11.873200000000001</v>
      </c>
      <c r="G9" s="116">
        <f t="shared" si="2"/>
        <v>91</v>
      </c>
      <c r="H9" s="116">
        <f t="shared" si="3"/>
        <v>0.25600000000000001</v>
      </c>
      <c r="I9" s="131">
        <f t="shared" si="4"/>
        <v>10.413144319999999</v>
      </c>
      <c r="J9" s="116" t="s">
        <v>2522</v>
      </c>
      <c r="K9" s="116">
        <f t="shared" si="1"/>
        <v>11.996900000000002</v>
      </c>
      <c r="L9" s="116">
        <f t="shared" si="5"/>
        <v>10.414138240000003</v>
      </c>
      <c r="M9" s="116"/>
      <c r="N9" s="116"/>
    </row>
    <row r="10" spans="1:14" x14ac:dyDescent="0.3">
      <c r="A10" s="116" t="s">
        <v>2472</v>
      </c>
      <c r="B10" s="116">
        <v>91</v>
      </c>
      <c r="C10" s="112"/>
      <c r="D10" s="116">
        <v>91</v>
      </c>
      <c r="E10" s="116">
        <v>-0.34</v>
      </c>
      <c r="F10" s="131">
        <f t="shared" si="0"/>
        <v>12.874672</v>
      </c>
      <c r="G10" s="116">
        <f t="shared" si="2"/>
        <v>91</v>
      </c>
      <c r="H10" s="116">
        <f t="shared" si="3"/>
        <v>0.39</v>
      </c>
      <c r="I10" s="131">
        <f t="shared" si="4"/>
        <v>9.8714519999999979</v>
      </c>
      <c r="J10" s="116" t="s">
        <v>2522</v>
      </c>
      <c r="K10" s="116">
        <f t="shared" si="1"/>
        <v>13.076804000000001</v>
      </c>
      <c r="L10" s="116">
        <f t="shared" si="5"/>
        <v>9.824289000000002</v>
      </c>
      <c r="M10" s="116"/>
      <c r="N10" s="116"/>
    </row>
    <row r="11" spans="1:14" x14ac:dyDescent="0.3">
      <c r="A11" s="116" t="s">
        <v>2471</v>
      </c>
      <c r="B11" s="116">
        <v>91</v>
      </c>
      <c r="C11" s="112"/>
      <c r="D11" s="116">
        <v>91</v>
      </c>
      <c r="E11" s="116">
        <v>0.96</v>
      </c>
      <c r="F11" s="131">
        <f t="shared" si="0"/>
        <v>7.6153919999999991</v>
      </c>
      <c r="G11" s="116">
        <f t="shared" si="2"/>
        <v>107</v>
      </c>
      <c r="H11" s="116">
        <f t="shared" si="3"/>
        <v>0.25199999999999995</v>
      </c>
      <c r="I11" s="131">
        <f t="shared" si="4"/>
        <v>10.429380479999999</v>
      </c>
      <c r="J11" s="116" t="s">
        <v>2522</v>
      </c>
      <c r="K11" s="116">
        <f t="shared" si="1"/>
        <v>7.3513440000000028</v>
      </c>
      <c r="L11" s="116">
        <f t="shared" si="5"/>
        <v>10.431795360000002</v>
      </c>
      <c r="M11" s="116"/>
      <c r="N11" s="116"/>
    </row>
    <row r="12" spans="1:14" x14ac:dyDescent="0.3">
      <c r="A12" s="116" t="s">
        <v>2471</v>
      </c>
      <c r="B12" s="116">
        <v>91</v>
      </c>
      <c r="C12" s="112"/>
      <c r="D12" s="116">
        <v>91</v>
      </c>
      <c r="E12" s="116">
        <v>0.55000000000000004</v>
      </c>
      <c r="F12" s="131">
        <f t="shared" si="0"/>
        <v>9.230299999999998</v>
      </c>
      <c r="G12" s="116">
        <f t="shared" si="2"/>
        <v>123</v>
      </c>
      <c r="H12" s="116">
        <f t="shared" si="3"/>
        <v>0.24799999999999994</v>
      </c>
      <c r="I12" s="131">
        <f t="shared" si="4"/>
        <v>10.445620479999999</v>
      </c>
      <c r="J12" s="116" t="s">
        <v>2522</v>
      </c>
      <c r="K12" s="116">
        <f t="shared" si="1"/>
        <v>9.1242250000000009</v>
      </c>
      <c r="L12" s="116">
        <f t="shared" si="5"/>
        <v>10.449455360000002</v>
      </c>
      <c r="M12" s="116"/>
      <c r="N12" s="116"/>
    </row>
    <row r="13" spans="1:14" x14ac:dyDescent="0.3">
      <c r="A13" s="116" t="s">
        <v>2473</v>
      </c>
      <c r="B13" s="116">
        <v>171</v>
      </c>
      <c r="C13" s="112"/>
      <c r="D13" s="116">
        <v>171</v>
      </c>
      <c r="E13" s="116">
        <v>0.19</v>
      </c>
      <c r="F13" s="131">
        <f t="shared" si="0"/>
        <v>10.681531999999997</v>
      </c>
      <c r="G13" s="116">
        <f t="shared" si="2"/>
        <v>139</v>
      </c>
      <c r="H13" s="116">
        <f t="shared" si="3"/>
        <v>0.64</v>
      </c>
      <c r="I13" s="131">
        <f t="shared" si="4"/>
        <v>8.8723519999999976</v>
      </c>
      <c r="J13" s="116" t="s">
        <v>2522</v>
      </c>
      <c r="K13" s="116">
        <f t="shared" si="1"/>
        <v>10.705849000000002</v>
      </c>
      <c r="L13" s="116">
        <f t="shared" si="5"/>
        <v>8.7324640000000002</v>
      </c>
      <c r="M13" s="131">
        <f>I45-I13</f>
        <v>7.5899211200000014</v>
      </c>
      <c r="N13" s="116">
        <f>L45-L13</f>
        <v>8.1776208399999994</v>
      </c>
    </row>
    <row r="14" spans="1:14" x14ac:dyDescent="0.3">
      <c r="A14" s="116" t="s">
        <v>2473</v>
      </c>
      <c r="B14" s="116">
        <v>171</v>
      </c>
      <c r="C14" s="112"/>
      <c r="D14" s="116">
        <v>171</v>
      </c>
      <c r="E14" s="116">
        <v>-0.12</v>
      </c>
      <c r="F14" s="131">
        <f t="shared" si="0"/>
        <v>11.956128</v>
      </c>
      <c r="G14" s="116">
        <f t="shared" si="2"/>
        <v>155</v>
      </c>
      <c r="H14" s="116">
        <f t="shared" si="3"/>
        <v>0.45600000000000007</v>
      </c>
      <c r="I14" s="131">
        <f t="shared" si="4"/>
        <v>9.6062323199999984</v>
      </c>
      <c r="J14" s="116" t="s">
        <v>2522</v>
      </c>
      <c r="K14" s="116">
        <f t="shared" si="1"/>
        <v>12.086496000000002</v>
      </c>
      <c r="L14" s="116">
        <f t="shared" si="5"/>
        <v>9.5349542400000029</v>
      </c>
      <c r="M14" s="116"/>
      <c r="N14" s="116"/>
    </row>
    <row r="15" spans="1:14" x14ac:dyDescent="0.3">
      <c r="A15" s="116" t="s">
        <v>2474</v>
      </c>
      <c r="B15" s="116">
        <v>171</v>
      </c>
      <c r="C15" s="112"/>
      <c r="D15" s="116">
        <v>171</v>
      </c>
      <c r="E15" s="116">
        <v>1.62</v>
      </c>
      <c r="F15" s="131">
        <f t="shared" si="0"/>
        <v>5.100527999999998</v>
      </c>
      <c r="G15" s="116">
        <f t="shared" si="2"/>
        <v>191.8</v>
      </c>
      <c r="H15" s="116">
        <f t="shared" si="3"/>
        <v>0.24800000000000005</v>
      </c>
      <c r="I15" s="131">
        <f t="shared" si="4"/>
        <v>10.445620479999999</v>
      </c>
      <c r="J15" s="116" t="s">
        <v>2522</v>
      </c>
      <c r="K15" s="116">
        <f t="shared" si="1"/>
        <v>4.5609960000000012</v>
      </c>
      <c r="L15" s="116">
        <f t="shared" si="5"/>
        <v>10.449455360000002</v>
      </c>
      <c r="M15" s="116"/>
      <c r="N15" s="116"/>
    </row>
    <row r="16" spans="1:14" x14ac:dyDescent="0.3">
      <c r="A16" s="116" t="s">
        <v>2473</v>
      </c>
      <c r="B16" s="116">
        <v>171</v>
      </c>
      <c r="C16" s="112"/>
      <c r="D16" s="116">
        <v>171</v>
      </c>
      <c r="E16" s="116">
        <v>0.04</v>
      </c>
      <c r="F16" s="131">
        <f t="shared" si="0"/>
        <v>11.295391999999998</v>
      </c>
      <c r="G16" s="116">
        <f t="shared" si="2"/>
        <v>212.6</v>
      </c>
      <c r="H16" s="116">
        <f t="shared" si="3"/>
        <v>0.27999999999999997</v>
      </c>
      <c r="I16" s="131">
        <f t="shared" si="4"/>
        <v>10.315807999999999</v>
      </c>
      <c r="J16" s="116" t="s">
        <v>2522</v>
      </c>
      <c r="K16" s="116">
        <f t="shared" si="1"/>
        <v>11.371744000000001</v>
      </c>
      <c r="L16" s="116">
        <f t="shared" si="5"/>
        <v>10.308256000000002</v>
      </c>
      <c r="M16" s="116"/>
      <c r="N16" s="116"/>
    </row>
    <row r="17" spans="1:14" x14ac:dyDescent="0.3">
      <c r="A17" s="116" t="s">
        <v>2475</v>
      </c>
      <c r="B17" s="116">
        <v>275</v>
      </c>
      <c r="C17" s="116"/>
      <c r="D17" s="116">
        <v>275</v>
      </c>
      <c r="E17" s="116">
        <v>-0.49</v>
      </c>
      <c r="F17" s="131">
        <f t="shared" si="0"/>
        <v>13.507611999999998</v>
      </c>
      <c r="G17" s="116">
        <f t="shared" si="2"/>
        <v>235.4</v>
      </c>
      <c r="H17" s="116">
        <f t="shared" si="3"/>
        <v>0.32</v>
      </c>
      <c r="I17" s="131">
        <f t="shared" si="4"/>
        <v>10.153887999999998</v>
      </c>
      <c r="J17" s="116" t="s">
        <v>2522</v>
      </c>
      <c r="K17" s="116">
        <f t="shared" si="1"/>
        <v>13.757009</v>
      </c>
      <c r="L17" s="116">
        <f t="shared" si="5"/>
        <v>10.132016</v>
      </c>
      <c r="M17" s="116"/>
      <c r="N17" s="116"/>
    </row>
    <row r="18" spans="1:14" x14ac:dyDescent="0.3">
      <c r="A18" s="116" t="s">
        <v>2475</v>
      </c>
      <c r="B18" s="116">
        <v>275</v>
      </c>
      <c r="C18" s="116"/>
      <c r="D18" s="116">
        <v>275</v>
      </c>
      <c r="E18" s="116">
        <v>0.35</v>
      </c>
      <c r="F18" s="131">
        <f t="shared" si="0"/>
        <v>10.032699999999998</v>
      </c>
      <c r="G18" s="116">
        <f t="shared" si="2"/>
        <v>258.2</v>
      </c>
      <c r="H18" s="116">
        <f t="shared" si="3"/>
        <v>-0.14599999999999999</v>
      </c>
      <c r="I18" s="131">
        <f t="shared" si="4"/>
        <v>12.064077919999999</v>
      </c>
      <c r="J18" s="116" t="s">
        <v>2522</v>
      </c>
      <c r="K18" s="116">
        <f t="shared" si="1"/>
        <v>10.000025000000003</v>
      </c>
      <c r="L18" s="116">
        <f t="shared" si="5"/>
        <v>12.203078440000002</v>
      </c>
      <c r="M18" s="116"/>
      <c r="N18" s="116"/>
    </row>
    <row r="19" spans="1:14" x14ac:dyDescent="0.3">
      <c r="A19" s="116" t="s">
        <v>2476</v>
      </c>
      <c r="B19" s="116">
        <v>285</v>
      </c>
      <c r="C19" s="116"/>
      <c r="D19" s="116">
        <v>285</v>
      </c>
      <c r="E19" s="116">
        <v>0.08</v>
      </c>
      <c r="F19" s="131">
        <f t="shared" si="0"/>
        <v>11.131167999999999</v>
      </c>
      <c r="G19" s="116">
        <f t="shared" si="2"/>
        <v>282</v>
      </c>
      <c r="H19" s="116">
        <f t="shared" si="3"/>
        <v>-0.16400000000000001</v>
      </c>
      <c r="I19" s="131">
        <f t="shared" si="4"/>
        <v>12.138907519999998</v>
      </c>
      <c r="J19" s="116" t="s">
        <v>2522</v>
      </c>
      <c r="K19" s="116">
        <f t="shared" si="1"/>
        <v>11.193776000000003</v>
      </c>
      <c r="L19" s="116">
        <f t="shared" si="5"/>
        <v>12.283860640000002</v>
      </c>
      <c r="M19" s="116"/>
      <c r="N19" s="116"/>
    </row>
    <row r="20" spans="1:14" x14ac:dyDescent="0.3">
      <c r="A20" s="116" t="s">
        <v>2477</v>
      </c>
      <c r="B20" s="116">
        <v>285</v>
      </c>
      <c r="C20" s="116"/>
      <c r="D20" s="116">
        <v>285</v>
      </c>
      <c r="E20" s="116">
        <v>-0.71</v>
      </c>
      <c r="F20" s="131">
        <f t="shared" si="0"/>
        <v>14.445691999999999</v>
      </c>
      <c r="G20" s="116">
        <f t="shared" ref="G20:H35" si="6">AVERAGE(D18:D22)</f>
        <v>285</v>
      </c>
      <c r="H20" s="116">
        <f t="shared" si="6"/>
        <v>-7.5999999999999984E-2</v>
      </c>
      <c r="I20" s="131">
        <f t="shared" si="4"/>
        <v>11.77381312</v>
      </c>
      <c r="J20" s="116" t="s">
        <v>2522</v>
      </c>
      <c r="K20" s="116">
        <f t="shared" si="1"/>
        <v>14.761969000000001</v>
      </c>
      <c r="L20" s="116">
        <f t="shared" si="5"/>
        <v>11.889479840000002</v>
      </c>
      <c r="M20" s="116"/>
      <c r="N20" s="116"/>
    </row>
    <row r="21" spans="1:14" x14ac:dyDescent="0.3">
      <c r="A21" s="116" t="s">
        <v>2478</v>
      </c>
      <c r="B21" s="116">
        <v>290</v>
      </c>
      <c r="C21" s="116"/>
      <c r="D21" s="116">
        <v>290</v>
      </c>
      <c r="E21" s="116">
        <v>-0.05</v>
      </c>
      <c r="F21" s="131">
        <f t="shared" si="0"/>
        <v>11.6663</v>
      </c>
      <c r="G21" s="116">
        <f t="shared" si="6"/>
        <v>288</v>
      </c>
      <c r="H21" s="116">
        <f t="shared" si="6"/>
        <v>-0.15600000000000003</v>
      </c>
      <c r="I21" s="131">
        <f t="shared" si="4"/>
        <v>12.105640319999999</v>
      </c>
      <c r="J21" s="116" t="s">
        <v>2522</v>
      </c>
      <c r="K21" s="116">
        <f t="shared" si="1"/>
        <v>11.773225000000002</v>
      </c>
      <c r="L21" s="116">
        <f t="shared" si="5"/>
        <v>12.247950240000002</v>
      </c>
      <c r="M21" s="116"/>
      <c r="N21" s="116"/>
    </row>
    <row r="22" spans="1:14" x14ac:dyDescent="0.3">
      <c r="A22" s="116" t="s">
        <v>2478</v>
      </c>
      <c r="B22" s="116">
        <v>290</v>
      </c>
      <c r="C22" s="116"/>
      <c r="D22" s="116">
        <v>290</v>
      </c>
      <c r="E22" s="116">
        <v>-0.05</v>
      </c>
      <c r="F22" s="131">
        <f t="shared" si="0"/>
        <v>11.6663</v>
      </c>
      <c r="G22" s="116">
        <f t="shared" si="6"/>
        <v>289</v>
      </c>
      <c r="H22" s="116">
        <f t="shared" si="6"/>
        <v>-0.18200000000000002</v>
      </c>
      <c r="I22" s="131">
        <f t="shared" si="4"/>
        <v>12.213814879999999</v>
      </c>
      <c r="J22" s="116" t="s">
        <v>2522</v>
      </c>
      <c r="K22" s="116">
        <f t="shared" si="1"/>
        <v>11.773225000000002</v>
      </c>
      <c r="L22" s="116">
        <f t="shared" si="5"/>
        <v>12.364701160000001</v>
      </c>
      <c r="M22" s="116"/>
      <c r="N22" s="116"/>
    </row>
    <row r="23" spans="1:14" x14ac:dyDescent="0.3">
      <c r="A23" s="116" t="s">
        <v>2478</v>
      </c>
      <c r="B23" s="116">
        <v>290</v>
      </c>
      <c r="C23" s="116"/>
      <c r="D23" s="116">
        <v>290</v>
      </c>
      <c r="E23" s="116">
        <v>-0.05</v>
      </c>
      <c r="F23" s="131">
        <f t="shared" si="0"/>
        <v>11.6663</v>
      </c>
      <c r="G23" s="116">
        <f t="shared" si="6"/>
        <v>292.60000000000002</v>
      </c>
      <c r="H23" s="116">
        <f t="shared" si="6"/>
        <v>-6.0000000000000001E-3</v>
      </c>
      <c r="I23" s="131">
        <f t="shared" si="4"/>
        <v>11.48472432</v>
      </c>
      <c r="J23" s="116" t="s">
        <v>2522</v>
      </c>
      <c r="K23" s="116">
        <f t="shared" si="1"/>
        <v>11.773225000000002</v>
      </c>
      <c r="L23" s="116">
        <f t="shared" si="5"/>
        <v>11.576763240000002</v>
      </c>
      <c r="M23" s="116"/>
      <c r="N23" s="116"/>
    </row>
    <row r="24" spans="1:14" x14ac:dyDescent="0.3">
      <c r="A24" s="116" t="s">
        <v>2478</v>
      </c>
      <c r="B24" s="116">
        <v>290</v>
      </c>
      <c r="C24" s="116"/>
      <c r="D24" s="116">
        <v>290</v>
      </c>
      <c r="E24" s="116">
        <v>-0.05</v>
      </c>
      <c r="F24" s="131">
        <f t="shared" si="0"/>
        <v>11.6663</v>
      </c>
      <c r="G24" s="116">
        <f t="shared" si="6"/>
        <v>295.2</v>
      </c>
      <c r="H24" s="116">
        <f t="shared" si="6"/>
        <v>7.9999999999999984E-3</v>
      </c>
      <c r="I24" s="131">
        <f t="shared" si="4"/>
        <v>11.427047679999999</v>
      </c>
      <c r="J24" s="116" t="s">
        <v>2522</v>
      </c>
      <c r="K24" s="116">
        <f t="shared" si="1"/>
        <v>11.773225000000002</v>
      </c>
      <c r="L24" s="116">
        <f t="shared" si="5"/>
        <v>11.514325760000002</v>
      </c>
      <c r="M24" s="116"/>
      <c r="N24" s="116"/>
    </row>
    <row r="25" spans="1:14" x14ac:dyDescent="0.3">
      <c r="A25" s="116" t="s">
        <v>2479</v>
      </c>
      <c r="B25" s="116">
        <v>303</v>
      </c>
      <c r="C25" s="116"/>
      <c r="D25" s="116">
        <v>303</v>
      </c>
      <c r="E25" s="116">
        <v>0.17</v>
      </c>
      <c r="F25" s="131">
        <f t="shared" si="0"/>
        <v>10.763067999999999</v>
      </c>
      <c r="G25" s="116">
        <f t="shared" si="6"/>
        <v>302.2</v>
      </c>
      <c r="H25" s="116">
        <f t="shared" si="6"/>
        <v>-5.1999999999999991E-2</v>
      </c>
      <c r="I25" s="131">
        <f t="shared" si="4"/>
        <v>11.674564480000001</v>
      </c>
      <c r="J25" s="116" t="s">
        <v>2522</v>
      </c>
      <c r="K25" s="116">
        <f t="shared" si="1"/>
        <v>10.794401000000002</v>
      </c>
      <c r="L25" s="116">
        <f t="shared" si="5"/>
        <v>11.782163360000002</v>
      </c>
      <c r="M25" s="116"/>
      <c r="N25" s="116"/>
    </row>
    <row r="26" spans="1:14" x14ac:dyDescent="0.3">
      <c r="A26" s="116" t="s">
        <v>2479</v>
      </c>
      <c r="B26" s="116">
        <v>303</v>
      </c>
      <c r="C26" s="116"/>
      <c r="D26" s="116">
        <v>303</v>
      </c>
      <c r="E26" s="116">
        <v>0.02</v>
      </c>
      <c r="F26" s="131">
        <f t="shared" si="0"/>
        <v>11.377647999999999</v>
      </c>
      <c r="G26" s="116">
        <f t="shared" si="6"/>
        <v>310.60000000000002</v>
      </c>
      <c r="H26" s="116">
        <f t="shared" si="6"/>
        <v>-0.20400000000000001</v>
      </c>
      <c r="I26" s="131">
        <f t="shared" si="4"/>
        <v>12.305473919999999</v>
      </c>
      <c r="J26" s="116" t="s">
        <v>2522</v>
      </c>
      <c r="K26" s="116">
        <f t="shared" si="1"/>
        <v>11.460836</v>
      </c>
      <c r="L26" s="116">
        <f t="shared" si="5"/>
        <v>12.463585440000003</v>
      </c>
      <c r="M26" s="116"/>
      <c r="N26" s="116"/>
    </row>
    <row r="27" spans="1:14" x14ac:dyDescent="0.3">
      <c r="A27" s="116" t="s">
        <v>2480</v>
      </c>
      <c r="B27" s="116">
        <v>325</v>
      </c>
      <c r="C27" s="116"/>
      <c r="D27" s="116">
        <v>325</v>
      </c>
      <c r="E27" s="116">
        <v>-0.35</v>
      </c>
      <c r="F27" s="131">
        <f t="shared" si="0"/>
        <v>12.916700000000001</v>
      </c>
      <c r="G27" s="116">
        <f t="shared" si="6"/>
        <v>319</v>
      </c>
      <c r="H27" s="116">
        <f t="shared" si="6"/>
        <v>-0.32400000000000001</v>
      </c>
      <c r="I27" s="131">
        <f t="shared" si="4"/>
        <v>12.80747712</v>
      </c>
      <c r="J27" s="116" t="s">
        <v>2522</v>
      </c>
      <c r="K27" s="116">
        <f t="shared" si="1"/>
        <v>13.122025000000001</v>
      </c>
      <c r="L27" s="116">
        <f t="shared" si="5"/>
        <v>13.004487840000001</v>
      </c>
      <c r="M27" s="116"/>
      <c r="N27" s="116"/>
    </row>
    <row r="28" spans="1:14" x14ac:dyDescent="0.3">
      <c r="A28" s="116" t="s">
        <v>2481</v>
      </c>
      <c r="B28" s="116">
        <v>332</v>
      </c>
      <c r="C28" s="116"/>
      <c r="D28" s="116">
        <v>332</v>
      </c>
      <c r="E28" s="116">
        <v>-0.81</v>
      </c>
      <c r="F28" s="131">
        <f t="shared" si="0"/>
        <v>14.875931999999999</v>
      </c>
      <c r="G28" s="116">
        <f t="shared" si="6"/>
        <v>324.8</v>
      </c>
      <c r="H28" s="116">
        <f t="shared" si="6"/>
        <v>-0.56200000000000006</v>
      </c>
      <c r="I28" s="131">
        <f t="shared" si="4"/>
        <v>13.81334128</v>
      </c>
      <c r="J28" s="116" t="s">
        <v>2522</v>
      </c>
      <c r="K28" s="116">
        <f t="shared" si="1"/>
        <v>15.221649000000003</v>
      </c>
      <c r="L28" s="116">
        <f t="shared" si="5"/>
        <v>14.084945960000002</v>
      </c>
      <c r="M28" s="116"/>
      <c r="N28" s="116"/>
    </row>
    <row r="29" spans="1:14" x14ac:dyDescent="0.3">
      <c r="A29" s="116" t="s">
        <v>2481</v>
      </c>
      <c r="B29" s="116">
        <v>332</v>
      </c>
      <c r="C29" s="116"/>
      <c r="D29" s="116">
        <v>332</v>
      </c>
      <c r="E29" s="116">
        <v>-0.65</v>
      </c>
      <c r="F29" s="131">
        <f t="shared" si="0"/>
        <v>14.188699999999999</v>
      </c>
      <c r="G29" s="116">
        <f t="shared" si="6"/>
        <v>330.6</v>
      </c>
      <c r="H29" s="116">
        <f t="shared" si="6"/>
        <v>-0.63800000000000001</v>
      </c>
      <c r="I29" s="131">
        <f t="shared" si="4"/>
        <v>14.137405279999999</v>
      </c>
      <c r="J29" s="116" t="s">
        <v>2522</v>
      </c>
      <c r="K29" s="116">
        <f t="shared" si="1"/>
        <v>14.487025000000001</v>
      </c>
      <c r="L29" s="116">
        <f t="shared" si="5"/>
        <v>14.432113960000002</v>
      </c>
      <c r="M29" s="116"/>
      <c r="N29" s="116"/>
    </row>
    <row r="30" spans="1:14" x14ac:dyDescent="0.3">
      <c r="A30" s="116" t="s">
        <v>2482</v>
      </c>
      <c r="B30" s="116">
        <v>332</v>
      </c>
      <c r="C30" s="116"/>
      <c r="D30" s="116">
        <v>332</v>
      </c>
      <c r="E30" s="116">
        <v>-1.02</v>
      </c>
      <c r="F30" s="131">
        <f t="shared" si="0"/>
        <v>15.787247999999998</v>
      </c>
      <c r="G30" s="116">
        <f t="shared" si="6"/>
        <v>338</v>
      </c>
      <c r="H30" s="116">
        <f t="shared" si="6"/>
        <v>-0.74199999999999999</v>
      </c>
      <c r="I30" s="131">
        <f t="shared" si="4"/>
        <v>14.583107679999998</v>
      </c>
      <c r="J30" s="116" t="s">
        <v>2522</v>
      </c>
      <c r="K30" s="116">
        <f t="shared" si="1"/>
        <v>16.192836000000003</v>
      </c>
      <c r="L30" s="116">
        <f t="shared" si="5"/>
        <v>14.908870760000001</v>
      </c>
      <c r="M30" s="116"/>
      <c r="N30" s="116"/>
    </row>
    <row r="31" spans="1:14" x14ac:dyDescent="0.3">
      <c r="A31" s="116" t="s">
        <v>2481</v>
      </c>
      <c r="B31" s="116">
        <v>332</v>
      </c>
      <c r="C31" s="116"/>
      <c r="D31" s="116">
        <v>332</v>
      </c>
      <c r="E31" s="116">
        <v>-0.36</v>
      </c>
      <c r="F31" s="131">
        <f t="shared" si="0"/>
        <v>12.958751999999999</v>
      </c>
      <c r="G31" s="116">
        <f t="shared" si="6"/>
        <v>352.2</v>
      </c>
      <c r="H31" s="116">
        <f t="shared" si="6"/>
        <v>-0.74</v>
      </c>
      <c r="I31" s="131">
        <f t="shared" si="4"/>
        <v>14.574512</v>
      </c>
      <c r="J31" s="116" t="s">
        <v>2522</v>
      </c>
      <c r="K31" s="116">
        <f t="shared" si="1"/>
        <v>13.167264000000001</v>
      </c>
      <c r="L31" s="116">
        <f t="shared" si="5"/>
        <v>14.899684000000001</v>
      </c>
      <c r="M31" s="116"/>
      <c r="N31" s="116"/>
    </row>
    <row r="32" spans="1:14" x14ac:dyDescent="0.3">
      <c r="A32" s="116" t="s">
        <v>2483</v>
      </c>
      <c r="B32" s="116">
        <v>362</v>
      </c>
      <c r="C32" s="116"/>
      <c r="D32" s="116">
        <v>362</v>
      </c>
      <c r="E32" s="116">
        <v>-0.87</v>
      </c>
      <c r="F32" s="131">
        <f t="shared" si="0"/>
        <v>15.135227999999998</v>
      </c>
      <c r="G32" s="116">
        <f t="shared" si="6"/>
        <v>366.4</v>
      </c>
      <c r="H32" s="116">
        <f t="shared" si="6"/>
        <v>-0.76999999999999991</v>
      </c>
      <c r="I32" s="131">
        <f t="shared" si="4"/>
        <v>14.703547999999998</v>
      </c>
      <c r="J32" s="116" t="s">
        <v>2522</v>
      </c>
      <c r="K32" s="116">
        <f t="shared" si="1"/>
        <v>15.498321000000002</v>
      </c>
      <c r="L32" s="116">
        <f t="shared" si="5"/>
        <v>15.037561000000002</v>
      </c>
      <c r="M32" s="116"/>
      <c r="N32" s="116"/>
    </row>
    <row r="33" spans="1:14" x14ac:dyDescent="0.3">
      <c r="A33" s="116" t="s">
        <v>2484</v>
      </c>
      <c r="B33" s="116">
        <v>403</v>
      </c>
      <c r="C33" s="116"/>
      <c r="D33" s="116">
        <v>403</v>
      </c>
      <c r="E33" s="116">
        <v>-0.8</v>
      </c>
      <c r="F33" s="131">
        <f t="shared" si="0"/>
        <v>14.832799999999999</v>
      </c>
      <c r="G33" s="116">
        <f t="shared" si="6"/>
        <v>380.6</v>
      </c>
      <c r="H33" s="116">
        <f t="shared" si="6"/>
        <v>-0.69800000000000006</v>
      </c>
      <c r="I33" s="131">
        <f t="shared" si="4"/>
        <v>14.394224479999998</v>
      </c>
      <c r="J33" s="116" t="s">
        <v>2522</v>
      </c>
      <c r="K33" s="116">
        <f t="shared" si="1"/>
        <v>15.175600000000003</v>
      </c>
      <c r="L33" s="116">
        <f t="shared" si="5"/>
        <v>14.706928360000001</v>
      </c>
      <c r="M33" s="116"/>
      <c r="N33" s="116"/>
    </row>
    <row r="34" spans="1:14" x14ac:dyDescent="0.3">
      <c r="A34" s="116" t="s">
        <v>2484</v>
      </c>
      <c r="B34" s="116">
        <v>403</v>
      </c>
      <c r="C34" s="116"/>
      <c r="D34" s="116">
        <v>403</v>
      </c>
      <c r="E34" s="116">
        <v>-0.8</v>
      </c>
      <c r="F34" s="131">
        <f t="shared" si="0"/>
        <v>14.832799999999999</v>
      </c>
      <c r="G34" s="116">
        <f t="shared" si="6"/>
        <v>394.8</v>
      </c>
      <c r="H34" s="116">
        <f t="shared" si="6"/>
        <v>-0.69399999999999995</v>
      </c>
      <c r="I34" s="131">
        <f t="shared" si="4"/>
        <v>14.377076319999999</v>
      </c>
      <c r="J34" s="116" t="s">
        <v>2522</v>
      </c>
      <c r="K34" s="116">
        <f t="shared" si="1"/>
        <v>15.175600000000003</v>
      </c>
      <c r="L34" s="116">
        <f t="shared" si="5"/>
        <v>14.68858724</v>
      </c>
      <c r="M34" s="116"/>
      <c r="N34" s="116"/>
    </row>
    <row r="35" spans="1:14" x14ac:dyDescent="0.3">
      <c r="A35" s="116" t="s">
        <v>2485</v>
      </c>
      <c r="B35" s="116">
        <v>403</v>
      </c>
      <c r="C35" s="116"/>
      <c r="D35" s="116">
        <v>403</v>
      </c>
      <c r="E35" s="116">
        <v>-0.66</v>
      </c>
      <c r="F35" s="131">
        <f t="shared" si="0"/>
        <v>14.231471999999998</v>
      </c>
      <c r="G35" s="116">
        <f t="shared" si="6"/>
        <v>403</v>
      </c>
      <c r="H35" s="116">
        <f t="shared" si="6"/>
        <v>-0.61599999999999999</v>
      </c>
      <c r="I35" s="131">
        <f t="shared" si="4"/>
        <v>14.043454719999998</v>
      </c>
      <c r="J35" s="116" t="s">
        <v>2522</v>
      </c>
      <c r="K35" s="116">
        <f t="shared" si="1"/>
        <v>14.532804</v>
      </c>
      <c r="L35" s="116">
        <f t="shared" si="5"/>
        <v>14.331511040000001</v>
      </c>
      <c r="M35" s="116"/>
      <c r="N35" s="116"/>
    </row>
    <row r="36" spans="1:14" x14ac:dyDescent="0.3">
      <c r="A36" s="116" t="s">
        <v>2486</v>
      </c>
      <c r="B36" s="116">
        <v>403</v>
      </c>
      <c r="C36" s="116"/>
      <c r="D36" s="116">
        <v>403</v>
      </c>
      <c r="E36" s="116">
        <v>-0.34</v>
      </c>
      <c r="F36" s="131">
        <f t="shared" si="0"/>
        <v>12.874672</v>
      </c>
      <c r="G36" s="116">
        <f t="shared" ref="G36:H51" si="7">AVERAGE(D34:D38)</f>
        <v>403</v>
      </c>
      <c r="H36" s="116">
        <f t="shared" si="7"/>
        <v>-0.66800000000000004</v>
      </c>
      <c r="I36" s="131">
        <f t="shared" ref="I36:I67" si="8">15.7-4.36*(H36+1)+0.12*(H36+1)*(H36+1)</f>
        <v>14.265706879999998</v>
      </c>
      <c r="J36" s="116" t="s">
        <v>2522</v>
      </c>
      <c r="K36" s="116">
        <f t="shared" si="1"/>
        <v>13.076804000000001</v>
      </c>
      <c r="L36" s="116">
        <f t="shared" si="5"/>
        <v>14.569440160000003</v>
      </c>
      <c r="M36" s="116"/>
      <c r="N36" s="116"/>
    </row>
    <row r="37" spans="1:14" x14ac:dyDescent="0.3">
      <c r="A37" s="116" t="s">
        <v>2486</v>
      </c>
      <c r="B37" s="116">
        <v>403</v>
      </c>
      <c r="C37" s="116"/>
      <c r="D37" s="116">
        <v>403</v>
      </c>
      <c r="E37" s="116">
        <v>-0.48</v>
      </c>
      <c r="F37" s="131">
        <f t="shared" si="0"/>
        <v>13.465247999999999</v>
      </c>
      <c r="G37" s="116">
        <f t="shared" si="7"/>
        <v>405.4</v>
      </c>
      <c r="H37" s="116">
        <f t="shared" si="7"/>
        <v>-0.76600000000000001</v>
      </c>
      <c r="I37" s="131">
        <f t="shared" si="8"/>
        <v>14.686330719999999</v>
      </c>
      <c r="J37" s="116" t="s">
        <v>2522</v>
      </c>
      <c r="K37" s="116">
        <f t="shared" si="1"/>
        <v>13.711536000000001</v>
      </c>
      <c r="L37" s="116">
        <f t="shared" si="5"/>
        <v>15.01916804</v>
      </c>
      <c r="M37" s="116"/>
      <c r="N37" s="116"/>
    </row>
    <row r="38" spans="1:14" x14ac:dyDescent="0.3">
      <c r="A38" s="116" t="s">
        <v>2485</v>
      </c>
      <c r="B38" s="116">
        <v>403</v>
      </c>
      <c r="C38" s="116"/>
      <c r="D38" s="116">
        <v>403</v>
      </c>
      <c r="E38" s="116">
        <v>-1.06</v>
      </c>
      <c r="F38" s="131">
        <f t="shared" si="0"/>
        <v>15.962031999999999</v>
      </c>
      <c r="G38" s="116">
        <f t="shared" si="7"/>
        <v>409.8</v>
      </c>
      <c r="H38" s="116">
        <f t="shared" si="7"/>
        <v>-0.59</v>
      </c>
      <c r="I38" s="131">
        <f t="shared" si="8"/>
        <v>13.932571999999999</v>
      </c>
      <c r="J38" s="116" t="s">
        <v>2522</v>
      </c>
      <c r="K38" s="116">
        <f t="shared" si="1"/>
        <v>16.378724000000002</v>
      </c>
      <c r="L38" s="116">
        <f t="shared" si="5"/>
        <v>14.212729000000001</v>
      </c>
      <c r="M38" s="116"/>
      <c r="N38" s="116"/>
    </row>
    <row r="39" spans="1:14" x14ac:dyDescent="0.3">
      <c r="A39" s="116" t="s">
        <v>2487</v>
      </c>
      <c r="B39" s="116">
        <v>415</v>
      </c>
      <c r="C39" s="116"/>
      <c r="D39" s="116">
        <v>415</v>
      </c>
      <c r="E39" s="116">
        <v>-1.29</v>
      </c>
      <c r="F39" s="131">
        <f t="shared" si="0"/>
        <v>16.974491999999998</v>
      </c>
      <c r="G39" s="116">
        <f t="shared" si="7"/>
        <v>418.8</v>
      </c>
      <c r="H39" s="116">
        <f t="shared" si="7"/>
        <v>-0.70799999999999996</v>
      </c>
      <c r="I39" s="131">
        <f t="shared" si="8"/>
        <v>14.437111679999999</v>
      </c>
      <c r="J39" s="116" t="s">
        <v>2522</v>
      </c>
      <c r="K39" s="116">
        <f t="shared" si="1"/>
        <v>17.453169000000003</v>
      </c>
      <c r="L39" s="116">
        <f t="shared" si="5"/>
        <v>14.752793760000001</v>
      </c>
      <c r="M39" s="116"/>
      <c r="N39" s="116"/>
    </row>
    <row r="40" spans="1:14" x14ac:dyDescent="0.3">
      <c r="A40" s="116" t="s">
        <v>2488</v>
      </c>
      <c r="B40" s="116">
        <v>425</v>
      </c>
      <c r="C40" s="116"/>
      <c r="D40" s="116">
        <v>425</v>
      </c>
      <c r="E40" s="116">
        <v>0.22</v>
      </c>
      <c r="F40" s="131">
        <f t="shared" si="0"/>
        <v>10.559407999999999</v>
      </c>
      <c r="G40" s="116">
        <f t="shared" si="7"/>
        <v>428.4</v>
      </c>
      <c r="H40" s="116">
        <f t="shared" si="7"/>
        <v>-0.84600000000000009</v>
      </c>
      <c r="I40" s="131">
        <f t="shared" si="8"/>
        <v>15.031405919999999</v>
      </c>
      <c r="J40" s="116" t="s">
        <v>2522</v>
      </c>
      <c r="K40" s="116">
        <f t="shared" si="1"/>
        <v>10.573156000000003</v>
      </c>
      <c r="L40" s="116">
        <f t="shared" si="5"/>
        <v>15.387574440000003</v>
      </c>
      <c r="M40" s="116"/>
      <c r="N40" s="116"/>
    </row>
    <row r="41" spans="1:14" x14ac:dyDescent="0.3">
      <c r="A41" s="116" t="s">
        <v>2489</v>
      </c>
      <c r="B41" s="116">
        <v>448</v>
      </c>
      <c r="C41" s="116"/>
      <c r="D41" s="116">
        <v>448</v>
      </c>
      <c r="E41" s="116">
        <v>-0.93</v>
      </c>
      <c r="F41" s="131">
        <f t="shared" si="0"/>
        <v>15.395388000000001</v>
      </c>
      <c r="G41" s="116">
        <f t="shared" si="7"/>
        <v>438</v>
      </c>
      <c r="H41" s="116">
        <f t="shared" si="7"/>
        <v>-0.86799999999999999</v>
      </c>
      <c r="I41" s="131">
        <f t="shared" si="8"/>
        <v>15.126570879999999</v>
      </c>
      <c r="J41" s="116" t="s">
        <v>2522</v>
      </c>
      <c r="K41" s="116">
        <f t="shared" si="1"/>
        <v>15.775641000000002</v>
      </c>
      <c r="L41" s="116">
        <f t="shared" si="5"/>
        <v>15.489088160000001</v>
      </c>
      <c r="M41" s="116"/>
      <c r="N41" s="116"/>
    </row>
    <row r="42" spans="1:14" x14ac:dyDescent="0.3">
      <c r="A42" s="116" t="s">
        <v>2490</v>
      </c>
      <c r="B42" s="116">
        <v>451</v>
      </c>
      <c r="C42" s="116"/>
      <c r="D42" s="116">
        <v>451</v>
      </c>
      <c r="E42" s="116">
        <v>-1.17</v>
      </c>
      <c r="F42" s="131">
        <f t="shared" si="0"/>
        <v>16.444668</v>
      </c>
      <c r="G42" s="116">
        <f t="shared" si="7"/>
        <v>445.2</v>
      </c>
      <c r="H42" s="116">
        <f t="shared" si="7"/>
        <v>-0.82799999999999996</v>
      </c>
      <c r="I42" s="131">
        <f t="shared" si="8"/>
        <v>14.95363008</v>
      </c>
      <c r="J42" s="116" t="s">
        <v>2522</v>
      </c>
      <c r="K42" s="116">
        <f t="shared" si="1"/>
        <v>16.891400999999998</v>
      </c>
      <c r="L42" s="116">
        <f t="shared" si="5"/>
        <v>15.30458256</v>
      </c>
      <c r="M42" s="116"/>
      <c r="N42" s="116"/>
    </row>
    <row r="43" spans="1:14" x14ac:dyDescent="0.3">
      <c r="A43" s="116" t="s">
        <v>2490</v>
      </c>
      <c r="B43" s="116">
        <v>451</v>
      </c>
      <c r="C43" s="116"/>
      <c r="D43" s="116">
        <v>451</v>
      </c>
      <c r="E43" s="116">
        <v>-1.17</v>
      </c>
      <c r="F43" s="131">
        <f t="shared" si="0"/>
        <v>16.444668</v>
      </c>
      <c r="G43" s="116">
        <f t="shared" si="7"/>
        <v>450.4</v>
      </c>
      <c r="H43" s="116">
        <f t="shared" si="7"/>
        <v>-1.1080000000000001</v>
      </c>
      <c r="I43" s="131">
        <f t="shared" si="8"/>
        <v>16.172279679999999</v>
      </c>
      <c r="J43" s="116" t="s">
        <v>2522</v>
      </c>
      <c r="K43" s="116">
        <f t="shared" si="1"/>
        <v>16.891400999999998</v>
      </c>
      <c r="L43" s="116">
        <f t="shared" si="5"/>
        <v>16.602169760000002</v>
      </c>
      <c r="M43" s="116"/>
      <c r="N43" s="116"/>
    </row>
    <row r="44" spans="1:14" x14ac:dyDescent="0.3">
      <c r="A44" s="116" t="s">
        <v>2491</v>
      </c>
      <c r="B44" s="116">
        <v>451</v>
      </c>
      <c r="C44" s="116"/>
      <c r="D44" s="116">
        <v>451</v>
      </c>
      <c r="E44" s="116">
        <v>-1.0900000000000001</v>
      </c>
      <c r="F44" s="131">
        <f t="shared" si="0"/>
        <v>16.093372000000002</v>
      </c>
      <c r="G44" s="116">
        <f t="shared" si="7"/>
        <v>456.2</v>
      </c>
      <c r="H44" s="116">
        <f t="shared" si="7"/>
        <v>-1.1719999999999999</v>
      </c>
      <c r="I44" s="131">
        <f t="shared" si="8"/>
        <v>16.453470079999999</v>
      </c>
      <c r="J44" s="116" t="s">
        <v>2522</v>
      </c>
      <c r="K44" s="116">
        <f t="shared" si="1"/>
        <v>16.518329000000001</v>
      </c>
      <c r="L44" s="116">
        <f t="shared" si="5"/>
        <v>16.900742560000001</v>
      </c>
      <c r="M44" s="116"/>
      <c r="N44" s="116"/>
    </row>
    <row r="45" spans="1:14" x14ac:dyDescent="0.3">
      <c r="A45" s="116" t="s">
        <v>2491</v>
      </c>
      <c r="B45" s="116">
        <v>451</v>
      </c>
      <c r="C45" s="116"/>
      <c r="D45" s="116">
        <v>451</v>
      </c>
      <c r="E45" s="116">
        <v>-1.18</v>
      </c>
      <c r="F45" s="131">
        <f t="shared" si="0"/>
        <v>16.488688</v>
      </c>
      <c r="G45" s="116">
        <f t="shared" si="7"/>
        <v>461.4</v>
      </c>
      <c r="H45" s="116">
        <f t="shared" si="7"/>
        <v>-1.1739999999999999</v>
      </c>
      <c r="I45" s="131">
        <f t="shared" si="8"/>
        <v>16.462273119999999</v>
      </c>
      <c r="J45" s="116" t="s">
        <v>2522</v>
      </c>
      <c r="K45" s="116">
        <f t="shared" si="1"/>
        <v>16.938116000000001</v>
      </c>
      <c r="L45" s="116">
        <f t="shared" si="5"/>
        <v>16.91008484</v>
      </c>
      <c r="M45" s="116"/>
      <c r="N45" s="116"/>
    </row>
    <row r="46" spans="1:14" x14ac:dyDescent="0.3">
      <c r="A46" s="116" t="s">
        <v>2492</v>
      </c>
      <c r="B46" s="116">
        <v>477</v>
      </c>
      <c r="C46" s="116"/>
      <c r="D46" s="116">
        <v>477</v>
      </c>
      <c r="E46" s="116">
        <v>-1.25</v>
      </c>
      <c r="F46" s="131">
        <f t="shared" si="0"/>
        <v>16.797499999999999</v>
      </c>
      <c r="G46" s="116">
        <f t="shared" si="7"/>
        <v>470.6</v>
      </c>
      <c r="H46" s="116">
        <f t="shared" si="7"/>
        <v>-1.016</v>
      </c>
      <c r="I46" s="131">
        <f t="shared" si="8"/>
        <v>15.76979072</v>
      </c>
      <c r="J46" s="116" t="s">
        <v>2522</v>
      </c>
      <c r="K46" s="116">
        <f t="shared" si="1"/>
        <v>17.265625</v>
      </c>
      <c r="L46" s="116">
        <f t="shared" si="5"/>
        <v>16.17426304</v>
      </c>
      <c r="M46" s="116"/>
      <c r="N46" s="116"/>
    </row>
    <row r="47" spans="1:14" x14ac:dyDescent="0.3">
      <c r="A47" s="116" t="s">
        <v>2492</v>
      </c>
      <c r="B47" s="116">
        <v>477</v>
      </c>
      <c r="C47" s="116"/>
      <c r="D47" s="116">
        <v>477</v>
      </c>
      <c r="E47" s="116">
        <v>-1.18</v>
      </c>
      <c r="F47" s="131">
        <f t="shared" si="0"/>
        <v>16.488688</v>
      </c>
      <c r="G47" s="116">
        <f t="shared" si="7"/>
        <v>479.8</v>
      </c>
      <c r="H47" s="116">
        <f t="shared" si="7"/>
        <v>-0.87399999999999989</v>
      </c>
      <c r="I47" s="131">
        <f t="shared" si="8"/>
        <v>15.152545119999999</v>
      </c>
      <c r="J47" s="116" t="s">
        <v>2522</v>
      </c>
      <c r="K47" s="116">
        <f t="shared" si="1"/>
        <v>16.938116000000001</v>
      </c>
      <c r="L47" s="116">
        <f t="shared" si="5"/>
        <v>15.516788840000002</v>
      </c>
      <c r="M47" s="116"/>
      <c r="N47" s="116"/>
    </row>
    <row r="48" spans="1:14" x14ac:dyDescent="0.3">
      <c r="A48" s="116" t="s">
        <v>2493</v>
      </c>
      <c r="B48" s="116">
        <v>497</v>
      </c>
      <c r="C48" s="116"/>
      <c r="D48" s="116">
        <v>497</v>
      </c>
      <c r="E48" s="116">
        <v>-0.38</v>
      </c>
      <c r="F48" s="131">
        <f t="shared" si="0"/>
        <v>13.042927999999998</v>
      </c>
      <c r="G48" s="116">
        <f t="shared" si="7"/>
        <v>489.6</v>
      </c>
      <c r="H48" s="116">
        <f t="shared" si="7"/>
        <v>-0.80199999999999994</v>
      </c>
      <c r="I48" s="131">
        <f t="shared" si="8"/>
        <v>14.841424479999999</v>
      </c>
      <c r="J48" s="116" t="s">
        <v>2522</v>
      </c>
      <c r="K48" s="116">
        <f t="shared" si="1"/>
        <v>13.257796000000003</v>
      </c>
      <c r="L48" s="116">
        <f t="shared" si="5"/>
        <v>15.184808360000002</v>
      </c>
      <c r="M48" s="116"/>
      <c r="N48" s="116"/>
    </row>
    <row r="49" spans="1:14" x14ac:dyDescent="0.3">
      <c r="A49" s="116" t="s">
        <v>2493</v>
      </c>
      <c r="B49" s="116">
        <v>497</v>
      </c>
      <c r="C49" s="116"/>
      <c r="D49" s="116">
        <v>497</v>
      </c>
      <c r="E49" s="116">
        <v>-0.38</v>
      </c>
      <c r="F49" s="131">
        <f t="shared" si="0"/>
        <v>13.042927999999998</v>
      </c>
      <c r="G49" s="116">
        <f t="shared" si="7"/>
        <v>497.2</v>
      </c>
      <c r="H49" s="116">
        <f t="shared" si="7"/>
        <v>-0.63800000000000001</v>
      </c>
      <c r="I49" s="131">
        <f t="shared" si="8"/>
        <v>14.137405279999999</v>
      </c>
      <c r="J49" s="116" t="s">
        <v>2522</v>
      </c>
      <c r="K49" s="116">
        <f t="shared" si="1"/>
        <v>13.257796000000003</v>
      </c>
      <c r="L49" s="116">
        <f t="shared" si="5"/>
        <v>14.432113960000002</v>
      </c>
      <c r="M49" s="116"/>
      <c r="N49" s="116"/>
    </row>
    <row r="50" spans="1:14" x14ac:dyDescent="0.3">
      <c r="A50" s="116" t="s">
        <v>2494</v>
      </c>
      <c r="B50" s="116">
        <v>500</v>
      </c>
      <c r="C50" s="116"/>
      <c r="D50" s="116">
        <v>500</v>
      </c>
      <c r="E50" s="116">
        <v>-0.82</v>
      </c>
      <c r="F50" s="131">
        <f t="shared" si="0"/>
        <v>14.919087999999999</v>
      </c>
      <c r="G50" s="116">
        <f t="shared" si="7"/>
        <v>504.8</v>
      </c>
      <c r="H50" s="116">
        <f t="shared" si="7"/>
        <v>-0.45</v>
      </c>
      <c r="I50" s="131">
        <f t="shared" si="8"/>
        <v>13.3383</v>
      </c>
      <c r="J50" s="116" t="s">
        <v>2522</v>
      </c>
      <c r="K50" s="116">
        <f t="shared" si="1"/>
        <v>15.267716000000002</v>
      </c>
      <c r="L50" s="116">
        <f t="shared" si="5"/>
        <v>13.575225000000001</v>
      </c>
      <c r="M50" s="116"/>
      <c r="N50" s="116"/>
    </row>
    <row r="51" spans="1:14" x14ac:dyDescent="0.3">
      <c r="A51" s="116" t="s">
        <v>2495</v>
      </c>
      <c r="B51" s="116">
        <v>515</v>
      </c>
      <c r="C51" s="116"/>
      <c r="D51" s="116">
        <v>515</v>
      </c>
      <c r="E51" s="116">
        <v>-0.43</v>
      </c>
      <c r="F51" s="131">
        <f t="shared" si="0"/>
        <v>13.253787999999998</v>
      </c>
      <c r="G51" s="116">
        <f t="shared" si="7"/>
        <v>510.6</v>
      </c>
      <c r="H51" s="116">
        <f t="shared" si="7"/>
        <v>-0.42799999999999994</v>
      </c>
      <c r="I51" s="131">
        <f t="shared" si="8"/>
        <v>13.245342079999999</v>
      </c>
      <c r="J51" s="116" t="s">
        <v>2522</v>
      </c>
      <c r="K51" s="116">
        <f t="shared" si="1"/>
        <v>13.484441000000002</v>
      </c>
      <c r="L51" s="116">
        <f t="shared" si="5"/>
        <v>13.475366560000001</v>
      </c>
      <c r="M51" s="116"/>
      <c r="N51" s="116"/>
    </row>
    <row r="52" spans="1:14" x14ac:dyDescent="0.3">
      <c r="A52" s="116" t="s">
        <v>2496</v>
      </c>
      <c r="B52" s="116">
        <v>515</v>
      </c>
      <c r="C52" s="116"/>
      <c r="D52" s="116">
        <v>515</v>
      </c>
      <c r="E52" s="116">
        <v>-0.24</v>
      </c>
      <c r="F52" s="131">
        <f t="shared" si="0"/>
        <v>12.455711999999998</v>
      </c>
      <c r="G52" s="116">
        <f t="shared" ref="G52:H67" si="9">AVERAGE(D50:D54)</f>
        <v>516.4</v>
      </c>
      <c r="H52" s="116">
        <f t="shared" si="9"/>
        <v>-0.32</v>
      </c>
      <c r="I52" s="131">
        <f t="shared" si="8"/>
        <v>12.790687999999999</v>
      </c>
      <c r="J52" s="116" t="s">
        <v>2522</v>
      </c>
      <c r="K52" s="116">
        <f t="shared" si="1"/>
        <v>12.625584000000002</v>
      </c>
      <c r="L52" s="116">
        <f t="shared" si="5"/>
        <v>12.986416000000002</v>
      </c>
      <c r="M52" s="116"/>
      <c r="N52" s="116"/>
    </row>
    <row r="53" spans="1:14" x14ac:dyDescent="0.3">
      <c r="A53" s="116" t="s">
        <v>2497</v>
      </c>
      <c r="B53" s="116">
        <v>526</v>
      </c>
      <c r="C53" s="116"/>
      <c r="D53" s="116">
        <v>526</v>
      </c>
      <c r="E53" s="116">
        <v>-0.27</v>
      </c>
      <c r="F53" s="131">
        <f t="shared" si="0"/>
        <v>12.581147999999999</v>
      </c>
      <c r="G53" s="116">
        <f t="shared" si="9"/>
        <v>523.79999999999995</v>
      </c>
      <c r="H53" s="116">
        <f t="shared" si="9"/>
        <v>-0.248</v>
      </c>
      <c r="I53" s="131">
        <f t="shared" si="8"/>
        <v>12.48914048</v>
      </c>
      <c r="J53" s="116" t="s">
        <v>2522</v>
      </c>
      <c r="K53" s="116">
        <f t="shared" si="1"/>
        <v>12.760761000000002</v>
      </c>
      <c r="L53" s="116">
        <f t="shared" si="5"/>
        <v>12.661615360000001</v>
      </c>
      <c r="M53" s="116"/>
      <c r="N53" s="116"/>
    </row>
    <row r="54" spans="1:14" x14ac:dyDescent="0.3">
      <c r="A54" s="116" t="s">
        <v>2497</v>
      </c>
      <c r="B54" s="116">
        <v>526</v>
      </c>
      <c r="C54" s="116"/>
      <c r="D54" s="116">
        <v>526</v>
      </c>
      <c r="E54" s="116">
        <v>0.16</v>
      </c>
      <c r="F54" s="131">
        <f t="shared" si="0"/>
        <v>10.803871999999998</v>
      </c>
      <c r="G54" s="116">
        <f t="shared" si="9"/>
        <v>528.20000000000005</v>
      </c>
      <c r="H54" s="116">
        <f t="shared" si="9"/>
        <v>-0.27</v>
      </c>
      <c r="I54" s="131">
        <f t="shared" si="8"/>
        <v>12.581147999999999</v>
      </c>
      <c r="J54" s="116" t="s">
        <v>2522</v>
      </c>
      <c r="K54" s="116">
        <f t="shared" si="1"/>
        <v>10.838704000000002</v>
      </c>
      <c r="L54" s="116">
        <f t="shared" si="5"/>
        <v>12.760761000000002</v>
      </c>
      <c r="M54" s="116"/>
      <c r="N54" s="116"/>
    </row>
    <row r="55" spans="1:14" x14ac:dyDescent="0.3">
      <c r="A55" s="116" t="s">
        <v>2498</v>
      </c>
      <c r="B55" s="116">
        <v>537</v>
      </c>
      <c r="C55" s="116"/>
      <c r="D55" s="116">
        <v>537</v>
      </c>
      <c r="E55" s="116">
        <v>-0.46</v>
      </c>
      <c r="F55" s="131">
        <f t="shared" si="0"/>
        <v>13.380592</v>
      </c>
      <c r="G55" s="116">
        <f t="shared" si="9"/>
        <v>532.6</v>
      </c>
      <c r="H55" s="116">
        <f t="shared" si="9"/>
        <v>-0.33</v>
      </c>
      <c r="I55" s="131">
        <f t="shared" si="8"/>
        <v>12.832668</v>
      </c>
      <c r="J55" s="116" t="s">
        <v>2522</v>
      </c>
      <c r="K55" s="116">
        <f t="shared" si="1"/>
        <v>13.620644000000002</v>
      </c>
      <c r="L55" s="116">
        <f t="shared" si="5"/>
        <v>13.031601000000002</v>
      </c>
      <c r="M55" s="116"/>
      <c r="N55" s="116"/>
    </row>
    <row r="56" spans="1:14" x14ac:dyDescent="0.3">
      <c r="A56" s="116" t="s">
        <v>2499</v>
      </c>
      <c r="B56" s="116">
        <v>537</v>
      </c>
      <c r="C56" s="116"/>
      <c r="D56" s="116">
        <v>537</v>
      </c>
      <c r="E56" s="116">
        <v>-0.54</v>
      </c>
      <c r="F56" s="131">
        <f t="shared" si="0"/>
        <v>13.719792</v>
      </c>
      <c r="G56" s="116">
        <f t="shared" si="9"/>
        <v>548.4</v>
      </c>
      <c r="H56" s="116">
        <f t="shared" si="9"/>
        <v>-0.51400000000000001</v>
      </c>
      <c r="I56" s="131">
        <f t="shared" si="8"/>
        <v>13.60938352</v>
      </c>
      <c r="J56" s="116" t="s">
        <v>2522</v>
      </c>
      <c r="K56" s="116">
        <f t="shared" si="1"/>
        <v>13.984644000000001</v>
      </c>
      <c r="L56" s="116">
        <f t="shared" si="5"/>
        <v>13.866217640000002</v>
      </c>
      <c r="M56" s="116"/>
      <c r="N56" s="116"/>
    </row>
    <row r="57" spans="1:14" x14ac:dyDescent="0.3">
      <c r="A57" s="116" t="s">
        <v>2499</v>
      </c>
      <c r="B57" s="116">
        <v>537</v>
      </c>
      <c r="C57" s="116"/>
      <c r="D57" s="116">
        <v>537</v>
      </c>
      <c r="E57" s="116">
        <v>-0.54</v>
      </c>
      <c r="F57" s="131">
        <f t="shared" si="0"/>
        <v>13.719792</v>
      </c>
      <c r="G57" s="116">
        <f t="shared" si="9"/>
        <v>564.20000000000005</v>
      </c>
      <c r="H57" s="116">
        <f t="shared" si="9"/>
        <v>-0.75600000000000001</v>
      </c>
      <c r="I57" s="131">
        <f t="shared" si="8"/>
        <v>14.643304319999999</v>
      </c>
      <c r="J57" s="116" t="s">
        <v>2522</v>
      </c>
      <c r="K57" s="116">
        <f t="shared" si="1"/>
        <v>13.984644000000001</v>
      </c>
      <c r="L57" s="116">
        <f t="shared" si="5"/>
        <v>14.973198240000002</v>
      </c>
      <c r="M57" s="116"/>
      <c r="N57" s="116"/>
    </row>
    <row r="58" spans="1:14" x14ac:dyDescent="0.3">
      <c r="A58" s="116" t="s">
        <v>2500</v>
      </c>
      <c r="B58" s="116">
        <v>605</v>
      </c>
      <c r="C58" s="116"/>
      <c r="D58" s="116">
        <v>605</v>
      </c>
      <c r="E58" s="116">
        <v>-1.19</v>
      </c>
      <c r="F58" s="131">
        <f t="shared" si="0"/>
        <v>16.532731999999999</v>
      </c>
      <c r="G58" s="116">
        <f t="shared" si="9"/>
        <v>581.6</v>
      </c>
      <c r="H58" s="116">
        <f t="shared" si="9"/>
        <v>-1.022</v>
      </c>
      <c r="I58" s="131">
        <f t="shared" si="8"/>
        <v>15.795978079999999</v>
      </c>
      <c r="J58" s="116" t="s">
        <v>2522</v>
      </c>
      <c r="K58" s="116">
        <f t="shared" si="1"/>
        <v>16.984849000000001</v>
      </c>
      <c r="L58" s="116">
        <f t="shared" si="5"/>
        <v>16.202123560000004</v>
      </c>
      <c r="M58" s="116"/>
      <c r="N58" s="116"/>
    </row>
    <row r="59" spans="1:14" x14ac:dyDescent="0.3">
      <c r="A59" s="116" t="s">
        <v>2500</v>
      </c>
      <c r="B59" s="116">
        <v>605</v>
      </c>
      <c r="C59" s="116"/>
      <c r="D59" s="116">
        <v>605</v>
      </c>
      <c r="E59" s="116">
        <v>-1.05</v>
      </c>
      <c r="F59" s="131">
        <f t="shared" si="0"/>
        <v>15.918299999999999</v>
      </c>
      <c r="G59" s="116">
        <f t="shared" si="9"/>
        <v>599</v>
      </c>
      <c r="H59" s="116">
        <f t="shared" si="9"/>
        <v>-1.1640000000000001</v>
      </c>
      <c r="I59" s="131">
        <f t="shared" si="8"/>
        <v>16.418267520000001</v>
      </c>
      <c r="J59" s="116" t="s">
        <v>2522</v>
      </c>
      <c r="K59" s="116">
        <f t="shared" si="1"/>
        <v>16.332225000000001</v>
      </c>
      <c r="L59" s="116">
        <f t="shared" si="5"/>
        <v>16.863380640000003</v>
      </c>
      <c r="M59" s="116"/>
      <c r="N59" s="116"/>
    </row>
    <row r="60" spans="1:14" x14ac:dyDescent="0.3">
      <c r="A60" s="116" t="s">
        <v>2501</v>
      </c>
      <c r="B60" s="116">
        <v>624</v>
      </c>
      <c r="C60" s="116"/>
      <c r="D60" s="116">
        <v>624</v>
      </c>
      <c r="E60" s="116">
        <v>-1.79</v>
      </c>
      <c r="F60" s="131">
        <f t="shared" si="0"/>
        <v>19.219291999999999</v>
      </c>
      <c r="G60" s="116">
        <f t="shared" si="9"/>
        <v>621.20000000000005</v>
      </c>
      <c r="H60" s="116">
        <f t="shared" si="9"/>
        <v>-1.1940000000000002</v>
      </c>
      <c r="I60" s="131">
        <f t="shared" si="8"/>
        <v>16.550356319999999</v>
      </c>
      <c r="J60" s="116" t="s">
        <v>2522</v>
      </c>
      <c r="K60" s="116">
        <f t="shared" si="1"/>
        <v>19.821769000000003</v>
      </c>
      <c r="L60" s="116">
        <f t="shared" si="5"/>
        <v>17.00354724</v>
      </c>
      <c r="M60" s="116"/>
      <c r="N60" s="116"/>
    </row>
    <row r="61" spans="1:14" x14ac:dyDescent="0.3">
      <c r="A61" s="116" t="s">
        <v>2501</v>
      </c>
      <c r="B61" s="116">
        <v>624</v>
      </c>
      <c r="C61" s="116"/>
      <c r="D61" s="116">
        <v>624</v>
      </c>
      <c r="E61" s="116">
        <v>-1.25</v>
      </c>
      <c r="F61" s="131">
        <f t="shared" si="0"/>
        <v>16.797499999999999</v>
      </c>
      <c r="G61" s="116">
        <f t="shared" si="9"/>
        <v>675.6</v>
      </c>
      <c r="H61" s="116">
        <f t="shared" si="9"/>
        <v>-1.1739999999999999</v>
      </c>
      <c r="I61" s="131">
        <f t="shared" si="8"/>
        <v>16.462273119999999</v>
      </c>
      <c r="J61" s="116" t="s">
        <v>2522</v>
      </c>
      <c r="K61" s="116">
        <f t="shared" si="1"/>
        <v>17.265625</v>
      </c>
      <c r="L61" s="116">
        <f t="shared" si="5"/>
        <v>16.91008484</v>
      </c>
      <c r="M61" s="116"/>
      <c r="N61" s="116"/>
    </row>
    <row r="62" spans="1:14" x14ac:dyDescent="0.3">
      <c r="A62" s="116" t="s">
        <v>2502</v>
      </c>
      <c r="B62" s="116">
        <v>648</v>
      </c>
      <c r="C62" s="116"/>
      <c r="D62" s="116">
        <v>648</v>
      </c>
      <c r="E62" s="116">
        <v>-0.69</v>
      </c>
      <c r="F62" s="131">
        <f t="shared" si="0"/>
        <v>14.359931999999999</v>
      </c>
      <c r="G62" s="116">
        <f t="shared" si="9"/>
        <v>730</v>
      </c>
      <c r="H62" s="116">
        <f t="shared" si="9"/>
        <v>-1.1760000000000002</v>
      </c>
      <c r="I62" s="131">
        <f t="shared" si="8"/>
        <v>16.47107712</v>
      </c>
      <c r="J62" s="116" t="s">
        <v>2522</v>
      </c>
      <c r="K62" s="116">
        <f t="shared" si="1"/>
        <v>14.670249000000002</v>
      </c>
      <c r="L62" s="116">
        <f t="shared" si="5"/>
        <v>16.919427840000001</v>
      </c>
      <c r="M62" s="116"/>
      <c r="N62" s="116"/>
    </row>
    <row r="63" spans="1:14" x14ac:dyDescent="0.3">
      <c r="A63" s="116" t="s">
        <v>2503</v>
      </c>
      <c r="B63" s="116">
        <v>877</v>
      </c>
      <c r="C63" s="116"/>
      <c r="D63" s="116">
        <v>877</v>
      </c>
      <c r="E63" s="116">
        <v>-1.0900000000000001</v>
      </c>
      <c r="F63" s="131">
        <f t="shared" si="0"/>
        <v>16.093372000000002</v>
      </c>
      <c r="G63" s="116">
        <f t="shared" si="9"/>
        <v>781.6</v>
      </c>
      <c r="H63" s="116">
        <f t="shared" si="9"/>
        <v>-1.1739999999999999</v>
      </c>
      <c r="I63" s="131">
        <f t="shared" si="8"/>
        <v>16.462273119999999</v>
      </c>
      <c r="J63" s="116" t="s">
        <v>2522</v>
      </c>
      <c r="K63" s="116">
        <f t="shared" si="1"/>
        <v>16.518329000000001</v>
      </c>
      <c r="L63" s="116">
        <f t="shared" si="5"/>
        <v>16.91008484</v>
      </c>
      <c r="M63" s="116"/>
      <c r="N63" s="116"/>
    </row>
    <row r="64" spans="1:14" x14ac:dyDescent="0.3">
      <c r="A64" s="116" t="s">
        <v>2503</v>
      </c>
      <c r="B64" s="116">
        <v>877</v>
      </c>
      <c r="C64" s="116"/>
      <c r="D64" s="116">
        <v>877</v>
      </c>
      <c r="E64" s="116">
        <v>-1.06</v>
      </c>
      <c r="F64" s="131">
        <f t="shared" si="0"/>
        <v>15.962031999999999</v>
      </c>
      <c r="G64" s="116">
        <f t="shared" si="9"/>
        <v>836.4</v>
      </c>
      <c r="H64" s="116">
        <f t="shared" si="9"/>
        <v>-1.272</v>
      </c>
      <c r="I64" s="131">
        <f t="shared" si="8"/>
        <v>16.894798079999997</v>
      </c>
      <c r="J64" s="116" t="s">
        <v>2522</v>
      </c>
      <c r="K64" s="116">
        <f t="shared" si="1"/>
        <v>16.378724000000002</v>
      </c>
      <c r="L64" s="116">
        <f t="shared" si="5"/>
        <v>17.368738560000004</v>
      </c>
      <c r="M64" s="116"/>
      <c r="N64" s="116"/>
    </row>
    <row r="65" spans="1:14" x14ac:dyDescent="0.3">
      <c r="A65" s="116" t="s">
        <v>2504</v>
      </c>
      <c r="B65" s="116">
        <v>882</v>
      </c>
      <c r="C65" s="116"/>
      <c r="D65" s="116">
        <v>882</v>
      </c>
      <c r="E65" s="116">
        <v>-1.78</v>
      </c>
      <c r="F65" s="131">
        <f t="shared" si="0"/>
        <v>19.173808000000001</v>
      </c>
      <c r="G65" s="116">
        <f t="shared" si="9"/>
        <v>900.4</v>
      </c>
      <c r="H65" s="116">
        <f t="shared" si="9"/>
        <v>-1.3280000000000001</v>
      </c>
      <c r="I65" s="131">
        <f t="shared" si="8"/>
        <v>17.142990080000001</v>
      </c>
      <c r="J65" s="116" t="s">
        <v>2522</v>
      </c>
      <c r="K65" s="116">
        <f t="shared" si="1"/>
        <v>19.773956000000002</v>
      </c>
      <c r="L65" s="116">
        <f t="shared" si="5"/>
        <v>17.631602560000005</v>
      </c>
      <c r="M65" s="116"/>
      <c r="N65" s="116"/>
    </row>
    <row r="66" spans="1:14" x14ac:dyDescent="0.3">
      <c r="A66" s="116" t="s">
        <v>2505</v>
      </c>
      <c r="B66" s="116">
        <v>898</v>
      </c>
      <c r="C66" s="116"/>
      <c r="D66" s="116">
        <v>898</v>
      </c>
      <c r="E66" s="116">
        <v>-1.74</v>
      </c>
      <c r="F66" s="131">
        <f t="shared" si="0"/>
        <v>18.992112000000002</v>
      </c>
      <c r="G66" s="116">
        <f t="shared" si="9"/>
        <v>918.6</v>
      </c>
      <c r="H66" s="116">
        <f t="shared" si="9"/>
        <v>-1.1219999999999999</v>
      </c>
      <c r="I66" s="131">
        <f t="shared" si="8"/>
        <v>16.233706079999997</v>
      </c>
      <c r="J66" s="116" t="s">
        <v>2522</v>
      </c>
      <c r="K66" s="116">
        <f t="shared" si="1"/>
        <v>19.582884</v>
      </c>
      <c r="L66" s="116">
        <f t="shared" si="5"/>
        <v>16.667419560000003</v>
      </c>
      <c r="M66" s="116"/>
      <c r="N66" s="116"/>
    </row>
    <row r="67" spans="1:14" x14ac:dyDescent="0.3">
      <c r="A67" s="116" t="s">
        <v>2506</v>
      </c>
      <c r="B67" s="116">
        <v>968</v>
      </c>
      <c r="C67" s="116"/>
      <c r="D67" s="116">
        <v>968</v>
      </c>
      <c r="E67" s="116">
        <v>-0.97</v>
      </c>
      <c r="F67" s="131">
        <f t="shared" ref="F67:F84" si="10">15.7-4.36*(E67+1)+0.12*(E67+1)*(E67+1)</f>
        <v>15.569307999999999</v>
      </c>
      <c r="G67" s="116">
        <f t="shared" si="9"/>
        <v>963.6</v>
      </c>
      <c r="H67" s="116">
        <f t="shared" si="9"/>
        <v>-1.1080000000000001</v>
      </c>
      <c r="I67" s="131">
        <f t="shared" si="8"/>
        <v>16.172279679999999</v>
      </c>
      <c r="J67" s="116" t="s">
        <v>2522</v>
      </c>
      <c r="K67" s="116">
        <f t="shared" ref="K67:K84" si="11">16.1-4.64*(E67+1)+0.09*(E67+1)*(E67+1)</f>
        <v>15.960881000000001</v>
      </c>
      <c r="L67" s="116">
        <f t="shared" si="5"/>
        <v>16.602169760000002</v>
      </c>
      <c r="M67" s="116"/>
      <c r="N67" s="116"/>
    </row>
    <row r="68" spans="1:14" x14ac:dyDescent="0.3">
      <c r="A68" s="116" t="s">
        <v>2507</v>
      </c>
      <c r="B68" s="116">
        <v>968</v>
      </c>
      <c r="C68" s="116"/>
      <c r="D68" s="116">
        <v>968</v>
      </c>
      <c r="E68" s="116">
        <v>-0.06</v>
      </c>
      <c r="F68" s="131">
        <f t="shared" si="10"/>
        <v>11.707632</v>
      </c>
      <c r="G68" s="116">
        <f t="shared" ref="G68:H82" si="12">AVERAGE(D66:D70)</f>
        <v>1007.6</v>
      </c>
      <c r="H68" s="116">
        <f t="shared" si="12"/>
        <v>-1.044</v>
      </c>
      <c r="I68" s="131">
        <f t="shared" ref="I68:I82" si="13">15.7-4.36*(H68+1)+0.12*(H68+1)*(H68+1)</f>
        <v>15.89207232</v>
      </c>
      <c r="J68" s="116" t="s">
        <v>2522</v>
      </c>
      <c r="K68" s="116">
        <f t="shared" si="11"/>
        <v>11.817924000000001</v>
      </c>
      <c r="L68" s="116">
        <f t="shared" si="5"/>
        <v>16.304334240000003</v>
      </c>
      <c r="M68" s="116"/>
      <c r="N68" s="116"/>
    </row>
    <row r="69" spans="1:14" x14ac:dyDescent="0.3">
      <c r="A69" s="116" t="s">
        <v>2508</v>
      </c>
      <c r="B69" s="116">
        <v>1102</v>
      </c>
      <c r="C69" s="116"/>
      <c r="D69" s="116">
        <v>1102</v>
      </c>
      <c r="E69" s="116">
        <v>-0.99</v>
      </c>
      <c r="F69" s="131">
        <f t="shared" si="10"/>
        <v>15.656412</v>
      </c>
      <c r="G69" s="116">
        <f t="shared" si="12"/>
        <v>1048.4000000000001</v>
      </c>
      <c r="H69" s="116">
        <f t="shared" si="12"/>
        <v>-0.91999999999999993</v>
      </c>
      <c r="I69" s="131">
        <f t="shared" si="13"/>
        <v>15.351967999999999</v>
      </c>
      <c r="J69" s="116" t="s">
        <v>2522</v>
      </c>
      <c r="K69" s="116">
        <f t="shared" si="11"/>
        <v>16.053609000000002</v>
      </c>
      <c r="L69" s="116">
        <f t="shared" ref="L69:L82" si="14">16.1-4.64*(H69+1)+0.09*(H69+1)*(H69+1)</f>
        <v>15.729376000000002</v>
      </c>
      <c r="M69" s="116"/>
      <c r="N69" s="116"/>
    </row>
    <row r="70" spans="1:14" x14ac:dyDescent="0.3">
      <c r="A70" s="116" t="s">
        <v>2509</v>
      </c>
      <c r="B70" s="116">
        <v>1102</v>
      </c>
      <c r="C70" s="116"/>
      <c r="D70" s="116">
        <v>1102</v>
      </c>
      <c r="E70" s="116">
        <v>-1.46</v>
      </c>
      <c r="F70" s="131">
        <f t="shared" si="10"/>
        <v>17.730992000000001</v>
      </c>
      <c r="G70" s="116">
        <f t="shared" si="12"/>
        <v>1102.5999999999999</v>
      </c>
      <c r="H70" s="116">
        <f t="shared" si="12"/>
        <v>-0.90399999999999991</v>
      </c>
      <c r="I70" s="131">
        <f t="shared" si="13"/>
        <v>15.282545919999999</v>
      </c>
      <c r="J70" s="116" t="s">
        <v>2522</v>
      </c>
      <c r="K70" s="116">
        <f t="shared" si="11"/>
        <v>18.253444000000002</v>
      </c>
      <c r="L70" s="116">
        <f t="shared" si="14"/>
        <v>15.655389440000002</v>
      </c>
      <c r="M70" s="116"/>
      <c r="N70" s="116"/>
    </row>
    <row r="71" spans="1:14" x14ac:dyDescent="0.3">
      <c r="A71" s="116" t="s">
        <v>2508</v>
      </c>
      <c r="B71" s="116">
        <v>1102</v>
      </c>
      <c r="C71" s="116"/>
      <c r="D71" s="116">
        <v>1102</v>
      </c>
      <c r="E71" s="116">
        <v>-1.1200000000000001</v>
      </c>
      <c r="F71" s="131">
        <f t="shared" si="10"/>
        <v>16.224927999999998</v>
      </c>
      <c r="G71" s="116">
        <f t="shared" si="12"/>
        <v>1158.8</v>
      </c>
      <c r="H71" s="116">
        <f t="shared" si="12"/>
        <v>-1.1960000000000002</v>
      </c>
      <c r="I71" s="131">
        <f t="shared" si="13"/>
        <v>16.559169919999999</v>
      </c>
      <c r="J71" s="116" t="s">
        <v>2522</v>
      </c>
      <c r="K71" s="116">
        <f t="shared" si="11"/>
        <v>16.658096</v>
      </c>
      <c r="L71" s="116">
        <f t="shared" si="14"/>
        <v>17.01289744</v>
      </c>
      <c r="M71" s="116"/>
      <c r="N71" s="116"/>
    </row>
    <row r="72" spans="1:14" x14ac:dyDescent="0.3">
      <c r="A72" s="116" t="s">
        <v>2510</v>
      </c>
      <c r="B72" s="116">
        <v>1239</v>
      </c>
      <c r="C72" s="116"/>
      <c r="D72" s="116">
        <v>1239</v>
      </c>
      <c r="E72" s="116">
        <v>-0.89</v>
      </c>
      <c r="F72" s="131">
        <f t="shared" si="10"/>
        <v>15.221852</v>
      </c>
      <c r="G72" s="116">
        <f t="shared" si="12"/>
        <v>1233</v>
      </c>
      <c r="H72" s="116">
        <f t="shared" si="12"/>
        <v>-1.28</v>
      </c>
      <c r="I72" s="131">
        <f t="shared" si="13"/>
        <v>16.930208</v>
      </c>
      <c r="J72" s="116" t="s">
        <v>2522</v>
      </c>
      <c r="K72" s="116">
        <f t="shared" si="11"/>
        <v>15.590689000000001</v>
      </c>
      <c r="L72" s="116">
        <f t="shared" si="14"/>
        <v>17.406255999999999</v>
      </c>
      <c r="M72" s="116"/>
      <c r="N72" s="116"/>
    </row>
    <row r="73" spans="1:14" x14ac:dyDescent="0.3">
      <c r="A73" s="116" t="s">
        <v>2511</v>
      </c>
      <c r="B73" s="116">
        <v>1249</v>
      </c>
      <c r="C73" s="116"/>
      <c r="D73" s="116">
        <v>1249</v>
      </c>
      <c r="E73" s="116">
        <v>-1.52</v>
      </c>
      <c r="F73" s="131">
        <f t="shared" si="10"/>
        <v>17.999647999999997</v>
      </c>
      <c r="G73" s="116">
        <f t="shared" si="12"/>
        <v>1307.2</v>
      </c>
      <c r="H73" s="116">
        <f t="shared" si="12"/>
        <v>-1.24</v>
      </c>
      <c r="I73" s="131">
        <f t="shared" si="13"/>
        <v>16.753311999999998</v>
      </c>
      <c r="J73" s="116" t="s">
        <v>2522</v>
      </c>
      <c r="K73" s="116">
        <f t="shared" si="11"/>
        <v>18.537136000000004</v>
      </c>
      <c r="L73" s="116">
        <f t="shared" si="14"/>
        <v>17.218783999999999</v>
      </c>
      <c r="M73" s="116"/>
      <c r="N73" s="116"/>
    </row>
    <row r="74" spans="1:14" x14ac:dyDescent="0.3">
      <c r="A74" s="116" t="s">
        <v>2512</v>
      </c>
      <c r="B74" s="116">
        <v>1473</v>
      </c>
      <c r="C74" s="116"/>
      <c r="D74" s="116">
        <v>1473</v>
      </c>
      <c r="E74" s="116">
        <v>-1.41</v>
      </c>
      <c r="F74" s="131">
        <f t="shared" si="10"/>
        <v>17.507771999999999</v>
      </c>
      <c r="G74" s="116">
        <f t="shared" si="12"/>
        <v>1397.2</v>
      </c>
      <c r="H74" s="116">
        <f t="shared" si="12"/>
        <v>-1.4259999999999999</v>
      </c>
      <c r="I74" s="131">
        <f t="shared" si="13"/>
        <v>17.579137119999999</v>
      </c>
      <c r="J74" s="116" t="s">
        <v>2522</v>
      </c>
      <c r="K74" s="116">
        <f t="shared" si="11"/>
        <v>18.017529000000003</v>
      </c>
      <c r="L74" s="116">
        <f t="shared" si="14"/>
        <v>18.092972840000002</v>
      </c>
      <c r="M74" s="116"/>
      <c r="N74" s="116"/>
    </row>
    <row r="75" spans="1:14" x14ac:dyDescent="0.3">
      <c r="A75" s="116" t="s">
        <v>2512</v>
      </c>
      <c r="B75" s="116">
        <v>1473</v>
      </c>
      <c r="C75" s="116"/>
      <c r="D75" s="116">
        <v>1473</v>
      </c>
      <c r="E75" s="116">
        <v>-1.26</v>
      </c>
      <c r="F75" s="131">
        <f t="shared" si="10"/>
        <v>16.841712000000001</v>
      </c>
      <c r="G75" s="116">
        <f t="shared" si="12"/>
        <v>1491</v>
      </c>
      <c r="H75" s="116">
        <f t="shared" si="12"/>
        <v>-1.6539999999999999</v>
      </c>
      <c r="I75" s="131">
        <f t="shared" si="13"/>
        <v>18.60276592</v>
      </c>
      <c r="J75" s="116" t="s">
        <v>2522</v>
      </c>
      <c r="K75" s="116">
        <f t="shared" si="11"/>
        <v>17.312484000000001</v>
      </c>
      <c r="L75" s="116">
        <f t="shared" si="14"/>
        <v>19.173054440000001</v>
      </c>
      <c r="M75" s="116"/>
      <c r="N75" s="116"/>
    </row>
    <row r="76" spans="1:14" x14ac:dyDescent="0.3">
      <c r="A76" s="116" t="s">
        <v>2513</v>
      </c>
      <c r="B76" s="116">
        <v>1552</v>
      </c>
      <c r="C76" s="116"/>
      <c r="D76" s="116">
        <v>1552</v>
      </c>
      <c r="E76" s="116">
        <v>-2.0499999999999998</v>
      </c>
      <c r="F76" s="131">
        <f t="shared" si="10"/>
        <v>20.410299999999999</v>
      </c>
      <c r="G76" s="116">
        <f t="shared" si="12"/>
        <v>1582.8</v>
      </c>
      <c r="H76" s="116">
        <f t="shared" si="12"/>
        <v>-1.5980000000000001</v>
      </c>
      <c r="I76" s="131">
        <f t="shared" si="13"/>
        <v>18.350192479999997</v>
      </c>
      <c r="J76" s="116" t="s">
        <v>2522</v>
      </c>
      <c r="K76" s="116">
        <f t="shared" si="11"/>
        <v>21.071225000000002</v>
      </c>
      <c r="L76" s="116">
        <f t="shared" si="14"/>
        <v>18.906904360000002</v>
      </c>
      <c r="M76" s="116"/>
      <c r="N76" s="116"/>
    </row>
    <row r="77" spans="1:14" x14ac:dyDescent="0.3">
      <c r="A77" s="116" t="s">
        <v>2514</v>
      </c>
      <c r="B77" s="116">
        <v>1708</v>
      </c>
      <c r="C77" s="116"/>
      <c r="D77" s="116">
        <v>1708</v>
      </c>
      <c r="E77" s="116">
        <v>-2.0299999999999998</v>
      </c>
      <c r="F77" s="131">
        <f t="shared" si="10"/>
        <v>20.318107999999999</v>
      </c>
      <c r="G77" s="116">
        <f t="shared" si="12"/>
        <v>1637.8</v>
      </c>
      <c r="H77" s="116">
        <f t="shared" si="12"/>
        <v>-1.6740000000000002</v>
      </c>
      <c r="I77" s="131">
        <f t="shared" si="13"/>
        <v>18.693153119999998</v>
      </c>
      <c r="J77" s="116" t="s">
        <v>2522</v>
      </c>
      <c r="K77" s="116">
        <f t="shared" si="11"/>
        <v>20.974681</v>
      </c>
      <c r="L77" s="116">
        <f t="shared" si="14"/>
        <v>19.268244840000001</v>
      </c>
      <c r="M77" s="116"/>
      <c r="N77" s="116"/>
    </row>
    <row r="78" spans="1:14" x14ac:dyDescent="0.3">
      <c r="A78" s="116" t="s">
        <v>2514</v>
      </c>
      <c r="B78" s="116">
        <v>1708</v>
      </c>
      <c r="C78" s="116"/>
      <c r="D78" s="116">
        <v>1708</v>
      </c>
      <c r="E78" s="116">
        <v>-1.24</v>
      </c>
      <c r="F78" s="131">
        <f t="shared" si="10"/>
        <v>16.753311999999998</v>
      </c>
      <c r="G78" s="116">
        <f t="shared" si="12"/>
        <v>1699.4</v>
      </c>
      <c r="H78" s="116">
        <f t="shared" si="12"/>
        <v>-1.798</v>
      </c>
      <c r="I78" s="131">
        <f t="shared" si="13"/>
        <v>19.255696479999997</v>
      </c>
      <c r="J78" s="116" t="s">
        <v>2522</v>
      </c>
      <c r="K78" s="116">
        <f t="shared" si="11"/>
        <v>17.218783999999999</v>
      </c>
      <c r="L78" s="116">
        <f t="shared" si="14"/>
        <v>19.860032360000002</v>
      </c>
      <c r="M78" s="116"/>
      <c r="N78" s="116"/>
    </row>
    <row r="79" spans="1:14" x14ac:dyDescent="0.3">
      <c r="A79" s="116" t="s">
        <v>2515</v>
      </c>
      <c r="B79" s="116">
        <v>1748</v>
      </c>
      <c r="C79" s="116"/>
      <c r="D79" s="116">
        <v>1748</v>
      </c>
      <c r="E79" s="116">
        <v>-1.79</v>
      </c>
      <c r="F79" s="131">
        <f t="shared" si="10"/>
        <v>19.219291999999999</v>
      </c>
      <c r="G79" s="116">
        <f t="shared" si="12"/>
        <v>1745.2</v>
      </c>
      <c r="H79" s="116">
        <f t="shared" si="12"/>
        <v>-1.6659999999999999</v>
      </c>
      <c r="I79" s="131">
        <f t="shared" si="13"/>
        <v>18.656986719999999</v>
      </c>
      <c r="J79" s="116" t="s">
        <v>2522</v>
      </c>
      <c r="K79" s="116">
        <f t="shared" si="11"/>
        <v>19.821769000000003</v>
      </c>
      <c r="L79" s="116">
        <f t="shared" si="14"/>
        <v>19.230160040000001</v>
      </c>
      <c r="M79" s="116"/>
      <c r="N79" s="116"/>
    </row>
    <row r="80" spans="1:14" x14ac:dyDescent="0.3">
      <c r="A80" s="116" t="s">
        <v>2516</v>
      </c>
      <c r="B80" s="116">
        <v>1781</v>
      </c>
      <c r="C80" s="116"/>
      <c r="D80" s="116">
        <v>1781</v>
      </c>
      <c r="E80" s="116">
        <v>-1.88</v>
      </c>
      <c r="F80" s="131">
        <f t="shared" si="10"/>
        <v>19.629728</v>
      </c>
      <c r="G80" s="116">
        <f t="shared" si="12"/>
        <v>1818.6</v>
      </c>
      <c r="H80" s="116">
        <f t="shared" si="12"/>
        <v>-1.6559999999999999</v>
      </c>
      <c r="I80" s="131">
        <f t="shared" si="13"/>
        <v>18.61180032</v>
      </c>
      <c r="J80" s="116" t="s">
        <v>2522</v>
      </c>
      <c r="K80" s="116">
        <f t="shared" si="11"/>
        <v>20.252896</v>
      </c>
      <c r="L80" s="116">
        <f t="shared" si="14"/>
        <v>19.18257024</v>
      </c>
      <c r="M80" s="116"/>
      <c r="N80" s="116"/>
    </row>
    <row r="81" spans="1:14" x14ac:dyDescent="0.3">
      <c r="A81" s="116" t="s">
        <v>2516</v>
      </c>
      <c r="B81" s="116">
        <v>1781</v>
      </c>
      <c r="C81" s="116"/>
      <c r="D81" s="116">
        <v>1781</v>
      </c>
      <c r="E81" s="116">
        <v>-1.39</v>
      </c>
      <c r="F81" s="131">
        <f t="shared" si="10"/>
        <v>17.418651999999998</v>
      </c>
      <c r="G81" s="116">
        <f t="shared" si="12"/>
        <v>1893</v>
      </c>
      <c r="H81" s="116">
        <f t="shared" si="12"/>
        <v>-1.77</v>
      </c>
      <c r="I81" s="131">
        <f t="shared" si="13"/>
        <v>19.128347999999999</v>
      </c>
      <c r="J81" s="116" t="s">
        <v>2522</v>
      </c>
      <c r="K81" s="116">
        <f t="shared" si="11"/>
        <v>17.923289</v>
      </c>
      <c r="L81" s="116">
        <f t="shared" si="14"/>
        <v>19.726161000000001</v>
      </c>
      <c r="M81" s="116"/>
      <c r="N81" s="116"/>
    </row>
    <row r="82" spans="1:14" x14ac:dyDescent="0.3">
      <c r="A82" s="116" t="s">
        <v>2517</v>
      </c>
      <c r="B82" s="116">
        <v>2075</v>
      </c>
      <c r="C82" s="116"/>
      <c r="D82" s="116">
        <v>2075</v>
      </c>
      <c r="E82" s="116">
        <v>-1.98</v>
      </c>
      <c r="F82" s="131">
        <f t="shared" si="10"/>
        <v>20.088048000000001</v>
      </c>
      <c r="G82" s="116">
        <f t="shared" si="12"/>
        <v>1959.4</v>
      </c>
      <c r="H82" s="116">
        <f t="shared" si="12"/>
        <v>-1.8580000000000001</v>
      </c>
      <c r="I82" s="131">
        <f t="shared" si="13"/>
        <v>19.529219680000001</v>
      </c>
      <c r="J82" s="116" t="s">
        <v>2522</v>
      </c>
      <c r="K82" s="116">
        <f t="shared" si="11"/>
        <v>20.733636000000001</v>
      </c>
      <c r="L82" s="116">
        <f t="shared" si="14"/>
        <v>20.147374760000002</v>
      </c>
      <c r="M82" s="116"/>
      <c r="N82" s="116"/>
    </row>
    <row r="83" spans="1:14" x14ac:dyDescent="0.3">
      <c r="A83" s="116" t="s">
        <v>2518</v>
      </c>
      <c r="B83" s="116">
        <v>2080</v>
      </c>
      <c r="C83" s="116"/>
      <c r="D83" s="116">
        <v>2080</v>
      </c>
      <c r="E83" s="116">
        <v>-1.81</v>
      </c>
      <c r="F83" s="131">
        <f t="shared" si="10"/>
        <v>19.310331999999999</v>
      </c>
      <c r="G83" s="116"/>
      <c r="H83" s="116"/>
      <c r="I83" s="131"/>
      <c r="J83" s="116" t="s">
        <v>2522</v>
      </c>
      <c r="K83" s="116">
        <f t="shared" si="11"/>
        <v>19.917449000000005</v>
      </c>
      <c r="L83" s="116"/>
      <c r="M83" s="116"/>
      <c r="N83" s="116"/>
    </row>
    <row r="84" spans="1:14" x14ac:dyDescent="0.3">
      <c r="A84" s="116" t="s">
        <v>2519</v>
      </c>
      <c r="B84" s="116">
        <v>2080</v>
      </c>
      <c r="C84" s="116"/>
      <c r="D84" s="116">
        <v>2080</v>
      </c>
      <c r="E84" s="116">
        <v>-2.23</v>
      </c>
      <c r="F84" s="131">
        <f t="shared" si="10"/>
        <v>21.244347999999999</v>
      </c>
      <c r="G84" s="116"/>
      <c r="H84" s="116"/>
      <c r="I84" s="131"/>
      <c r="J84" s="116" t="s">
        <v>2522</v>
      </c>
      <c r="K84" s="116">
        <f t="shared" si="11"/>
        <v>21.943361000000003</v>
      </c>
      <c r="L84" s="116"/>
      <c r="M84" s="116"/>
      <c r="N84" s="116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A13" zoomScaleNormal="100" workbookViewId="0">
      <selection activeCell="G34" sqref="A1:O90"/>
    </sheetView>
  </sheetViews>
  <sheetFormatPr defaultColWidth="8.7265625" defaultRowHeight="10.5" x14ac:dyDescent="0.3"/>
  <cols>
    <col min="1" max="1" width="7.90625" style="116" customWidth="1"/>
    <col min="2" max="2" width="8.7265625" style="116"/>
    <col min="3" max="3" width="7.90625" style="116" customWidth="1"/>
    <col min="4" max="4" width="8.7265625" style="116"/>
    <col min="5" max="5" width="8" style="116" customWidth="1"/>
    <col min="6" max="6" width="6.453125" style="120" customWidth="1"/>
    <col min="7" max="7" width="8.7265625" style="116"/>
    <col min="8" max="8" width="8.7265625" style="120"/>
    <col min="9" max="9" width="5.08984375" style="116" customWidth="1"/>
    <col min="10" max="13" width="8.7265625" style="116"/>
    <col min="14" max="14" width="15.90625" style="116" customWidth="1"/>
    <col min="15" max="16" width="8.7265625" style="116" customWidth="1"/>
    <col min="17" max="16384" width="8.7265625" style="116"/>
  </cols>
  <sheetData>
    <row r="1" spans="1:16" ht="21.5" thickBot="1" x14ac:dyDescent="0.35">
      <c r="A1" s="96" t="s">
        <v>2616</v>
      </c>
      <c r="B1" s="96" t="s">
        <v>2617</v>
      </c>
      <c r="C1" s="96" t="s">
        <v>2625</v>
      </c>
      <c r="D1" s="96" t="s">
        <v>2618</v>
      </c>
      <c r="E1" s="96" t="s">
        <v>2619</v>
      </c>
      <c r="F1" s="118" t="s">
        <v>2620</v>
      </c>
      <c r="G1" s="96" t="s">
        <v>2615</v>
      </c>
      <c r="H1" s="118" t="s">
        <v>247</v>
      </c>
      <c r="I1" s="96" t="s">
        <v>2621</v>
      </c>
      <c r="J1" s="96" t="s">
        <v>2622</v>
      </c>
      <c r="K1" s="96" t="s">
        <v>2623</v>
      </c>
      <c r="L1" s="96" t="s">
        <v>2612</v>
      </c>
      <c r="M1" s="96" t="s">
        <v>2465</v>
      </c>
      <c r="N1" s="96" t="s">
        <v>1835</v>
      </c>
      <c r="O1" s="201"/>
      <c r="P1" s="201"/>
    </row>
    <row r="2" spans="1:16" ht="11" thickTop="1" x14ac:dyDescent="0.3">
      <c r="A2" s="117" t="s">
        <v>2528</v>
      </c>
      <c r="B2" s="117">
        <v>-1130</v>
      </c>
      <c r="C2" s="117" t="s">
        <v>2529</v>
      </c>
      <c r="D2" s="117">
        <v>1.31</v>
      </c>
      <c r="E2" s="117">
        <v>-1.04</v>
      </c>
      <c r="F2" s="119">
        <f>15.7-4.36*(E2+1)+0.12*(E2+1)*(E2+1)</f>
        <v>15.874592</v>
      </c>
      <c r="G2" s="117"/>
      <c r="H2" s="119"/>
      <c r="I2" s="117" t="s">
        <v>2530</v>
      </c>
      <c r="J2" s="117"/>
      <c r="K2" s="117">
        <v>73</v>
      </c>
      <c r="L2" s="117">
        <v>364</v>
      </c>
      <c r="M2" s="116" t="s">
        <v>2610</v>
      </c>
      <c r="N2" s="116" t="s">
        <v>2624</v>
      </c>
    </row>
    <row r="3" spans="1:16" x14ac:dyDescent="0.3">
      <c r="A3" s="117" t="s">
        <v>2528</v>
      </c>
      <c r="B3" s="117">
        <v>-1130</v>
      </c>
      <c r="C3" s="117" t="s">
        <v>2529</v>
      </c>
      <c r="D3" s="117">
        <v>1.27</v>
      </c>
      <c r="E3" s="117">
        <v>-0.94</v>
      </c>
      <c r="F3" s="119">
        <f>15.7-4.36*(E3+1)+0.12*(E3+1)*(E3+1)</f>
        <v>15.438832</v>
      </c>
      <c r="G3" s="117"/>
      <c r="H3" s="119"/>
      <c r="I3" s="117" t="s">
        <v>2530</v>
      </c>
      <c r="J3" s="117"/>
      <c r="K3" s="117">
        <v>90</v>
      </c>
      <c r="L3" s="117">
        <v>373</v>
      </c>
      <c r="M3" s="116" t="s">
        <v>2610</v>
      </c>
      <c r="N3" s="116" t="s">
        <v>2624</v>
      </c>
    </row>
    <row r="4" spans="1:16" x14ac:dyDescent="0.3">
      <c r="A4" s="117" t="s">
        <v>2531</v>
      </c>
      <c r="B4" s="117">
        <v>-2770</v>
      </c>
      <c r="C4" s="117" t="s">
        <v>2532</v>
      </c>
      <c r="D4" s="117">
        <v>2.95</v>
      </c>
      <c r="E4" s="117">
        <v>-1.33</v>
      </c>
      <c r="F4" s="119">
        <f>15.7-4.36*(E4+1)+0.12*(E4+1)*(E4+1)</f>
        <v>17.151868</v>
      </c>
      <c r="G4" s="117"/>
      <c r="H4" s="119"/>
      <c r="I4" s="117" t="s">
        <v>2530</v>
      </c>
      <c r="J4" s="117"/>
      <c r="K4" s="117">
        <v>268</v>
      </c>
      <c r="L4" s="117">
        <v>1318</v>
      </c>
      <c r="M4" s="116" t="s">
        <v>2611</v>
      </c>
      <c r="N4" s="116" t="s">
        <v>2624</v>
      </c>
    </row>
    <row r="5" spans="1:16" x14ac:dyDescent="0.3">
      <c r="A5" s="117" t="s">
        <v>2533</v>
      </c>
      <c r="B5" s="117">
        <v>-1110</v>
      </c>
      <c r="C5" s="117" t="s">
        <v>2532</v>
      </c>
      <c r="D5" s="117">
        <v>0.54</v>
      </c>
      <c r="E5" s="117">
        <v>-3.42</v>
      </c>
      <c r="F5" s="119">
        <f>15.7-4.36*(E5+1)+0.12*(E5+1)*(E5+1)</f>
        <v>26.953967999999996</v>
      </c>
      <c r="G5" s="117"/>
      <c r="H5" s="119"/>
      <c r="I5" s="117" t="s">
        <v>2530</v>
      </c>
      <c r="J5" s="117"/>
      <c r="K5" s="117">
        <v>260</v>
      </c>
      <c r="L5" s="117">
        <v>1540</v>
      </c>
      <c r="M5" s="116" t="s">
        <v>2611</v>
      </c>
      <c r="N5" s="116" t="s">
        <v>2624</v>
      </c>
    </row>
    <row r="6" spans="1:16" x14ac:dyDescent="0.3">
      <c r="A6" s="117" t="s">
        <v>2534</v>
      </c>
      <c r="B6" s="117">
        <v>-323</v>
      </c>
      <c r="C6" s="117" t="s">
        <v>2532</v>
      </c>
      <c r="D6" s="117">
        <v>2.4900000000000002</v>
      </c>
      <c r="E6" s="117">
        <v>-2.54</v>
      </c>
      <c r="F6" s="119">
        <f>15.7-4.36*(E6+1)+0.12*(E6+1)*(E6+1)</f>
        <v>22.698992000000001</v>
      </c>
      <c r="G6" s="117"/>
      <c r="H6" s="119"/>
      <c r="I6" s="117" t="s">
        <v>2530</v>
      </c>
      <c r="J6" s="117"/>
      <c r="K6" s="117">
        <v>262</v>
      </c>
      <c r="L6" s="117">
        <v>1801</v>
      </c>
      <c r="M6" s="116" t="s">
        <v>2611</v>
      </c>
      <c r="N6" s="116" t="s">
        <v>2624</v>
      </c>
    </row>
    <row r="7" spans="1:16" x14ac:dyDescent="0.3">
      <c r="A7" s="117" t="s">
        <v>2535</v>
      </c>
      <c r="B7" s="117">
        <v>-1380</v>
      </c>
      <c r="C7" s="117" t="s">
        <v>2536</v>
      </c>
      <c r="D7" s="117">
        <v>2.2400000000000002</v>
      </c>
      <c r="E7" s="117">
        <v>-1.66</v>
      </c>
      <c r="F7" s="119"/>
      <c r="G7" s="117"/>
      <c r="H7" s="119"/>
      <c r="I7" s="117" t="s">
        <v>2530</v>
      </c>
      <c r="J7" s="117"/>
      <c r="K7" s="117">
        <v>289</v>
      </c>
      <c r="L7" s="117">
        <v>551</v>
      </c>
      <c r="M7" s="116" t="s">
        <v>2611</v>
      </c>
      <c r="N7" s="116" t="s">
        <v>2624</v>
      </c>
    </row>
    <row r="8" spans="1:16" x14ac:dyDescent="0.3">
      <c r="A8" s="117" t="s">
        <v>2537</v>
      </c>
      <c r="B8" s="117">
        <v>-1380</v>
      </c>
      <c r="C8" s="117" t="s">
        <v>2536</v>
      </c>
      <c r="D8" s="117">
        <v>2.98</v>
      </c>
      <c r="E8" s="117">
        <v>-1.68</v>
      </c>
      <c r="F8" s="119"/>
      <c r="G8" s="117"/>
      <c r="H8" s="119"/>
      <c r="I8" s="117" t="s">
        <v>2530</v>
      </c>
      <c r="J8" s="117"/>
      <c r="K8" s="117">
        <v>250</v>
      </c>
      <c r="L8" s="117">
        <v>560</v>
      </c>
      <c r="M8" s="116" t="s">
        <v>2611</v>
      </c>
      <c r="N8" s="116" t="s">
        <v>2624</v>
      </c>
    </row>
    <row r="9" spans="1:16" x14ac:dyDescent="0.3">
      <c r="A9" s="117" t="s">
        <v>2538</v>
      </c>
      <c r="B9" s="117">
        <v>-3055</v>
      </c>
      <c r="C9" s="117" t="s">
        <v>2539</v>
      </c>
      <c r="D9" s="117">
        <v>2.72</v>
      </c>
      <c r="E9" s="117">
        <v>-2.79</v>
      </c>
      <c r="F9" s="119"/>
      <c r="G9" s="117"/>
      <c r="H9" s="119"/>
      <c r="I9" s="117" t="s">
        <v>2530</v>
      </c>
      <c r="J9" s="117"/>
      <c r="K9" s="117">
        <v>297</v>
      </c>
      <c r="L9" s="117">
        <v>495</v>
      </c>
      <c r="M9" s="116" t="s">
        <v>2611</v>
      </c>
      <c r="N9" s="116" t="s">
        <v>2624</v>
      </c>
    </row>
    <row r="10" spans="1:16" x14ac:dyDescent="0.3">
      <c r="A10" s="117" t="s">
        <v>2540</v>
      </c>
      <c r="B10" s="117">
        <v>-4495</v>
      </c>
      <c r="C10" s="117" t="s">
        <v>2529</v>
      </c>
      <c r="D10" s="117">
        <v>1.89</v>
      </c>
      <c r="E10" s="117">
        <v>-3.14</v>
      </c>
      <c r="F10" s="119">
        <f t="shared" ref="F10:F19" si="0">15.7-4.36*(E10+1)+0.12*(E10+1)*(E10+1)</f>
        <v>25.579951999999999</v>
      </c>
      <c r="G10" s="117"/>
      <c r="H10" s="119"/>
      <c r="I10" s="117" t="s">
        <v>2530</v>
      </c>
      <c r="J10" s="117"/>
      <c r="K10" s="117">
        <v>269</v>
      </c>
      <c r="L10" s="117">
        <v>523</v>
      </c>
      <c r="M10" s="116" t="s">
        <v>2611</v>
      </c>
      <c r="N10" s="116" t="s">
        <v>2624</v>
      </c>
    </row>
    <row r="11" spans="1:16" x14ac:dyDescent="0.3">
      <c r="A11" s="117" t="s">
        <v>2541</v>
      </c>
      <c r="B11" s="117">
        <v>-2770</v>
      </c>
      <c r="C11" s="117" t="s">
        <v>2529</v>
      </c>
      <c r="D11" s="117">
        <v>2.42</v>
      </c>
      <c r="E11" s="117">
        <v>-2.31</v>
      </c>
      <c r="F11" s="119">
        <f t="shared" si="0"/>
        <v>21.617532000000001</v>
      </c>
      <c r="G11" s="117"/>
      <c r="H11" s="119"/>
      <c r="I11" s="117" t="s">
        <v>2530</v>
      </c>
      <c r="J11" s="117"/>
      <c r="K11" s="117">
        <v>263</v>
      </c>
      <c r="L11" s="117">
        <v>515</v>
      </c>
      <c r="M11" s="116" t="s">
        <v>2611</v>
      </c>
      <c r="N11" s="116" t="s">
        <v>2624</v>
      </c>
    </row>
    <row r="12" spans="1:16" x14ac:dyDescent="0.3">
      <c r="A12" s="117" t="s">
        <v>2542</v>
      </c>
      <c r="B12" s="117">
        <v>-2370</v>
      </c>
      <c r="C12" s="117" t="s">
        <v>2529</v>
      </c>
      <c r="D12" s="117">
        <v>2.0699999999999998</v>
      </c>
      <c r="E12" s="117">
        <v>-2.83</v>
      </c>
      <c r="F12" s="119">
        <f t="shared" si="0"/>
        <v>24.080667999999999</v>
      </c>
      <c r="G12" s="117"/>
      <c r="H12" s="119"/>
      <c r="I12" s="117" t="s">
        <v>2530</v>
      </c>
      <c r="J12" s="117"/>
      <c r="K12" s="117">
        <v>252</v>
      </c>
      <c r="L12" s="117">
        <v>500</v>
      </c>
      <c r="M12" s="116" t="s">
        <v>2611</v>
      </c>
      <c r="N12" s="116" t="s">
        <v>2624</v>
      </c>
    </row>
    <row r="13" spans="1:16" x14ac:dyDescent="0.3">
      <c r="A13" s="117" t="s">
        <v>2543</v>
      </c>
      <c r="B13" s="117">
        <v>-2052</v>
      </c>
      <c r="C13" s="117" t="s">
        <v>2529</v>
      </c>
      <c r="D13" s="117">
        <v>3.25</v>
      </c>
      <c r="E13" s="117">
        <v>-2.76</v>
      </c>
      <c r="F13" s="119">
        <f t="shared" si="0"/>
        <v>23.745311999999998</v>
      </c>
      <c r="G13" s="117"/>
      <c r="H13" s="119"/>
      <c r="I13" s="117" t="s">
        <v>2530</v>
      </c>
      <c r="J13" s="117"/>
      <c r="K13" s="117">
        <v>481</v>
      </c>
      <c r="L13" s="117">
        <v>570</v>
      </c>
      <c r="M13" s="116" t="s">
        <v>2611</v>
      </c>
      <c r="N13" s="116" t="s">
        <v>2624</v>
      </c>
    </row>
    <row r="14" spans="1:16" x14ac:dyDescent="0.3">
      <c r="A14" s="117" t="s">
        <v>2544</v>
      </c>
      <c r="B14" s="117">
        <v>-1540</v>
      </c>
      <c r="C14" s="117" t="s">
        <v>2529</v>
      </c>
      <c r="D14" s="117">
        <v>2.63</v>
      </c>
      <c r="E14" s="117">
        <v>-1.5</v>
      </c>
      <c r="F14" s="119">
        <f t="shared" si="0"/>
        <v>17.91</v>
      </c>
      <c r="G14" s="117"/>
      <c r="H14" s="119"/>
      <c r="I14" s="117" t="s">
        <v>2530</v>
      </c>
      <c r="J14" s="117"/>
      <c r="K14" s="117">
        <v>290</v>
      </c>
      <c r="L14" s="117">
        <v>471</v>
      </c>
      <c r="M14" s="116" t="s">
        <v>2611</v>
      </c>
      <c r="N14" s="116" t="s">
        <v>2624</v>
      </c>
    </row>
    <row r="15" spans="1:16" x14ac:dyDescent="0.3">
      <c r="A15" s="117" t="s">
        <v>2544</v>
      </c>
      <c r="B15" s="117">
        <v>-1540</v>
      </c>
      <c r="C15" s="117" t="s">
        <v>2529</v>
      </c>
      <c r="D15" s="117">
        <v>2.11</v>
      </c>
      <c r="E15" s="117">
        <v>-1.89</v>
      </c>
      <c r="F15" s="119">
        <f t="shared" si="0"/>
        <v>19.675451999999996</v>
      </c>
      <c r="G15" s="117"/>
      <c r="H15" s="119"/>
      <c r="I15" s="117" t="s">
        <v>2530</v>
      </c>
      <c r="J15" s="117"/>
      <c r="K15" s="117">
        <v>258</v>
      </c>
      <c r="L15" s="117">
        <v>516</v>
      </c>
      <c r="M15" s="116" t="s">
        <v>2611</v>
      </c>
      <c r="N15" s="116" t="s">
        <v>2624</v>
      </c>
    </row>
    <row r="16" spans="1:16" x14ac:dyDescent="0.3">
      <c r="A16" s="117" t="s">
        <v>2545</v>
      </c>
      <c r="B16" s="117">
        <v>-736</v>
      </c>
      <c r="C16" s="117" t="s">
        <v>2529</v>
      </c>
      <c r="D16" s="117">
        <v>1.83</v>
      </c>
      <c r="E16" s="117">
        <v>-3.19</v>
      </c>
      <c r="F16" s="119">
        <f t="shared" si="0"/>
        <v>25.823931999999999</v>
      </c>
      <c r="G16" s="117"/>
      <c r="H16" s="119"/>
      <c r="I16" s="117" t="s">
        <v>2530</v>
      </c>
      <c r="J16" s="117"/>
      <c r="K16" s="117">
        <v>1137</v>
      </c>
      <c r="L16" s="117">
        <v>570</v>
      </c>
      <c r="M16" s="116" t="s">
        <v>2611</v>
      </c>
      <c r="N16" s="116" t="s">
        <v>2624</v>
      </c>
    </row>
    <row r="17" spans="1:19" x14ac:dyDescent="0.3">
      <c r="A17" s="117" t="s">
        <v>2546</v>
      </c>
      <c r="B17" s="117">
        <v>-675</v>
      </c>
      <c r="C17" s="117" t="s">
        <v>2529</v>
      </c>
      <c r="D17" s="117">
        <v>2.21</v>
      </c>
      <c r="E17" s="117">
        <v>-1.82</v>
      </c>
      <c r="F17" s="119">
        <f t="shared" si="0"/>
        <v>19.355887999999997</v>
      </c>
      <c r="G17" s="117"/>
      <c r="H17" s="119"/>
      <c r="I17" s="117" t="s">
        <v>2530</v>
      </c>
      <c r="J17" s="117"/>
      <c r="K17" s="117">
        <v>296</v>
      </c>
      <c r="L17" s="117">
        <v>555</v>
      </c>
      <c r="M17" s="116" t="s">
        <v>2611</v>
      </c>
      <c r="N17" s="116" t="s">
        <v>2624</v>
      </c>
    </row>
    <row r="18" spans="1:19" x14ac:dyDescent="0.3">
      <c r="A18" s="117" t="s">
        <v>2547</v>
      </c>
      <c r="B18" s="117">
        <v>425</v>
      </c>
      <c r="C18" s="117" t="s">
        <v>2529</v>
      </c>
      <c r="D18" s="117">
        <v>1.83</v>
      </c>
      <c r="E18" s="117">
        <v>-1.96</v>
      </c>
      <c r="F18" s="119">
        <f t="shared" si="0"/>
        <v>19.996192000000001</v>
      </c>
      <c r="G18" s="117"/>
      <c r="H18" s="119"/>
      <c r="I18" s="117" t="s">
        <v>2530</v>
      </c>
      <c r="J18" s="117"/>
      <c r="K18" s="117">
        <v>354</v>
      </c>
      <c r="L18" s="117">
        <v>469</v>
      </c>
      <c r="M18" s="116" t="s">
        <v>2611</v>
      </c>
      <c r="N18" s="116" t="s">
        <v>2624</v>
      </c>
    </row>
    <row r="19" spans="1:19" x14ac:dyDescent="0.3">
      <c r="A19" s="117" t="s">
        <v>2548</v>
      </c>
      <c r="B19" s="117">
        <v>425</v>
      </c>
      <c r="C19" s="117" t="s">
        <v>2529</v>
      </c>
      <c r="D19" s="117">
        <v>-0.15</v>
      </c>
      <c r="E19" s="117">
        <v>-3.72</v>
      </c>
      <c r="F19" s="119">
        <f t="shared" si="0"/>
        <v>28.447008</v>
      </c>
      <c r="G19" s="117"/>
      <c r="H19" s="119"/>
      <c r="I19" s="117" t="s">
        <v>2530</v>
      </c>
      <c r="J19" s="117"/>
      <c r="K19" s="117">
        <v>1591</v>
      </c>
      <c r="L19" s="117">
        <v>581</v>
      </c>
      <c r="M19" s="116" t="s">
        <v>2611</v>
      </c>
      <c r="N19" s="116" t="s">
        <v>2624</v>
      </c>
    </row>
    <row r="20" spans="1:19" x14ac:dyDescent="0.3">
      <c r="A20" s="117" t="s">
        <v>2549</v>
      </c>
      <c r="B20" s="117">
        <v>228</v>
      </c>
      <c r="C20" s="117" t="s">
        <v>2550</v>
      </c>
      <c r="D20" s="117">
        <v>1.1399999999999999</v>
      </c>
      <c r="E20" s="117">
        <v>-2.54</v>
      </c>
      <c r="F20" s="119"/>
      <c r="G20" s="117"/>
      <c r="H20" s="119"/>
      <c r="I20" s="117" t="s">
        <v>2530</v>
      </c>
      <c r="J20" s="117"/>
      <c r="K20" s="117">
        <v>419</v>
      </c>
      <c r="L20" s="117">
        <v>693</v>
      </c>
      <c r="M20" s="116" t="s">
        <v>2611</v>
      </c>
      <c r="N20" s="116" t="s">
        <v>2624</v>
      </c>
    </row>
    <row r="21" spans="1:19" x14ac:dyDescent="0.3">
      <c r="A21" s="117" t="s">
        <v>2551</v>
      </c>
      <c r="B21" s="117">
        <v>-3868</v>
      </c>
      <c r="C21" s="117" t="s">
        <v>2532</v>
      </c>
      <c r="D21" s="117">
        <v>2.44</v>
      </c>
      <c r="E21" s="117">
        <v>-2.67</v>
      </c>
      <c r="F21" s="119">
        <f>15.7-4.36*(E21+1)+0.12*(E21+1)*(E21+1)</f>
        <v>23.315868000000002</v>
      </c>
      <c r="G21" s="117"/>
      <c r="H21" s="119"/>
      <c r="I21" s="117" t="s">
        <v>2530</v>
      </c>
      <c r="J21" s="117"/>
      <c r="K21" s="117">
        <v>54</v>
      </c>
      <c r="L21" s="117">
        <v>2122</v>
      </c>
      <c r="N21" s="116" t="s">
        <v>2624</v>
      </c>
      <c r="O21" s="116">
        <f>16.1-4.64*(E21+1)+0.09*(E21+1)*(E21+1)</f>
        <v>24.099800999999999</v>
      </c>
    </row>
    <row r="22" spans="1:19" x14ac:dyDescent="0.3">
      <c r="A22" s="117" t="s">
        <v>2552</v>
      </c>
      <c r="B22" s="117">
        <v>-2770</v>
      </c>
      <c r="C22" s="117" t="s">
        <v>2532</v>
      </c>
      <c r="D22" s="117">
        <v>2.31</v>
      </c>
      <c r="E22" s="117">
        <v>-2.0299999999999998</v>
      </c>
      <c r="F22" s="119">
        <f t="shared" ref="F22:F36" si="1">15.7-4.36*(E22+1)+0.12*(E22+1)*(E22+1)</f>
        <v>20.318107999999999</v>
      </c>
      <c r="G22" s="117"/>
      <c r="H22" s="119"/>
      <c r="I22" s="117" t="s">
        <v>2530</v>
      </c>
      <c r="J22" s="117"/>
      <c r="K22" s="117">
        <v>83</v>
      </c>
      <c r="L22" s="117">
        <v>1463</v>
      </c>
      <c r="N22" s="116" t="s">
        <v>2624</v>
      </c>
      <c r="O22" s="116">
        <f t="shared" ref="O22:O35" si="2">16.1-4.64*(E22+1)+0.09*(E22+1)*(E22+1)</f>
        <v>20.974681</v>
      </c>
    </row>
    <row r="23" spans="1:19" x14ac:dyDescent="0.3">
      <c r="A23" s="117" t="s">
        <v>2553</v>
      </c>
      <c r="B23" s="117">
        <v>-2573</v>
      </c>
      <c r="C23" s="117" t="s">
        <v>2532</v>
      </c>
      <c r="D23" s="117">
        <v>1.56</v>
      </c>
      <c r="E23" s="117">
        <v>-1.5</v>
      </c>
      <c r="F23" s="119">
        <f t="shared" si="1"/>
        <v>17.91</v>
      </c>
      <c r="G23" s="117">
        <f>AVERAGE(B21:B25)</f>
        <v>-2756.2</v>
      </c>
      <c r="H23" s="119">
        <f>AVERAGE(F21:F25)</f>
        <v>21.6072232</v>
      </c>
      <c r="I23" s="117" t="s">
        <v>2530</v>
      </c>
      <c r="J23" s="117"/>
      <c r="K23" s="117">
        <v>32</v>
      </c>
      <c r="L23" s="117">
        <v>1394</v>
      </c>
      <c r="N23" s="116" t="s">
        <v>2624</v>
      </c>
      <c r="O23" s="116">
        <f t="shared" si="2"/>
        <v>18.442500000000003</v>
      </c>
      <c r="Q23" s="119">
        <f>AVERAGE(O21:O25)</f>
        <v>22.314157400000003</v>
      </c>
      <c r="R23" s="120">
        <f>H24-H29</f>
        <v>2.2977271999999971</v>
      </c>
      <c r="S23" s="120">
        <f>Q24-Q29</f>
        <v>2.4000754000000022</v>
      </c>
    </row>
    <row r="24" spans="1:19" x14ac:dyDescent="0.3">
      <c r="A24" s="117" t="s">
        <v>2554</v>
      </c>
      <c r="B24" s="117">
        <v>-2330</v>
      </c>
      <c r="C24" s="117" t="s">
        <v>2532</v>
      </c>
      <c r="D24" s="117">
        <v>1.56</v>
      </c>
      <c r="E24" s="117">
        <v>-2.77</v>
      </c>
      <c r="F24" s="119">
        <f t="shared" si="1"/>
        <v>23.793148000000002</v>
      </c>
      <c r="G24" s="117">
        <f t="shared" ref="G24:G34" si="3">AVERAGE(B22:B26)</f>
        <v>-2403.6</v>
      </c>
      <c r="H24" s="119">
        <f t="shared" ref="H24:H34" si="4">AVERAGE(F22:F26)</f>
        <v>21.683549599999999</v>
      </c>
      <c r="I24" s="117" t="s">
        <v>2530</v>
      </c>
      <c r="J24" s="117"/>
      <c r="K24" s="117">
        <v>102</v>
      </c>
      <c r="L24" s="117">
        <v>1572</v>
      </c>
      <c r="N24" s="116" t="s">
        <v>2624</v>
      </c>
      <c r="O24" s="116">
        <f t="shared" si="2"/>
        <v>24.594761000000002</v>
      </c>
      <c r="Q24" s="200">
        <f t="shared" ref="Q24:Q34" si="5">AVERAGE(O22:O26)</f>
        <v>22.393322200000004</v>
      </c>
    </row>
    <row r="25" spans="1:19" x14ac:dyDescent="0.3">
      <c r="A25" s="117" t="s">
        <v>2555</v>
      </c>
      <c r="B25" s="117">
        <v>-2240</v>
      </c>
      <c r="C25" s="117" t="s">
        <v>2532</v>
      </c>
      <c r="D25" s="117">
        <v>1.34</v>
      </c>
      <c r="E25" s="117">
        <v>-2.54</v>
      </c>
      <c r="F25" s="119">
        <f t="shared" si="1"/>
        <v>22.698992000000001</v>
      </c>
      <c r="G25" s="117">
        <f t="shared" si="3"/>
        <v>-2101.6</v>
      </c>
      <c r="H25" s="119">
        <f t="shared" si="4"/>
        <v>20.970590399999999</v>
      </c>
      <c r="I25" s="117" t="s">
        <v>2530</v>
      </c>
      <c r="J25" s="117"/>
      <c r="K25" s="117">
        <v>19</v>
      </c>
      <c r="L25" s="117">
        <v>1641</v>
      </c>
      <c r="N25" s="116" t="s">
        <v>2624</v>
      </c>
      <c r="O25" s="116">
        <f t="shared" si="2"/>
        <v>23.459044000000002</v>
      </c>
      <c r="Q25" s="119">
        <f t="shared" si="5"/>
        <v>21.642142800000002</v>
      </c>
    </row>
    <row r="26" spans="1:19" x14ac:dyDescent="0.3">
      <c r="A26" s="117" t="s">
        <v>2556</v>
      </c>
      <c r="B26" s="117">
        <v>-2105</v>
      </c>
      <c r="C26" s="117" t="s">
        <v>2532</v>
      </c>
      <c r="D26" s="117">
        <v>2.08</v>
      </c>
      <c r="E26" s="117">
        <v>-2.75</v>
      </c>
      <c r="F26" s="119">
        <f t="shared" si="1"/>
        <v>23.697499999999998</v>
      </c>
      <c r="G26" s="117">
        <f t="shared" si="3"/>
        <v>-1829</v>
      </c>
      <c r="H26" s="119">
        <f t="shared" si="4"/>
        <v>21.214259999999999</v>
      </c>
      <c r="I26" s="117" t="s">
        <v>2530</v>
      </c>
      <c r="J26" s="117"/>
      <c r="K26" s="117">
        <v>37</v>
      </c>
      <c r="L26" s="117">
        <v>1902</v>
      </c>
      <c r="N26" s="116" t="s">
        <v>2624</v>
      </c>
      <c r="O26" s="116">
        <f t="shared" si="2"/>
        <v>24.495625</v>
      </c>
      <c r="Q26" s="119">
        <f t="shared" si="5"/>
        <v>21.898875</v>
      </c>
    </row>
    <row r="27" spans="1:19" x14ac:dyDescent="0.3">
      <c r="A27" s="117" t="s">
        <v>2557</v>
      </c>
      <c r="B27" s="117">
        <v>-1260</v>
      </c>
      <c r="C27" s="117" t="s">
        <v>2532</v>
      </c>
      <c r="D27" s="117">
        <v>2.57</v>
      </c>
      <c r="E27" s="117">
        <v>-1.24</v>
      </c>
      <c r="F27" s="119">
        <f t="shared" si="1"/>
        <v>16.753311999999998</v>
      </c>
      <c r="G27" s="117">
        <f t="shared" si="3"/>
        <v>-1510.2</v>
      </c>
      <c r="H27" s="119">
        <f t="shared" si="4"/>
        <v>20.593120799999998</v>
      </c>
      <c r="I27" s="117" t="s">
        <v>2530</v>
      </c>
      <c r="J27" s="117"/>
      <c r="K27" s="117">
        <v>122</v>
      </c>
      <c r="L27" s="117">
        <v>1334</v>
      </c>
      <c r="N27" s="116" t="s">
        <v>2624</v>
      </c>
      <c r="O27" s="116">
        <f t="shared" si="2"/>
        <v>17.218783999999999</v>
      </c>
      <c r="Q27" s="119">
        <f t="shared" si="5"/>
        <v>21.252180599999999</v>
      </c>
    </row>
    <row r="28" spans="1:19" x14ac:dyDescent="0.3">
      <c r="A28" s="117" t="s">
        <v>2558</v>
      </c>
      <c r="B28" s="117">
        <v>-1210</v>
      </c>
      <c r="C28" s="117" t="s">
        <v>2532</v>
      </c>
      <c r="D28" s="117">
        <v>-0.06</v>
      </c>
      <c r="E28" s="117">
        <v>-1.77</v>
      </c>
      <c r="F28" s="119">
        <f t="shared" si="1"/>
        <v>19.128347999999999</v>
      </c>
      <c r="G28" s="117">
        <f t="shared" si="3"/>
        <v>-1191.8</v>
      </c>
      <c r="H28" s="119">
        <f t="shared" si="4"/>
        <v>20.089322400000004</v>
      </c>
      <c r="I28" s="117" t="s">
        <v>2530</v>
      </c>
      <c r="J28" s="117"/>
      <c r="K28" s="117">
        <v>103</v>
      </c>
      <c r="L28" s="117">
        <v>1441</v>
      </c>
      <c r="N28" s="116" t="s">
        <v>2624</v>
      </c>
      <c r="O28" s="116">
        <f t="shared" si="2"/>
        <v>19.726161000000001</v>
      </c>
      <c r="Q28" s="119">
        <f t="shared" si="5"/>
        <v>20.726371800000003</v>
      </c>
    </row>
    <row r="29" spans="1:19" x14ac:dyDescent="0.3">
      <c r="A29" s="117" t="s">
        <v>2545</v>
      </c>
      <c r="B29" s="117">
        <v>-736</v>
      </c>
      <c r="C29" s="117" t="s">
        <v>2532</v>
      </c>
      <c r="D29" s="117">
        <v>1.47</v>
      </c>
      <c r="E29" s="117">
        <v>-2.11</v>
      </c>
      <c r="F29" s="119">
        <f t="shared" si="1"/>
        <v>20.687452</v>
      </c>
      <c r="G29" s="117">
        <f t="shared" si="3"/>
        <v>-892.4</v>
      </c>
      <c r="H29" s="119">
        <f t="shared" si="4"/>
        <v>19.385822400000002</v>
      </c>
      <c r="I29" s="117" t="s">
        <v>2530</v>
      </c>
      <c r="J29" s="117"/>
      <c r="K29" s="117">
        <v>192</v>
      </c>
      <c r="L29" s="117">
        <v>1719</v>
      </c>
      <c r="N29" s="116" t="s">
        <v>2624</v>
      </c>
      <c r="O29" s="116">
        <f t="shared" si="2"/>
        <v>21.361288999999999</v>
      </c>
      <c r="Q29" s="200">
        <f t="shared" si="5"/>
        <v>19.993246800000001</v>
      </c>
    </row>
    <row r="30" spans="1:19" x14ac:dyDescent="0.3">
      <c r="A30" s="117" t="s">
        <v>2559</v>
      </c>
      <c r="B30" s="117">
        <v>-648</v>
      </c>
      <c r="C30" s="117" t="s">
        <v>2532</v>
      </c>
      <c r="D30" s="117">
        <v>2.4500000000000002</v>
      </c>
      <c r="E30" s="117">
        <v>-2</v>
      </c>
      <c r="F30" s="119">
        <f t="shared" si="1"/>
        <v>20.18</v>
      </c>
      <c r="G30" s="117">
        <f t="shared" si="3"/>
        <v>-594.79999999999995</v>
      </c>
      <c r="H30" s="119">
        <f t="shared" si="4"/>
        <v>20.0435816</v>
      </c>
      <c r="I30" s="117" t="s">
        <v>2530</v>
      </c>
      <c r="J30" s="117"/>
      <c r="K30" s="117">
        <v>141</v>
      </c>
      <c r="L30" s="117">
        <v>1875</v>
      </c>
      <c r="N30" s="116" t="s">
        <v>2624</v>
      </c>
      <c r="O30" s="116">
        <f t="shared" si="2"/>
        <v>20.830000000000002</v>
      </c>
      <c r="Q30" s="119">
        <f t="shared" si="5"/>
        <v>20.686586200000001</v>
      </c>
    </row>
    <row r="31" spans="1:19" x14ac:dyDescent="0.3">
      <c r="A31" s="117" t="s">
        <v>2560</v>
      </c>
      <c r="B31" s="117">
        <v>-608</v>
      </c>
      <c r="C31" s="117" t="s">
        <v>2532</v>
      </c>
      <c r="D31" s="117">
        <v>2.38</v>
      </c>
      <c r="E31" s="117">
        <v>-2</v>
      </c>
      <c r="F31" s="119">
        <f t="shared" si="1"/>
        <v>20.18</v>
      </c>
      <c r="G31" s="117">
        <f t="shared" si="3"/>
        <v>-278.8</v>
      </c>
      <c r="H31" s="119">
        <f t="shared" si="4"/>
        <v>20.0072616</v>
      </c>
      <c r="I31" s="117" t="s">
        <v>2530</v>
      </c>
      <c r="J31" s="117"/>
      <c r="K31" s="117">
        <v>127</v>
      </c>
      <c r="L31" s="117">
        <v>1693</v>
      </c>
      <c r="N31" s="116" t="s">
        <v>2624</v>
      </c>
      <c r="O31" s="116">
        <f t="shared" si="2"/>
        <v>20.830000000000002</v>
      </c>
      <c r="Q31" s="119">
        <f t="shared" si="5"/>
        <v>20.648386199999997</v>
      </c>
    </row>
    <row r="32" spans="1:19" x14ac:dyDescent="0.3">
      <c r="A32" s="117" t="s">
        <v>2549</v>
      </c>
      <c r="B32" s="117">
        <v>228</v>
      </c>
      <c r="C32" s="117" t="s">
        <v>2532</v>
      </c>
      <c r="D32" s="117">
        <v>2.02</v>
      </c>
      <c r="E32" s="117">
        <v>-1.97</v>
      </c>
      <c r="F32" s="119">
        <f t="shared" si="1"/>
        <v>20.042108000000002</v>
      </c>
      <c r="G32" s="117">
        <f t="shared" si="3"/>
        <v>-46.6</v>
      </c>
      <c r="H32" s="119">
        <f t="shared" si="4"/>
        <v>18.940164799999998</v>
      </c>
      <c r="I32" s="117" t="s">
        <v>2530</v>
      </c>
      <c r="J32" s="117"/>
      <c r="K32" s="117">
        <v>22</v>
      </c>
      <c r="L32" s="117">
        <v>1389</v>
      </c>
      <c r="N32" s="116" t="s">
        <v>2624</v>
      </c>
      <c r="O32" s="116">
        <f t="shared" si="2"/>
        <v>20.685480999999999</v>
      </c>
      <c r="Q32" s="119">
        <f t="shared" si="5"/>
        <v>19.522003600000001</v>
      </c>
    </row>
    <row r="33" spans="1:17" x14ac:dyDescent="0.3">
      <c r="A33" s="117" t="s">
        <v>2561</v>
      </c>
      <c r="B33" s="117">
        <v>370</v>
      </c>
      <c r="C33" s="117" t="s">
        <v>2532</v>
      </c>
      <c r="D33" s="117">
        <v>1.8</v>
      </c>
      <c r="E33" s="117">
        <v>-1.73</v>
      </c>
      <c r="F33" s="119">
        <f t="shared" si="1"/>
        <v>18.946747999999999</v>
      </c>
      <c r="G33" s="117">
        <f t="shared" si="3"/>
        <v>168</v>
      </c>
      <c r="H33" s="119">
        <f t="shared" si="4"/>
        <v>18.885051199999999</v>
      </c>
      <c r="I33" s="117" t="s">
        <v>2530</v>
      </c>
      <c r="J33" s="117"/>
      <c r="K33" s="117">
        <v>64</v>
      </c>
      <c r="L33" s="117">
        <v>1337</v>
      </c>
      <c r="N33" s="116" t="s">
        <v>2624</v>
      </c>
      <c r="O33" s="116">
        <f t="shared" si="2"/>
        <v>19.535161000000002</v>
      </c>
      <c r="Q33" s="119">
        <f t="shared" si="5"/>
        <v>19.464228400000003</v>
      </c>
    </row>
    <row r="34" spans="1:17" x14ac:dyDescent="0.3">
      <c r="A34" s="117" t="s">
        <v>2562</v>
      </c>
      <c r="B34" s="117">
        <v>425</v>
      </c>
      <c r="C34" s="117" t="s">
        <v>2532</v>
      </c>
      <c r="D34" s="117">
        <v>0.99</v>
      </c>
      <c r="E34" s="117">
        <v>-0.92</v>
      </c>
      <c r="F34" s="119">
        <f t="shared" si="1"/>
        <v>15.351967999999999</v>
      </c>
      <c r="G34" s="117">
        <f t="shared" si="3"/>
        <v>381.6</v>
      </c>
      <c r="H34" s="119">
        <f t="shared" si="4"/>
        <v>21.1589448</v>
      </c>
      <c r="I34" s="117" t="s">
        <v>2530</v>
      </c>
      <c r="J34" s="117"/>
      <c r="K34" s="117">
        <v>38</v>
      </c>
      <c r="L34" s="117">
        <v>1394</v>
      </c>
      <c r="N34" s="116" t="s">
        <v>2624</v>
      </c>
      <c r="O34" s="116">
        <f t="shared" si="2"/>
        <v>15.729376000000002</v>
      </c>
      <c r="Q34" s="119">
        <f t="shared" si="5"/>
        <v>21.808068600000002</v>
      </c>
    </row>
    <row r="35" spans="1:17" x14ac:dyDescent="0.3">
      <c r="A35" s="117" t="s">
        <v>2563</v>
      </c>
      <c r="B35" s="117">
        <v>425</v>
      </c>
      <c r="C35" s="117" t="s">
        <v>2532</v>
      </c>
      <c r="D35" s="117">
        <v>1.63</v>
      </c>
      <c r="E35" s="117">
        <v>-1.94</v>
      </c>
      <c r="F35" s="119">
        <f t="shared" si="1"/>
        <v>19.904432</v>
      </c>
      <c r="G35" s="117"/>
      <c r="H35" s="119"/>
      <c r="I35" s="117" t="s">
        <v>2530</v>
      </c>
      <c r="J35" s="117"/>
      <c r="K35" s="117">
        <v>111</v>
      </c>
      <c r="L35" s="117">
        <v>1532</v>
      </c>
      <c r="N35" s="116" t="s">
        <v>2624</v>
      </c>
      <c r="O35" s="116">
        <f t="shared" si="2"/>
        <v>20.541124</v>
      </c>
    </row>
    <row r="36" spans="1:17" x14ac:dyDescent="0.3">
      <c r="A36" s="117" t="s">
        <v>2564</v>
      </c>
      <c r="B36" s="117">
        <v>460</v>
      </c>
      <c r="C36" s="117" t="s">
        <v>2532</v>
      </c>
      <c r="D36" s="117">
        <v>1.1100000000000001</v>
      </c>
      <c r="E36" s="117">
        <v>-4.33</v>
      </c>
      <c r="F36" s="119">
        <f t="shared" si="1"/>
        <v>31.549468000000001</v>
      </c>
      <c r="G36" s="117"/>
      <c r="H36" s="119"/>
      <c r="I36" s="117" t="s">
        <v>2530</v>
      </c>
      <c r="J36" s="117"/>
      <c r="K36" s="117">
        <v>222</v>
      </c>
      <c r="L36" s="117">
        <v>1519</v>
      </c>
      <c r="N36" s="116" t="s">
        <v>2624</v>
      </c>
      <c r="O36" s="116">
        <f>16.1-4.64*(E36+1)+0.09*(E36+1)*(E36+1)</f>
        <v>32.549201000000004</v>
      </c>
    </row>
    <row r="37" spans="1:17" x14ac:dyDescent="0.3">
      <c r="A37" s="117" t="s">
        <v>2565</v>
      </c>
      <c r="B37" s="117">
        <v>-3830</v>
      </c>
      <c r="C37" s="117" t="s">
        <v>2539</v>
      </c>
      <c r="D37" s="117">
        <v>2.64</v>
      </c>
      <c r="E37" s="117">
        <v>-1.7</v>
      </c>
      <c r="F37" s="119"/>
      <c r="G37" s="117"/>
      <c r="H37" s="119"/>
      <c r="I37" s="117" t="s">
        <v>2530</v>
      </c>
      <c r="J37" s="117"/>
      <c r="K37" s="117">
        <v>157</v>
      </c>
      <c r="L37" s="117">
        <v>935</v>
      </c>
      <c r="N37" s="116" t="s">
        <v>2624</v>
      </c>
    </row>
    <row r="38" spans="1:17" x14ac:dyDescent="0.3">
      <c r="A38" s="117" t="s">
        <v>2554</v>
      </c>
      <c r="B38" s="117">
        <v>-2330</v>
      </c>
      <c r="C38" s="117" t="s">
        <v>2539</v>
      </c>
      <c r="D38" s="117">
        <v>1.53</v>
      </c>
      <c r="E38" s="117">
        <v>-3.41</v>
      </c>
      <c r="F38" s="119"/>
      <c r="G38" s="117"/>
      <c r="H38" s="119"/>
      <c r="I38" s="117" t="s">
        <v>2530</v>
      </c>
      <c r="J38" s="117"/>
      <c r="K38" s="117">
        <v>182</v>
      </c>
      <c r="L38" s="117">
        <v>583</v>
      </c>
      <c r="N38" s="116" t="s">
        <v>2624</v>
      </c>
    </row>
    <row r="39" spans="1:17" x14ac:dyDescent="0.3">
      <c r="A39" s="117" t="s">
        <v>2566</v>
      </c>
      <c r="B39" s="117">
        <v>-4595</v>
      </c>
      <c r="C39" s="117" t="s">
        <v>2529</v>
      </c>
      <c r="D39" s="117">
        <v>4.0199999999999996</v>
      </c>
      <c r="E39" s="117">
        <v>-2.2400000000000002</v>
      </c>
      <c r="F39" s="119">
        <f t="shared" ref="F39:F72" si="6">15.7-4.36*(E39+1)+0.12*(E39+1)*(E39+1)</f>
        <v>21.290912000000002</v>
      </c>
      <c r="G39" s="117"/>
      <c r="H39" s="119"/>
      <c r="I39" s="117" t="s">
        <v>2530</v>
      </c>
      <c r="J39" s="117"/>
      <c r="K39" s="117">
        <v>99</v>
      </c>
      <c r="L39" s="117">
        <v>498</v>
      </c>
      <c r="N39" s="116" t="s">
        <v>2624</v>
      </c>
    </row>
    <row r="40" spans="1:17" x14ac:dyDescent="0.3">
      <c r="A40" s="117" t="s">
        <v>2567</v>
      </c>
      <c r="B40" s="117">
        <v>-4595</v>
      </c>
      <c r="C40" s="117" t="s">
        <v>2529</v>
      </c>
      <c r="D40" s="117">
        <v>3.3</v>
      </c>
      <c r="E40" s="117">
        <v>-2.92</v>
      </c>
      <c r="F40" s="119">
        <f t="shared" si="6"/>
        <v>24.513567999999996</v>
      </c>
      <c r="G40" s="117"/>
      <c r="H40" s="119"/>
      <c r="I40" s="117" t="s">
        <v>2530</v>
      </c>
      <c r="J40" s="117"/>
      <c r="K40" s="117">
        <v>77</v>
      </c>
      <c r="L40" s="117">
        <v>518</v>
      </c>
      <c r="N40" s="116" t="s">
        <v>2624</v>
      </c>
    </row>
    <row r="41" spans="1:17" x14ac:dyDescent="0.3">
      <c r="A41" s="117" t="s">
        <v>2568</v>
      </c>
      <c r="B41" s="117">
        <v>-3955</v>
      </c>
      <c r="C41" s="117" t="s">
        <v>2529</v>
      </c>
      <c r="D41" s="117">
        <v>2.1800000000000002</v>
      </c>
      <c r="E41" s="117">
        <v>-2.37</v>
      </c>
      <c r="F41" s="119">
        <f t="shared" si="6"/>
        <v>21.898428000000003</v>
      </c>
      <c r="G41" s="117"/>
      <c r="H41" s="119"/>
      <c r="I41" s="117" t="s">
        <v>2530</v>
      </c>
      <c r="J41" s="117"/>
      <c r="K41" s="117">
        <v>76</v>
      </c>
      <c r="L41" s="117">
        <v>521</v>
      </c>
      <c r="N41" s="116" t="s">
        <v>2624</v>
      </c>
    </row>
    <row r="42" spans="1:17" x14ac:dyDescent="0.3">
      <c r="A42" s="117" t="s">
        <v>2569</v>
      </c>
      <c r="B42" s="117">
        <v>-3843</v>
      </c>
      <c r="C42" s="117" t="s">
        <v>2529</v>
      </c>
      <c r="D42" s="117">
        <v>2.9</v>
      </c>
      <c r="E42" s="117">
        <v>-2.06</v>
      </c>
      <c r="F42" s="119">
        <f t="shared" si="6"/>
        <v>20.456432</v>
      </c>
      <c r="G42" s="117"/>
      <c r="H42" s="119"/>
      <c r="I42" s="117" t="s">
        <v>2530</v>
      </c>
      <c r="J42" s="117"/>
      <c r="K42" s="117">
        <v>117</v>
      </c>
      <c r="L42" s="117">
        <v>575</v>
      </c>
      <c r="N42" s="116" t="s">
        <v>2624</v>
      </c>
    </row>
    <row r="43" spans="1:17" x14ac:dyDescent="0.3">
      <c r="A43" s="117" t="s">
        <v>2570</v>
      </c>
      <c r="B43" s="117">
        <v>-3415</v>
      </c>
      <c r="C43" s="117" t="s">
        <v>2529</v>
      </c>
      <c r="D43" s="117">
        <v>2.36</v>
      </c>
      <c r="E43" s="117">
        <v>-1.48</v>
      </c>
      <c r="F43" s="119">
        <f t="shared" si="6"/>
        <v>17.820447999999999</v>
      </c>
      <c r="G43" s="117"/>
      <c r="H43" s="119"/>
      <c r="I43" s="117" t="s">
        <v>2530</v>
      </c>
      <c r="J43" s="117"/>
      <c r="K43" s="117">
        <v>89</v>
      </c>
      <c r="L43" s="117">
        <v>467</v>
      </c>
      <c r="N43" s="116" t="s">
        <v>2624</v>
      </c>
    </row>
    <row r="44" spans="1:17" x14ac:dyDescent="0.3">
      <c r="A44" s="117" t="s">
        <v>2571</v>
      </c>
      <c r="B44" s="117">
        <v>-3415</v>
      </c>
      <c r="C44" s="117" t="s">
        <v>2529</v>
      </c>
      <c r="D44" s="117">
        <v>2.68</v>
      </c>
      <c r="E44" s="117">
        <v>-1.17</v>
      </c>
      <c r="F44" s="119">
        <f t="shared" si="6"/>
        <v>16.444668</v>
      </c>
      <c r="G44" s="117"/>
      <c r="H44" s="119"/>
      <c r="I44" s="117" t="s">
        <v>2530</v>
      </c>
      <c r="J44" s="117"/>
      <c r="K44" s="117">
        <v>104</v>
      </c>
      <c r="L44" s="117">
        <v>480</v>
      </c>
      <c r="N44" s="116" t="s">
        <v>2624</v>
      </c>
    </row>
    <row r="45" spans="1:17" x14ac:dyDescent="0.3">
      <c r="A45" s="117" t="s">
        <v>2570</v>
      </c>
      <c r="B45" s="117">
        <v>-3415</v>
      </c>
      <c r="C45" s="117" t="s">
        <v>2529</v>
      </c>
      <c r="D45" s="117">
        <v>1.59</v>
      </c>
      <c r="E45" s="117">
        <v>-1.73</v>
      </c>
      <c r="F45" s="119">
        <f t="shared" si="6"/>
        <v>18.946747999999999</v>
      </c>
      <c r="G45" s="117"/>
      <c r="H45" s="119"/>
      <c r="I45" s="117" t="s">
        <v>2530</v>
      </c>
      <c r="J45" s="117"/>
      <c r="K45" s="117">
        <v>169</v>
      </c>
      <c r="L45" s="117">
        <v>483</v>
      </c>
      <c r="N45" s="116" t="s">
        <v>2624</v>
      </c>
    </row>
    <row r="46" spans="1:17" x14ac:dyDescent="0.3">
      <c r="A46" s="117" t="s">
        <v>2572</v>
      </c>
      <c r="B46" s="117">
        <v>-3415</v>
      </c>
      <c r="C46" s="117" t="s">
        <v>2529</v>
      </c>
      <c r="D46" s="117">
        <v>3.06</v>
      </c>
      <c r="E46" s="117">
        <v>-2.29</v>
      </c>
      <c r="F46" s="119">
        <f t="shared" si="6"/>
        <v>21.524092</v>
      </c>
      <c r="G46" s="117"/>
      <c r="H46" s="119"/>
      <c r="I46" s="117" t="s">
        <v>2530</v>
      </c>
      <c r="J46" s="117"/>
      <c r="K46" s="117">
        <v>194</v>
      </c>
      <c r="L46" s="117">
        <v>543</v>
      </c>
      <c r="N46" s="116" t="s">
        <v>2624</v>
      </c>
    </row>
    <row r="47" spans="1:17" x14ac:dyDescent="0.3">
      <c r="A47" s="117" t="s">
        <v>2573</v>
      </c>
      <c r="B47" s="117">
        <v>-3025</v>
      </c>
      <c r="C47" s="117" t="s">
        <v>2529</v>
      </c>
      <c r="D47" s="117">
        <v>3.55</v>
      </c>
      <c r="E47" s="117">
        <v>-1.55</v>
      </c>
      <c r="F47" s="119">
        <f t="shared" si="6"/>
        <v>18.1343</v>
      </c>
      <c r="G47" s="117"/>
      <c r="H47" s="119"/>
      <c r="I47" s="117" t="s">
        <v>2530</v>
      </c>
      <c r="J47" s="117"/>
      <c r="K47" s="117">
        <v>76</v>
      </c>
      <c r="L47" s="117">
        <v>431</v>
      </c>
      <c r="N47" s="116" t="s">
        <v>2624</v>
      </c>
    </row>
    <row r="48" spans="1:17" x14ac:dyDescent="0.3">
      <c r="A48" s="117" t="s">
        <v>2574</v>
      </c>
      <c r="B48" s="117">
        <v>-3025</v>
      </c>
      <c r="C48" s="117" t="s">
        <v>2529</v>
      </c>
      <c r="D48" s="117">
        <v>4.16</v>
      </c>
      <c r="E48" s="117">
        <v>-0.75</v>
      </c>
      <c r="F48" s="119">
        <f t="shared" si="6"/>
        <v>14.6175</v>
      </c>
      <c r="G48" s="117"/>
      <c r="H48" s="119"/>
      <c r="I48" s="117" t="s">
        <v>2530</v>
      </c>
      <c r="J48" s="117"/>
      <c r="K48" s="117">
        <v>54</v>
      </c>
      <c r="L48" s="117">
        <v>521</v>
      </c>
      <c r="N48" s="116" t="s">
        <v>2624</v>
      </c>
    </row>
    <row r="49" spans="1:14" x14ac:dyDescent="0.3">
      <c r="A49" s="117" t="s">
        <v>2543</v>
      </c>
      <c r="B49" s="117">
        <v>-2052</v>
      </c>
      <c r="C49" s="117" t="s">
        <v>2529</v>
      </c>
      <c r="D49" s="117">
        <v>2.91</v>
      </c>
      <c r="E49" s="117">
        <v>-1.74</v>
      </c>
      <c r="F49" s="119">
        <f t="shared" si="6"/>
        <v>18.992112000000002</v>
      </c>
      <c r="G49" s="117"/>
      <c r="H49" s="119"/>
      <c r="I49" s="117" t="s">
        <v>2530</v>
      </c>
      <c r="J49" s="117"/>
      <c r="K49" s="117">
        <v>51</v>
      </c>
      <c r="L49" s="117">
        <v>490</v>
      </c>
      <c r="N49" s="116" t="s">
        <v>2624</v>
      </c>
    </row>
    <row r="50" spans="1:14" x14ac:dyDescent="0.3">
      <c r="A50" s="117" t="s">
        <v>2575</v>
      </c>
      <c r="B50" s="117">
        <v>-1973</v>
      </c>
      <c r="C50" s="117" t="s">
        <v>2529</v>
      </c>
      <c r="D50" s="117">
        <v>3.12</v>
      </c>
      <c r="E50" s="117">
        <v>-1.49</v>
      </c>
      <c r="F50" s="119">
        <f t="shared" si="6"/>
        <v>17.865211999999996</v>
      </c>
      <c r="G50" s="117"/>
      <c r="H50" s="119"/>
      <c r="I50" s="117" t="s">
        <v>2530</v>
      </c>
      <c r="J50" s="117"/>
      <c r="K50" s="117">
        <v>159</v>
      </c>
      <c r="L50" s="117">
        <v>591</v>
      </c>
      <c r="N50" s="116" t="s">
        <v>2624</v>
      </c>
    </row>
    <row r="51" spans="1:14" x14ac:dyDescent="0.3">
      <c r="A51" s="117" t="s">
        <v>2576</v>
      </c>
      <c r="B51" s="117">
        <v>-1572</v>
      </c>
      <c r="C51" s="117" t="s">
        <v>2529</v>
      </c>
      <c r="D51" s="117">
        <v>3.48</v>
      </c>
      <c r="E51" s="117">
        <v>-0.27</v>
      </c>
      <c r="F51" s="119">
        <f t="shared" si="6"/>
        <v>12.581147999999999</v>
      </c>
      <c r="G51" s="117"/>
      <c r="H51" s="119"/>
      <c r="I51" s="117" t="s">
        <v>2530</v>
      </c>
      <c r="J51" s="117"/>
      <c r="K51" s="117">
        <v>51</v>
      </c>
      <c r="L51" s="117">
        <v>430</v>
      </c>
      <c r="N51" s="116" t="s">
        <v>2624</v>
      </c>
    </row>
    <row r="52" spans="1:14" x14ac:dyDescent="0.3">
      <c r="A52" s="117" t="s">
        <v>2576</v>
      </c>
      <c r="B52" s="117">
        <v>-1572</v>
      </c>
      <c r="C52" s="117" t="s">
        <v>2529</v>
      </c>
      <c r="D52" s="117">
        <v>3.59</v>
      </c>
      <c r="E52" s="117">
        <v>-0.89</v>
      </c>
      <c r="F52" s="119">
        <f t="shared" si="6"/>
        <v>15.221852</v>
      </c>
      <c r="G52" s="117"/>
      <c r="H52" s="119"/>
      <c r="I52" s="117" t="s">
        <v>2530</v>
      </c>
      <c r="J52" s="117"/>
      <c r="K52" s="117">
        <v>71</v>
      </c>
      <c r="L52" s="117">
        <v>467</v>
      </c>
      <c r="N52" s="116" t="s">
        <v>2624</v>
      </c>
    </row>
    <row r="53" spans="1:14" x14ac:dyDescent="0.3">
      <c r="A53" s="117" t="s">
        <v>2577</v>
      </c>
      <c r="B53" s="117">
        <v>-1210</v>
      </c>
      <c r="C53" s="117" t="s">
        <v>2529</v>
      </c>
      <c r="D53" s="117">
        <v>3.72</v>
      </c>
      <c r="E53" s="117">
        <v>-1.87</v>
      </c>
      <c r="F53" s="119">
        <f t="shared" si="6"/>
        <v>19.584028</v>
      </c>
      <c r="G53" s="117"/>
      <c r="H53" s="119"/>
      <c r="I53" s="117" t="s">
        <v>2530</v>
      </c>
      <c r="J53" s="117"/>
      <c r="K53" s="117">
        <v>97</v>
      </c>
      <c r="L53" s="117">
        <v>569</v>
      </c>
      <c r="N53" s="116" t="s">
        <v>2624</v>
      </c>
    </row>
    <row r="54" spans="1:14" x14ac:dyDescent="0.3">
      <c r="A54" s="117" t="s">
        <v>2578</v>
      </c>
      <c r="B54" s="117">
        <v>-1130</v>
      </c>
      <c r="C54" s="117" t="s">
        <v>2529</v>
      </c>
      <c r="D54" s="117">
        <v>3.38</v>
      </c>
      <c r="E54" s="117">
        <v>-1.66</v>
      </c>
      <c r="F54" s="119">
        <f t="shared" si="6"/>
        <v>18.629871999999999</v>
      </c>
      <c r="G54" s="117"/>
      <c r="H54" s="119"/>
      <c r="I54" s="117" t="s">
        <v>2530</v>
      </c>
      <c r="J54" s="117"/>
      <c r="K54" s="117">
        <v>138</v>
      </c>
      <c r="L54" s="117">
        <v>577</v>
      </c>
      <c r="N54" s="116" t="s">
        <v>2624</v>
      </c>
    </row>
    <row r="55" spans="1:14" x14ac:dyDescent="0.3">
      <c r="A55" s="117" t="s">
        <v>2579</v>
      </c>
      <c r="B55" s="117">
        <v>-878</v>
      </c>
      <c r="C55" s="117" t="s">
        <v>2529</v>
      </c>
      <c r="D55" s="117">
        <v>2.68</v>
      </c>
      <c r="E55" s="117">
        <v>-1.82</v>
      </c>
      <c r="F55" s="119">
        <f t="shared" si="6"/>
        <v>19.355887999999997</v>
      </c>
      <c r="G55" s="117"/>
      <c r="H55" s="119"/>
      <c r="I55" s="117" t="s">
        <v>2530</v>
      </c>
      <c r="J55" s="117"/>
      <c r="K55" s="117">
        <v>67</v>
      </c>
      <c r="L55" s="117">
        <v>479</v>
      </c>
      <c r="N55" s="116" t="s">
        <v>2624</v>
      </c>
    </row>
    <row r="56" spans="1:14" x14ac:dyDescent="0.3">
      <c r="A56" s="117" t="s">
        <v>2579</v>
      </c>
      <c r="B56" s="117">
        <v>-878</v>
      </c>
      <c r="C56" s="117" t="s">
        <v>2529</v>
      </c>
      <c r="D56" s="117">
        <v>2.73</v>
      </c>
      <c r="E56" s="117">
        <v>-1.71</v>
      </c>
      <c r="F56" s="119">
        <f t="shared" si="6"/>
        <v>18.856092</v>
      </c>
      <c r="G56" s="117"/>
      <c r="H56" s="119"/>
      <c r="I56" s="117" t="s">
        <v>2530</v>
      </c>
      <c r="J56" s="117"/>
      <c r="K56" s="117">
        <v>65</v>
      </c>
      <c r="L56" s="117">
        <v>495</v>
      </c>
      <c r="N56" s="116" t="s">
        <v>2624</v>
      </c>
    </row>
    <row r="57" spans="1:14" x14ac:dyDescent="0.3">
      <c r="A57" s="117" t="s">
        <v>2580</v>
      </c>
      <c r="B57" s="117">
        <v>-878</v>
      </c>
      <c r="C57" s="117" t="s">
        <v>2529</v>
      </c>
      <c r="D57" s="117">
        <v>2.4500000000000002</v>
      </c>
      <c r="E57" s="117">
        <v>-1.28</v>
      </c>
      <c r="F57" s="119">
        <f t="shared" si="6"/>
        <v>16.930208</v>
      </c>
      <c r="G57" s="117"/>
      <c r="H57" s="119"/>
      <c r="I57" s="117" t="s">
        <v>2530</v>
      </c>
      <c r="J57" s="117"/>
      <c r="K57" s="117">
        <v>147</v>
      </c>
      <c r="L57" s="117">
        <v>509</v>
      </c>
      <c r="N57" s="116" t="s">
        <v>2624</v>
      </c>
    </row>
    <row r="58" spans="1:14" x14ac:dyDescent="0.3">
      <c r="A58" s="117" t="s">
        <v>2580</v>
      </c>
      <c r="B58" s="117">
        <v>-878</v>
      </c>
      <c r="C58" s="117" t="s">
        <v>2529</v>
      </c>
      <c r="D58" s="117">
        <v>2.35</v>
      </c>
      <c r="E58" s="117">
        <v>-1.88</v>
      </c>
      <c r="F58" s="119">
        <f t="shared" si="6"/>
        <v>19.629728</v>
      </c>
      <c r="G58" s="117"/>
      <c r="H58" s="119"/>
      <c r="I58" s="117" t="s">
        <v>2530</v>
      </c>
      <c r="J58" s="117"/>
      <c r="K58" s="117">
        <v>202</v>
      </c>
      <c r="L58" s="117">
        <v>542</v>
      </c>
      <c r="N58" s="116" t="s">
        <v>2624</v>
      </c>
    </row>
    <row r="59" spans="1:14" x14ac:dyDescent="0.3">
      <c r="A59" s="117" t="s">
        <v>2581</v>
      </c>
      <c r="B59" s="117">
        <v>-818</v>
      </c>
      <c r="C59" s="117" t="s">
        <v>2529</v>
      </c>
      <c r="D59" s="117">
        <v>3.42</v>
      </c>
      <c r="E59" s="117">
        <v>-1.53</v>
      </c>
      <c r="F59" s="119">
        <f t="shared" si="6"/>
        <v>18.044508</v>
      </c>
      <c r="G59" s="117"/>
      <c r="H59" s="119"/>
      <c r="I59" s="117" t="s">
        <v>2530</v>
      </c>
      <c r="J59" s="117"/>
      <c r="K59" s="117">
        <v>228</v>
      </c>
      <c r="L59" s="117">
        <v>563</v>
      </c>
      <c r="N59" s="116" t="s">
        <v>2624</v>
      </c>
    </row>
    <row r="60" spans="1:14" x14ac:dyDescent="0.3">
      <c r="A60" s="117" t="s">
        <v>2581</v>
      </c>
      <c r="B60" s="117">
        <v>-818</v>
      </c>
      <c r="C60" s="117" t="s">
        <v>2529</v>
      </c>
      <c r="D60" s="117">
        <v>3.47</v>
      </c>
      <c r="E60" s="117">
        <v>-1.66</v>
      </c>
      <c r="F60" s="119">
        <f t="shared" si="6"/>
        <v>18.629871999999999</v>
      </c>
      <c r="G60" s="117"/>
      <c r="H60" s="119"/>
      <c r="I60" s="117" t="s">
        <v>2530</v>
      </c>
      <c r="J60" s="117"/>
      <c r="K60" s="117">
        <v>246</v>
      </c>
      <c r="L60" s="117">
        <v>635</v>
      </c>
      <c r="N60" s="116" t="s">
        <v>2624</v>
      </c>
    </row>
    <row r="61" spans="1:14" x14ac:dyDescent="0.3">
      <c r="A61" s="117" t="s">
        <v>2582</v>
      </c>
      <c r="B61" s="117">
        <v>-795</v>
      </c>
      <c r="C61" s="117" t="s">
        <v>2529</v>
      </c>
      <c r="D61" s="117">
        <v>3.01</v>
      </c>
      <c r="E61" s="117">
        <v>-1.47</v>
      </c>
      <c r="F61" s="119">
        <f t="shared" si="6"/>
        <v>17.775707999999998</v>
      </c>
      <c r="G61" s="117"/>
      <c r="H61" s="119"/>
      <c r="I61" s="117" t="s">
        <v>2530</v>
      </c>
      <c r="J61" s="117"/>
      <c r="K61" s="117">
        <v>120</v>
      </c>
      <c r="L61" s="117">
        <v>472</v>
      </c>
      <c r="N61" s="116" t="s">
        <v>2624</v>
      </c>
    </row>
    <row r="62" spans="1:14" x14ac:dyDescent="0.3">
      <c r="A62" s="117" t="s">
        <v>2582</v>
      </c>
      <c r="B62" s="117">
        <v>-795</v>
      </c>
      <c r="C62" s="117" t="s">
        <v>2529</v>
      </c>
      <c r="D62" s="117">
        <v>2.1</v>
      </c>
      <c r="E62" s="117">
        <v>-1.58</v>
      </c>
      <c r="F62" s="119">
        <f t="shared" si="6"/>
        <v>18.269168000000001</v>
      </c>
      <c r="G62" s="117"/>
      <c r="H62" s="119"/>
      <c r="I62" s="117" t="s">
        <v>2530</v>
      </c>
      <c r="J62" s="117"/>
      <c r="K62" s="117">
        <v>183</v>
      </c>
      <c r="L62" s="117">
        <v>541</v>
      </c>
      <c r="N62" s="116" t="s">
        <v>2624</v>
      </c>
    </row>
    <row r="63" spans="1:14" x14ac:dyDescent="0.3">
      <c r="A63" s="117" t="s">
        <v>2583</v>
      </c>
      <c r="B63" s="117">
        <v>-787</v>
      </c>
      <c r="C63" s="117" t="s">
        <v>2529</v>
      </c>
      <c r="D63" s="117">
        <v>1.7</v>
      </c>
      <c r="E63" s="117">
        <v>-1.32</v>
      </c>
      <c r="F63" s="119">
        <f t="shared" si="6"/>
        <v>17.107488</v>
      </c>
      <c r="G63" s="117"/>
      <c r="H63" s="119"/>
      <c r="I63" s="117" t="s">
        <v>2530</v>
      </c>
      <c r="J63" s="117"/>
      <c r="K63" s="117">
        <v>76</v>
      </c>
      <c r="L63" s="117">
        <v>500</v>
      </c>
      <c r="N63" s="116" t="s">
        <v>2624</v>
      </c>
    </row>
    <row r="64" spans="1:14" x14ac:dyDescent="0.3">
      <c r="A64" s="117" t="s">
        <v>2584</v>
      </c>
      <c r="B64" s="117">
        <v>-764</v>
      </c>
      <c r="C64" s="117" t="s">
        <v>2529</v>
      </c>
      <c r="D64" s="117">
        <v>2.09</v>
      </c>
      <c r="E64" s="117">
        <v>-1.78</v>
      </c>
      <c r="F64" s="119">
        <f t="shared" si="6"/>
        <v>19.173808000000001</v>
      </c>
      <c r="G64" s="117"/>
      <c r="H64" s="119"/>
      <c r="I64" s="117" t="s">
        <v>2530</v>
      </c>
      <c r="J64" s="117"/>
      <c r="K64" s="117">
        <v>126</v>
      </c>
      <c r="L64" s="117">
        <v>529</v>
      </c>
      <c r="N64" s="116" t="s">
        <v>2624</v>
      </c>
    </row>
    <row r="65" spans="1:14" x14ac:dyDescent="0.3">
      <c r="A65" s="117" t="s">
        <v>2585</v>
      </c>
      <c r="B65" s="117">
        <v>-5</v>
      </c>
      <c r="C65" s="117" t="s">
        <v>2529</v>
      </c>
      <c r="D65" s="117">
        <v>2.65</v>
      </c>
      <c r="E65" s="117">
        <v>-0.99</v>
      </c>
      <c r="F65" s="119">
        <f t="shared" si="6"/>
        <v>15.656412</v>
      </c>
      <c r="G65" s="117"/>
      <c r="H65" s="119"/>
      <c r="I65" s="117" t="s">
        <v>2530</v>
      </c>
      <c r="J65" s="117"/>
      <c r="K65" s="117">
        <v>45</v>
      </c>
      <c r="L65" s="117">
        <v>424</v>
      </c>
      <c r="N65" s="116" t="s">
        <v>2624</v>
      </c>
    </row>
    <row r="66" spans="1:14" x14ac:dyDescent="0.3">
      <c r="A66" s="117" t="s">
        <v>2586</v>
      </c>
      <c r="B66" s="117">
        <v>-5</v>
      </c>
      <c r="C66" s="117" t="s">
        <v>2529</v>
      </c>
      <c r="D66" s="117">
        <v>3.84</v>
      </c>
      <c r="E66" s="117">
        <v>-1.42</v>
      </c>
      <c r="F66" s="119">
        <f t="shared" si="6"/>
        <v>17.552367999999998</v>
      </c>
      <c r="G66" s="117"/>
      <c r="H66" s="119"/>
      <c r="I66" s="117" t="s">
        <v>2530</v>
      </c>
      <c r="J66" s="117"/>
      <c r="K66" s="117">
        <v>88</v>
      </c>
      <c r="L66" s="117">
        <v>475</v>
      </c>
      <c r="N66" s="116" t="s">
        <v>2624</v>
      </c>
    </row>
    <row r="67" spans="1:14" x14ac:dyDescent="0.3">
      <c r="A67" s="117" t="s">
        <v>2587</v>
      </c>
      <c r="B67" s="117">
        <v>170</v>
      </c>
      <c r="C67" s="117" t="s">
        <v>2529</v>
      </c>
      <c r="D67" s="117">
        <v>2.41</v>
      </c>
      <c r="E67" s="117">
        <v>-1.08</v>
      </c>
      <c r="F67" s="119">
        <f t="shared" si="6"/>
        <v>16.049568000000001</v>
      </c>
      <c r="G67" s="117"/>
      <c r="H67" s="119"/>
      <c r="I67" s="117" t="s">
        <v>2530</v>
      </c>
      <c r="J67" s="117"/>
      <c r="K67" s="117">
        <v>83</v>
      </c>
      <c r="L67" s="117">
        <v>472</v>
      </c>
      <c r="N67" s="116" t="s">
        <v>2624</v>
      </c>
    </row>
    <row r="68" spans="1:14" x14ac:dyDescent="0.3">
      <c r="A68" s="117" t="s">
        <v>2561</v>
      </c>
      <c r="B68" s="117">
        <v>370</v>
      </c>
      <c r="C68" s="117" t="s">
        <v>2529</v>
      </c>
      <c r="D68" s="117">
        <v>2.88</v>
      </c>
      <c r="E68" s="117">
        <v>-1.69</v>
      </c>
      <c r="F68" s="119">
        <f t="shared" si="6"/>
        <v>18.765531999999997</v>
      </c>
      <c r="G68" s="117"/>
      <c r="H68" s="119"/>
      <c r="I68" s="117" t="s">
        <v>2530</v>
      </c>
      <c r="J68" s="117"/>
      <c r="K68" s="117">
        <v>149</v>
      </c>
      <c r="L68" s="117">
        <v>486</v>
      </c>
      <c r="N68" s="116" t="s">
        <v>2624</v>
      </c>
    </row>
    <row r="69" spans="1:14" x14ac:dyDescent="0.3">
      <c r="A69" s="117" t="s">
        <v>2588</v>
      </c>
      <c r="B69" s="117">
        <v>440</v>
      </c>
      <c r="C69" s="117" t="s">
        <v>2529</v>
      </c>
      <c r="D69" s="117">
        <v>0.72</v>
      </c>
      <c r="E69" s="117">
        <v>-1.93</v>
      </c>
      <c r="F69" s="119">
        <f t="shared" si="6"/>
        <v>19.858588000000001</v>
      </c>
      <c r="G69" s="117"/>
      <c r="H69" s="119"/>
      <c r="I69" s="117" t="s">
        <v>2530</v>
      </c>
      <c r="J69" s="117"/>
      <c r="K69" s="117">
        <v>187</v>
      </c>
      <c r="L69" s="117">
        <v>479</v>
      </c>
      <c r="N69" s="116" t="s">
        <v>2624</v>
      </c>
    </row>
    <row r="70" spans="1:14" x14ac:dyDescent="0.3">
      <c r="A70" s="117" t="s">
        <v>2589</v>
      </c>
      <c r="B70" s="117">
        <v>843</v>
      </c>
      <c r="C70" s="117" t="s">
        <v>2529</v>
      </c>
      <c r="D70" s="117">
        <v>2.87</v>
      </c>
      <c r="E70" s="117">
        <v>-1</v>
      </c>
      <c r="F70" s="119">
        <f t="shared" si="6"/>
        <v>15.7</v>
      </c>
      <c r="G70" s="117"/>
      <c r="H70" s="119"/>
      <c r="I70" s="117" t="s">
        <v>2530</v>
      </c>
      <c r="J70" s="117"/>
      <c r="K70" s="117">
        <v>45</v>
      </c>
      <c r="L70" s="117">
        <v>522</v>
      </c>
      <c r="N70" s="116" t="s">
        <v>2624</v>
      </c>
    </row>
    <row r="71" spans="1:14" x14ac:dyDescent="0.3">
      <c r="A71" s="117" t="s">
        <v>2589</v>
      </c>
      <c r="B71" s="117">
        <v>843</v>
      </c>
      <c r="C71" s="117" t="s">
        <v>2529</v>
      </c>
      <c r="D71" s="117">
        <v>3.02</v>
      </c>
      <c r="E71" s="117">
        <v>-1.25</v>
      </c>
      <c r="F71" s="119">
        <f t="shared" si="6"/>
        <v>16.797499999999999</v>
      </c>
      <c r="G71" s="117"/>
      <c r="H71" s="119"/>
      <c r="I71" s="117" t="s">
        <v>2530</v>
      </c>
      <c r="J71" s="117"/>
      <c r="K71" s="117">
        <v>49</v>
      </c>
      <c r="L71" s="117">
        <v>533</v>
      </c>
      <c r="N71" s="116" t="s">
        <v>2624</v>
      </c>
    </row>
    <row r="72" spans="1:14" x14ac:dyDescent="0.3">
      <c r="A72" s="117" t="s">
        <v>2589</v>
      </c>
      <c r="B72" s="117">
        <v>843</v>
      </c>
      <c r="C72" s="117" t="s">
        <v>2529</v>
      </c>
      <c r="D72" s="117">
        <v>2.81</v>
      </c>
      <c r="E72" s="117">
        <v>-1.35</v>
      </c>
      <c r="F72" s="119">
        <f t="shared" si="6"/>
        <v>17.2407</v>
      </c>
      <c r="G72" s="117"/>
      <c r="H72" s="119"/>
      <c r="I72" s="117" t="s">
        <v>2530</v>
      </c>
      <c r="J72" s="117"/>
      <c r="K72" s="117">
        <v>32</v>
      </c>
      <c r="L72" s="117">
        <v>539</v>
      </c>
      <c r="N72" s="116" t="s">
        <v>2624</v>
      </c>
    </row>
    <row r="73" spans="1:14" x14ac:dyDescent="0.3">
      <c r="A73" s="117" t="s">
        <v>2590</v>
      </c>
      <c r="B73" s="117">
        <v>170</v>
      </c>
      <c r="C73" s="117" t="s">
        <v>2550</v>
      </c>
      <c r="D73" s="117">
        <v>1.99</v>
      </c>
      <c r="E73" s="117">
        <v>-3.38</v>
      </c>
      <c r="F73" s="119"/>
      <c r="G73" s="117"/>
      <c r="H73" s="119"/>
      <c r="I73" s="117" t="s">
        <v>2530</v>
      </c>
      <c r="J73" s="117"/>
      <c r="K73" s="117">
        <v>228</v>
      </c>
      <c r="L73" s="117">
        <v>697</v>
      </c>
      <c r="N73" s="116" t="s">
        <v>2624</v>
      </c>
    </row>
    <row r="74" spans="1:14" x14ac:dyDescent="0.3">
      <c r="A74" s="117" t="s">
        <v>2591</v>
      </c>
      <c r="B74" s="117">
        <v>460</v>
      </c>
      <c r="C74" s="117" t="s">
        <v>2550</v>
      </c>
      <c r="D74" s="117">
        <v>1.99</v>
      </c>
      <c r="E74" s="117">
        <v>-2.29</v>
      </c>
      <c r="F74" s="119"/>
      <c r="G74" s="117"/>
      <c r="H74" s="119"/>
      <c r="I74" s="117" t="s">
        <v>2530</v>
      </c>
      <c r="J74" s="117"/>
      <c r="K74" s="117">
        <v>147</v>
      </c>
      <c r="L74" s="117">
        <v>583</v>
      </c>
      <c r="N74" s="116" t="s">
        <v>2624</v>
      </c>
    </row>
    <row r="75" spans="1:14" x14ac:dyDescent="0.3">
      <c r="A75" s="117" t="s">
        <v>2592</v>
      </c>
      <c r="B75" s="117">
        <v>-1225</v>
      </c>
      <c r="C75" s="117" t="s">
        <v>2593</v>
      </c>
      <c r="D75" s="117"/>
      <c r="E75" s="117"/>
      <c r="F75" s="119"/>
      <c r="G75" s="117"/>
      <c r="H75" s="119"/>
      <c r="I75" s="117" t="s">
        <v>2594</v>
      </c>
      <c r="J75" s="117">
        <v>-24.21</v>
      </c>
      <c r="K75" s="117"/>
      <c r="L75" s="117"/>
      <c r="N75" s="116" t="s">
        <v>2624</v>
      </c>
    </row>
    <row r="76" spans="1:14" x14ac:dyDescent="0.3">
      <c r="A76" s="117" t="s">
        <v>2595</v>
      </c>
      <c r="B76" s="117">
        <v>-568</v>
      </c>
      <c r="C76" s="117" t="s">
        <v>2593</v>
      </c>
      <c r="D76" s="117"/>
      <c r="E76" s="117"/>
      <c r="F76" s="119"/>
      <c r="G76" s="117"/>
      <c r="H76" s="119"/>
      <c r="I76" s="117" t="s">
        <v>2594</v>
      </c>
      <c r="J76" s="117">
        <v>-25.11</v>
      </c>
      <c r="K76" s="117"/>
      <c r="L76" s="117"/>
      <c r="N76" s="116" t="s">
        <v>2624</v>
      </c>
    </row>
    <row r="77" spans="1:14" x14ac:dyDescent="0.3">
      <c r="A77" s="117" t="s">
        <v>2596</v>
      </c>
      <c r="B77" s="117">
        <v>-488</v>
      </c>
      <c r="C77" s="117" t="s">
        <v>2593</v>
      </c>
      <c r="D77" s="117"/>
      <c r="E77" s="117"/>
      <c r="F77" s="119"/>
      <c r="G77" s="117"/>
      <c r="H77" s="119"/>
      <c r="I77" s="117" t="s">
        <v>2594</v>
      </c>
      <c r="J77" s="117">
        <v>-25.36</v>
      </c>
      <c r="K77" s="117"/>
      <c r="L77" s="117"/>
      <c r="N77" s="116" t="s">
        <v>2624</v>
      </c>
    </row>
    <row r="78" spans="1:14" x14ac:dyDescent="0.3">
      <c r="A78" s="117" t="s">
        <v>2597</v>
      </c>
      <c r="B78" s="117">
        <v>-385</v>
      </c>
      <c r="C78" s="117" t="s">
        <v>2593</v>
      </c>
      <c r="D78" s="117"/>
      <c r="E78" s="117"/>
      <c r="F78" s="119"/>
      <c r="G78" s="117"/>
      <c r="H78" s="119"/>
      <c r="I78" s="117" t="s">
        <v>2594</v>
      </c>
      <c r="J78" s="117">
        <v>-22.86</v>
      </c>
      <c r="K78" s="117"/>
      <c r="L78" s="117"/>
      <c r="N78" s="116" t="s">
        <v>2624</v>
      </c>
    </row>
    <row r="79" spans="1:14" x14ac:dyDescent="0.3">
      <c r="A79" s="117" t="s">
        <v>2598</v>
      </c>
      <c r="B79" s="117">
        <v>-333</v>
      </c>
      <c r="C79" s="117" t="s">
        <v>2593</v>
      </c>
      <c r="D79" s="117"/>
      <c r="E79" s="117"/>
      <c r="F79" s="119"/>
      <c r="G79" s="117"/>
      <c r="H79" s="119"/>
      <c r="I79" s="117" t="s">
        <v>2594</v>
      </c>
      <c r="J79" s="117">
        <v>-24.84</v>
      </c>
      <c r="K79" s="117"/>
      <c r="L79" s="117"/>
      <c r="N79" s="116" t="s">
        <v>2624</v>
      </c>
    </row>
    <row r="80" spans="1:14" x14ac:dyDescent="0.3">
      <c r="A80" s="117" t="s">
        <v>2599</v>
      </c>
      <c r="B80" s="117">
        <v>335</v>
      </c>
      <c r="C80" s="117" t="s">
        <v>2593</v>
      </c>
      <c r="D80" s="117"/>
      <c r="E80" s="117"/>
      <c r="F80" s="119"/>
      <c r="G80" s="117"/>
      <c r="H80" s="119"/>
      <c r="I80" s="117" t="s">
        <v>2594</v>
      </c>
      <c r="J80" s="117">
        <v>-25.68</v>
      </c>
      <c r="K80" s="117"/>
      <c r="L80" s="117"/>
      <c r="N80" s="116" t="s">
        <v>2624</v>
      </c>
    </row>
    <row r="81" spans="1:14" x14ac:dyDescent="0.3">
      <c r="A81" s="117" t="s">
        <v>2600</v>
      </c>
      <c r="B81" s="117">
        <v>338</v>
      </c>
      <c r="C81" s="117" t="s">
        <v>2593</v>
      </c>
      <c r="D81" s="117"/>
      <c r="E81" s="117"/>
      <c r="F81" s="119"/>
      <c r="G81" s="117"/>
      <c r="H81" s="119"/>
      <c r="I81" s="117" t="s">
        <v>2594</v>
      </c>
      <c r="J81" s="117">
        <v>-25.86</v>
      </c>
      <c r="K81" s="117"/>
      <c r="L81" s="117"/>
      <c r="N81" s="116" t="s">
        <v>2624</v>
      </c>
    </row>
    <row r="82" spans="1:14" x14ac:dyDescent="0.3">
      <c r="A82" s="117" t="s">
        <v>2601</v>
      </c>
      <c r="B82" s="117">
        <v>338</v>
      </c>
      <c r="C82" s="117" t="s">
        <v>2593</v>
      </c>
      <c r="D82" s="117"/>
      <c r="E82" s="117"/>
      <c r="F82" s="119"/>
      <c r="G82" s="117"/>
      <c r="H82" s="119"/>
      <c r="I82" s="117" t="s">
        <v>2594</v>
      </c>
      <c r="J82" s="117">
        <v>-25.75</v>
      </c>
      <c r="K82" s="117"/>
      <c r="L82" s="117"/>
      <c r="N82" s="116" t="s">
        <v>2624</v>
      </c>
    </row>
    <row r="83" spans="1:14" x14ac:dyDescent="0.3">
      <c r="A83" s="117" t="s">
        <v>2602</v>
      </c>
      <c r="B83" s="117">
        <v>338</v>
      </c>
      <c r="C83" s="117" t="s">
        <v>2593</v>
      </c>
      <c r="D83" s="117"/>
      <c r="E83" s="117"/>
      <c r="F83" s="119"/>
      <c r="G83" s="117"/>
      <c r="H83" s="119"/>
      <c r="I83" s="117" t="s">
        <v>2594</v>
      </c>
      <c r="J83" s="117">
        <v>-25.6</v>
      </c>
      <c r="K83" s="117"/>
      <c r="L83" s="117"/>
      <c r="N83" s="116" t="s">
        <v>2624</v>
      </c>
    </row>
    <row r="84" spans="1:14" x14ac:dyDescent="0.3">
      <c r="A84" s="117" t="s">
        <v>2603</v>
      </c>
      <c r="B84" s="117">
        <v>355</v>
      </c>
      <c r="C84" s="117" t="s">
        <v>2593</v>
      </c>
      <c r="D84" s="117"/>
      <c r="E84" s="117"/>
      <c r="F84" s="119"/>
      <c r="G84" s="117"/>
      <c r="H84" s="119"/>
      <c r="I84" s="117" t="s">
        <v>2594</v>
      </c>
      <c r="J84" s="117">
        <v>-24.18</v>
      </c>
      <c r="K84" s="117"/>
      <c r="L84" s="117"/>
      <c r="N84" s="116" t="s">
        <v>2624</v>
      </c>
    </row>
    <row r="85" spans="1:14" x14ac:dyDescent="0.3">
      <c r="A85" s="117" t="s">
        <v>2604</v>
      </c>
      <c r="B85" s="117">
        <v>370</v>
      </c>
      <c r="C85" s="117" t="s">
        <v>2593</v>
      </c>
      <c r="D85" s="117"/>
      <c r="E85" s="117"/>
      <c r="F85" s="119"/>
      <c r="G85" s="117"/>
      <c r="H85" s="119"/>
      <c r="I85" s="117" t="s">
        <v>2594</v>
      </c>
      <c r="J85" s="117">
        <v>-25.93</v>
      </c>
      <c r="K85" s="117"/>
      <c r="L85" s="117"/>
      <c r="N85" s="116" t="s">
        <v>2624</v>
      </c>
    </row>
    <row r="86" spans="1:14" x14ac:dyDescent="0.3">
      <c r="A86" s="117" t="s">
        <v>2605</v>
      </c>
      <c r="B86" s="117">
        <v>425</v>
      </c>
      <c r="C86" s="117" t="s">
        <v>2593</v>
      </c>
      <c r="D86" s="117"/>
      <c r="E86" s="117"/>
      <c r="F86" s="119"/>
      <c r="G86" s="117"/>
      <c r="H86" s="119"/>
      <c r="I86" s="117" t="s">
        <v>2594</v>
      </c>
      <c r="J86" s="117">
        <v>-26.2</v>
      </c>
      <c r="K86" s="117"/>
      <c r="L86" s="117"/>
      <c r="N86" s="116" t="s">
        <v>2624</v>
      </c>
    </row>
    <row r="87" spans="1:14" x14ac:dyDescent="0.3">
      <c r="A87" s="117" t="s">
        <v>2606</v>
      </c>
      <c r="B87" s="117">
        <v>575</v>
      </c>
      <c r="C87" s="117" t="s">
        <v>2593</v>
      </c>
      <c r="D87" s="117"/>
      <c r="E87" s="117"/>
      <c r="F87" s="119"/>
      <c r="G87" s="117"/>
      <c r="H87" s="119"/>
      <c r="I87" s="117" t="s">
        <v>2594</v>
      </c>
      <c r="J87" s="117">
        <v>-26.11</v>
      </c>
      <c r="K87" s="117"/>
      <c r="L87" s="117"/>
      <c r="N87" s="116" t="s">
        <v>2624</v>
      </c>
    </row>
    <row r="88" spans="1:14" x14ac:dyDescent="0.3">
      <c r="A88" s="117" t="s">
        <v>2607</v>
      </c>
      <c r="B88" s="117">
        <v>575</v>
      </c>
      <c r="C88" s="117" t="s">
        <v>2593</v>
      </c>
      <c r="D88" s="117"/>
      <c r="E88" s="117"/>
      <c r="F88" s="119"/>
      <c r="G88" s="117"/>
      <c r="H88" s="119"/>
      <c r="I88" s="117" t="s">
        <v>2594</v>
      </c>
      <c r="J88" s="117">
        <v>-26.03</v>
      </c>
      <c r="K88" s="117"/>
      <c r="L88" s="117"/>
      <c r="N88" s="116" t="s">
        <v>2624</v>
      </c>
    </row>
    <row r="89" spans="1:14" x14ac:dyDescent="0.3">
      <c r="A89" s="117" t="s">
        <v>2608</v>
      </c>
      <c r="B89" s="117">
        <v>608</v>
      </c>
      <c r="C89" s="117" t="s">
        <v>2593</v>
      </c>
      <c r="D89" s="117"/>
      <c r="E89" s="117"/>
      <c r="F89" s="119"/>
      <c r="G89" s="117"/>
      <c r="H89" s="119"/>
      <c r="I89" s="117" t="s">
        <v>2594</v>
      </c>
      <c r="J89" s="117">
        <v>-25.36</v>
      </c>
      <c r="K89" s="117"/>
      <c r="L89" s="117"/>
      <c r="N89" s="116" t="s">
        <v>2624</v>
      </c>
    </row>
    <row r="90" spans="1:14" x14ac:dyDescent="0.3">
      <c r="A90" s="117" t="s">
        <v>2609</v>
      </c>
      <c r="B90" s="117">
        <v>608</v>
      </c>
      <c r="C90" s="117" t="s">
        <v>2593</v>
      </c>
      <c r="D90" s="117"/>
      <c r="E90" s="117"/>
      <c r="F90" s="119"/>
      <c r="G90" s="117"/>
      <c r="H90" s="119"/>
      <c r="I90" s="117" t="s">
        <v>2594</v>
      </c>
      <c r="J90" s="117">
        <v>-24.52</v>
      </c>
      <c r="K90" s="117"/>
      <c r="L90" s="117"/>
      <c r="N90" s="116" t="s">
        <v>2624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opLeftCell="A7" zoomScale="85" zoomScaleNormal="85" workbookViewId="0">
      <selection activeCell="K43" sqref="A1:R110"/>
    </sheetView>
  </sheetViews>
  <sheetFormatPr defaultColWidth="9" defaultRowHeight="10.5" x14ac:dyDescent="0.3"/>
  <cols>
    <col min="1" max="3" width="9" style="4"/>
    <col min="4" max="4" width="7.453125" style="4" customWidth="1"/>
    <col min="5" max="5" width="7.90625" style="4" customWidth="1"/>
    <col min="6" max="10" width="9" style="4"/>
    <col min="11" max="14" width="9" style="126"/>
    <col min="15" max="17" width="9" style="4"/>
    <col min="18" max="18" width="12.90625" style="4" customWidth="1"/>
    <col min="19" max="16384" width="9" style="4"/>
  </cols>
  <sheetData>
    <row r="1" spans="1:27" ht="22.5" thickBot="1" x14ac:dyDescent="0.35">
      <c r="A1" s="97" t="s">
        <v>1102</v>
      </c>
      <c r="B1" s="97" t="s">
        <v>1</v>
      </c>
      <c r="C1" s="97" t="s">
        <v>2170</v>
      </c>
      <c r="D1" s="97" t="s">
        <v>2799</v>
      </c>
      <c r="E1" s="97" t="s">
        <v>2800</v>
      </c>
      <c r="F1" s="97" t="s">
        <v>2173</v>
      </c>
      <c r="G1" s="97" t="s">
        <v>2415</v>
      </c>
      <c r="H1" s="97" t="s">
        <v>1618</v>
      </c>
      <c r="I1" s="97" t="s">
        <v>2801</v>
      </c>
      <c r="J1" s="97" t="s">
        <v>2791</v>
      </c>
      <c r="K1" s="96" t="s">
        <v>2802</v>
      </c>
      <c r="L1" s="96" t="s">
        <v>2614</v>
      </c>
      <c r="M1" s="96" t="s">
        <v>2803</v>
      </c>
      <c r="N1" s="96" t="s">
        <v>1007</v>
      </c>
      <c r="O1" s="97" t="s">
        <v>2792</v>
      </c>
      <c r="P1" s="97" t="s">
        <v>2804</v>
      </c>
      <c r="Q1" s="97" t="s">
        <v>2805</v>
      </c>
      <c r="R1" s="97" t="s">
        <v>1835</v>
      </c>
      <c r="S1" s="115"/>
      <c r="T1" s="9"/>
      <c r="U1" s="9"/>
      <c r="V1" s="9"/>
      <c r="W1" s="9"/>
      <c r="X1" s="9"/>
      <c r="AA1" s="122"/>
    </row>
    <row r="2" spans="1:27" ht="11" thickTop="1" x14ac:dyDescent="0.3">
      <c r="A2" s="9" t="s">
        <v>2626</v>
      </c>
      <c r="B2" s="9" t="s">
        <v>2627</v>
      </c>
      <c r="C2" s="4" t="s">
        <v>2628</v>
      </c>
      <c r="D2" s="4">
        <v>39.299999999999997</v>
      </c>
      <c r="E2" s="4">
        <v>-9.3000000000000007</v>
      </c>
      <c r="F2" s="9">
        <v>15.4</v>
      </c>
      <c r="G2" s="123" t="s">
        <v>2629</v>
      </c>
      <c r="H2" s="9" t="s">
        <v>2630</v>
      </c>
      <c r="I2" s="127" t="s">
        <v>2631</v>
      </c>
      <c r="J2" s="9">
        <v>-2.04</v>
      </c>
      <c r="K2" s="126">
        <v>178.2</v>
      </c>
      <c r="L2" s="126">
        <f>16.1-4.64*(J2+1)+0.09*(J2+1)*(J2+1)</f>
        <v>21.022944000000003</v>
      </c>
      <c r="O2" s="9">
        <v>3.56</v>
      </c>
      <c r="P2" s="9" t="s">
        <v>2633</v>
      </c>
      <c r="Q2" s="127" t="s">
        <v>2793</v>
      </c>
      <c r="R2" s="4" t="s">
        <v>2632</v>
      </c>
    </row>
    <row r="3" spans="1:27" x14ac:dyDescent="0.3">
      <c r="A3" s="9" t="s">
        <v>2634</v>
      </c>
      <c r="B3" s="9" t="s">
        <v>2627</v>
      </c>
      <c r="C3" s="4" t="s">
        <v>2628</v>
      </c>
      <c r="D3" s="4">
        <v>39.299999999999997</v>
      </c>
      <c r="E3" s="4">
        <v>-9.3000000000000007</v>
      </c>
      <c r="F3" s="9">
        <v>14.4</v>
      </c>
      <c r="G3" s="123" t="s">
        <v>2629</v>
      </c>
      <c r="H3" s="9" t="s">
        <v>2630</v>
      </c>
      <c r="I3" s="127" t="s">
        <v>2631</v>
      </c>
      <c r="J3" s="9">
        <v>-2.15</v>
      </c>
      <c r="K3" s="126">
        <v>178.65364891518738</v>
      </c>
      <c r="L3" s="126">
        <f t="shared" ref="L3:L66" si="0">16.1-4.64*(J3+1)+0.09*(J3+1)*(J3+1)</f>
        <v>21.555025000000001</v>
      </c>
      <c r="O3" s="9">
        <v>2.57</v>
      </c>
      <c r="P3" s="9" t="s">
        <v>2633</v>
      </c>
      <c r="Q3" s="127" t="s">
        <v>2636</v>
      </c>
      <c r="R3" s="4" t="s">
        <v>2635</v>
      </c>
    </row>
    <row r="4" spans="1:27" x14ac:dyDescent="0.3">
      <c r="A4" s="9" t="s">
        <v>2637</v>
      </c>
      <c r="B4" s="9" t="s">
        <v>2627</v>
      </c>
      <c r="C4" s="4" t="s">
        <v>2628</v>
      </c>
      <c r="D4" s="4">
        <v>39.299999999999997</v>
      </c>
      <c r="E4" s="4">
        <v>-9.3000000000000007</v>
      </c>
      <c r="F4" s="9">
        <v>13.9</v>
      </c>
      <c r="G4" s="123" t="s">
        <v>2638</v>
      </c>
      <c r="H4" s="9" t="s">
        <v>2630</v>
      </c>
      <c r="I4" s="127" t="s">
        <v>2631</v>
      </c>
      <c r="J4" s="9">
        <v>-2.82</v>
      </c>
      <c r="K4" s="126">
        <v>178.88047337278104</v>
      </c>
      <c r="L4" s="126">
        <f t="shared" si="0"/>
        <v>24.842916000000002</v>
      </c>
      <c r="M4" s="126">
        <f>AVERAGE(K2:K6)</f>
        <v>178.78611439842206</v>
      </c>
      <c r="N4" s="126">
        <f>AVERAGE(L2:L6)</f>
        <v>21.0986364</v>
      </c>
      <c r="O4" s="9">
        <v>2.36</v>
      </c>
      <c r="P4" s="9" t="s">
        <v>2633</v>
      </c>
      <c r="Q4" s="127" t="s">
        <v>2793</v>
      </c>
      <c r="R4" s="4" t="s">
        <v>2639</v>
      </c>
    </row>
    <row r="5" spans="1:27" x14ac:dyDescent="0.3">
      <c r="A5" s="9" t="s">
        <v>2640</v>
      </c>
      <c r="B5" s="9" t="s">
        <v>2641</v>
      </c>
      <c r="C5" s="4" t="s">
        <v>2628</v>
      </c>
      <c r="D5" s="4">
        <v>39.299999999999997</v>
      </c>
      <c r="E5" s="4">
        <v>-9.3000000000000007</v>
      </c>
      <c r="F5" s="9">
        <v>13.88</v>
      </c>
      <c r="G5" s="123" t="s">
        <v>2629</v>
      </c>
      <c r="H5" s="9" t="s">
        <v>2630</v>
      </c>
      <c r="I5" s="127" t="s">
        <v>2631</v>
      </c>
      <c r="J5" s="9">
        <v>-1.52</v>
      </c>
      <c r="K5" s="126">
        <v>178.88954635108479</v>
      </c>
      <c r="L5" s="126">
        <f t="shared" si="0"/>
        <v>18.537136000000004</v>
      </c>
      <c r="M5" s="126">
        <f t="shared" ref="M5:N20" si="1">AVERAGE(K3:K7)</f>
        <v>179.07009861932937</v>
      </c>
      <c r="N5" s="126">
        <f t="shared" si="1"/>
        <v>20.963827600000002</v>
      </c>
      <c r="O5" s="9">
        <v>2.77</v>
      </c>
      <c r="P5" s="9" t="s">
        <v>2633</v>
      </c>
      <c r="Q5" s="127" t="s">
        <v>2636</v>
      </c>
      <c r="R5" s="4" t="s">
        <v>2642</v>
      </c>
    </row>
    <row r="6" spans="1:27" x14ac:dyDescent="0.3">
      <c r="A6" s="9" t="s">
        <v>2643</v>
      </c>
      <c r="B6" s="9" t="s">
        <v>2641</v>
      </c>
      <c r="C6" s="4" t="s">
        <v>2628</v>
      </c>
      <c r="D6" s="4">
        <v>39.299999999999997</v>
      </c>
      <c r="E6" s="4">
        <v>-9.3000000000000007</v>
      </c>
      <c r="F6" s="9">
        <v>12.96</v>
      </c>
      <c r="G6" s="123" t="s">
        <v>2644</v>
      </c>
      <c r="H6" s="9" t="s">
        <v>2630</v>
      </c>
      <c r="I6" s="127" t="s">
        <v>2631</v>
      </c>
      <c r="J6" s="9">
        <v>-1.73</v>
      </c>
      <c r="K6" s="126">
        <v>179.30690335305718</v>
      </c>
      <c r="L6" s="126">
        <f t="shared" si="0"/>
        <v>19.535161000000002</v>
      </c>
      <c r="M6" s="126">
        <f t="shared" si="1"/>
        <v>179.32504930966471</v>
      </c>
      <c r="N6" s="126">
        <f t="shared" si="1"/>
        <v>21.207302600000002</v>
      </c>
      <c r="O6" s="9">
        <v>3.48</v>
      </c>
      <c r="P6" s="9" t="s">
        <v>2633</v>
      </c>
      <c r="Q6" s="127" t="s">
        <v>2793</v>
      </c>
      <c r="R6" s="4" t="s">
        <v>2632</v>
      </c>
    </row>
    <row r="7" spans="1:27" x14ac:dyDescent="0.3">
      <c r="A7" s="9" t="s">
        <v>2645</v>
      </c>
      <c r="B7" s="9" t="s">
        <v>2641</v>
      </c>
      <c r="C7" s="4" t="s">
        <v>2628</v>
      </c>
      <c r="D7" s="4">
        <v>39.299999999999997</v>
      </c>
      <c r="E7" s="4">
        <v>-9.3000000000000007</v>
      </c>
      <c r="F7" s="9">
        <v>12.27</v>
      </c>
      <c r="G7" s="123" t="s">
        <v>2629</v>
      </c>
      <c r="H7" s="9" t="s">
        <v>2630</v>
      </c>
      <c r="I7" s="127" t="s">
        <v>2631</v>
      </c>
      <c r="J7" s="9">
        <v>-1.9</v>
      </c>
      <c r="K7" s="126">
        <v>179.61992110453647</v>
      </c>
      <c r="L7" s="126">
        <f t="shared" si="0"/>
        <v>20.3489</v>
      </c>
      <c r="M7" s="126">
        <f t="shared" si="1"/>
        <v>179.64895463510848</v>
      </c>
      <c r="N7" s="126">
        <f t="shared" si="1"/>
        <v>20.676050600000003</v>
      </c>
      <c r="O7" s="9">
        <v>3.83</v>
      </c>
      <c r="P7" s="9" t="s">
        <v>2633</v>
      </c>
      <c r="Q7" s="127" t="s">
        <v>2793</v>
      </c>
      <c r="R7" s="4" t="s">
        <v>2632</v>
      </c>
    </row>
    <row r="8" spans="1:27" x14ac:dyDescent="0.3">
      <c r="A8" s="9" t="s">
        <v>2646</v>
      </c>
      <c r="B8" s="9" t="s">
        <v>2647</v>
      </c>
      <c r="C8" s="4" t="s">
        <v>2628</v>
      </c>
      <c r="D8" s="4">
        <v>39.299999999999997</v>
      </c>
      <c r="E8" s="4">
        <v>-9.3000000000000007</v>
      </c>
      <c r="F8" s="9">
        <v>11.59</v>
      </c>
      <c r="G8" s="123" t="s">
        <v>2629</v>
      </c>
      <c r="H8" s="9" t="s">
        <v>2630</v>
      </c>
      <c r="I8" s="127" t="s">
        <v>2631</v>
      </c>
      <c r="J8" s="9">
        <v>-2.4</v>
      </c>
      <c r="K8" s="126">
        <v>179.92840236686391</v>
      </c>
      <c r="L8" s="126">
        <f t="shared" si="0"/>
        <v>22.772400000000001</v>
      </c>
      <c r="M8" s="126">
        <f t="shared" si="1"/>
        <v>179.97104536489149</v>
      </c>
      <c r="N8" s="126">
        <f t="shared" si="1"/>
        <v>21.328143400000002</v>
      </c>
      <c r="O8" s="9">
        <v>3.24</v>
      </c>
      <c r="P8" s="9" t="s">
        <v>2633</v>
      </c>
      <c r="Q8" s="127" t="s">
        <v>2793</v>
      </c>
      <c r="R8" s="4" t="s">
        <v>2632</v>
      </c>
    </row>
    <row r="9" spans="1:27" x14ac:dyDescent="0.3">
      <c r="A9" s="9" t="s">
        <v>2648</v>
      </c>
      <c r="B9" s="9" t="s">
        <v>2641</v>
      </c>
      <c r="C9" s="4" t="s">
        <v>2628</v>
      </c>
      <c r="D9" s="4">
        <v>39.299999999999997</v>
      </c>
      <c r="E9" s="4">
        <v>-9.3000000000000007</v>
      </c>
      <c r="F9" s="9">
        <v>10.33</v>
      </c>
      <c r="G9" s="123" t="s">
        <v>2649</v>
      </c>
      <c r="H9" s="9" t="s">
        <v>2630</v>
      </c>
      <c r="I9" s="127" t="s">
        <v>2631</v>
      </c>
      <c r="J9" s="9">
        <v>-2.2799999999999998</v>
      </c>
      <c r="K9" s="126">
        <v>180.5</v>
      </c>
      <c r="L9" s="126">
        <f t="shared" si="0"/>
        <v>22.186655999999999</v>
      </c>
      <c r="M9" s="126">
        <f t="shared" si="1"/>
        <v>180.22515356165667</v>
      </c>
      <c r="N9" s="126">
        <f t="shared" si="1"/>
        <v>21.868185</v>
      </c>
      <c r="O9" s="9">
        <v>4.5</v>
      </c>
      <c r="P9" s="9" t="s">
        <v>2633</v>
      </c>
      <c r="Q9" s="127" t="s">
        <v>2793</v>
      </c>
      <c r="R9" s="4" t="s">
        <v>2632</v>
      </c>
    </row>
    <row r="10" spans="1:27" x14ac:dyDescent="0.3">
      <c r="A10" s="9" t="s">
        <v>2650</v>
      </c>
      <c r="B10" s="9" t="s">
        <v>2651</v>
      </c>
      <c r="C10" s="4" t="s">
        <v>2628</v>
      </c>
      <c r="D10" s="4">
        <v>39.299999999999997</v>
      </c>
      <c r="E10" s="4">
        <v>-9.3000000000000007</v>
      </c>
      <c r="F10" s="9">
        <v>141.85</v>
      </c>
      <c r="G10" s="123" t="s">
        <v>2652</v>
      </c>
      <c r="H10" s="9" t="s">
        <v>2630</v>
      </c>
      <c r="I10" s="127" t="s">
        <v>2653</v>
      </c>
      <c r="J10" s="9">
        <v>-2.2000000000000002</v>
      </c>
      <c r="K10" s="126">
        <v>180.5</v>
      </c>
      <c r="L10" s="126">
        <f t="shared" si="0"/>
        <v>21.797600000000003</v>
      </c>
      <c r="M10" s="126">
        <f t="shared" si="1"/>
        <v>180.42498347434085</v>
      </c>
      <c r="N10" s="126">
        <f t="shared" si="1"/>
        <v>22.294245800000002</v>
      </c>
      <c r="O10" s="9">
        <v>4.9800000000000004</v>
      </c>
      <c r="P10" s="9" t="s">
        <v>2633</v>
      </c>
      <c r="Q10" s="127" t="s">
        <v>2655</v>
      </c>
      <c r="R10" s="4" t="s">
        <v>2654</v>
      </c>
    </row>
    <row r="11" spans="1:27" x14ac:dyDescent="0.3">
      <c r="A11" s="9" t="s">
        <v>2656</v>
      </c>
      <c r="B11" s="9" t="s">
        <v>2641</v>
      </c>
      <c r="C11" s="4" t="s">
        <v>2628</v>
      </c>
      <c r="D11" s="4">
        <v>39.299999999999997</v>
      </c>
      <c r="E11" s="4">
        <v>-9.3000000000000007</v>
      </c>
      <c r="F11" s="9">
        <v>9.5299999999999994</v>
      </c>
      <c r="G11" s="123" t="s">
        <v>2657</v>
      </c>
      <c r="H11" s="9" t="s">
        <v>2630</v>
      </c>
      <c r="I11" s="127" t="s">
        <v>2653</v>
      </c>
      <c r="J11" s="9">
        <v>-2.29</v>
      </c>
      <c r="K11" s="126">
        <v>180.57744433688288</v>
      </c>
      <c r="L11" s="126">
        <f t="shared" si="0"/>
        <v>22.235368999999999</v>
      </c>
      <c r="M11" s="126">
        <f t="shared" si="1"/>
        <v>180.56698935140369</v>
      </c>
      <c r="N11" s="126">
        <f t="shared" si="1"/>
        <v>21.819151600000001</v>
      </c>
      <c r="O11" s="9">
        <v>4.16</v>
      </c>
      <c r="P11" s="9" t="s">
        <v>2633</v>
      </c>
      <c r="Q11" s="127" t="s">
        <v>2793</v>
      </c>
      <c r="R11" s="4" t="s">
        <v>2658</v>
      </c>
    </row>
    <row r="12" spans="1:27" x14ac:dyDescent="0.3">
      <c r="A12" s="9" t="s">
        <v>2659</v>
      </c>
      <c r="B12" s="9" t="s">
        <v>2627</v>
      </c>
      <c r="C12" s="4" t="s">
        <v>2628</v>
      </c>
      <c r="D12" s="4">
        <v>39.299999999999997</v>
      </c>
      <c r="E12" s="4">
        <v>-9.3000000000000007</v>
      </c>
      <c r="F12" s="9">
        <v>9.1</v>
      </c>
      <c r="G12" s="123" t="s">
        <v>2629</v>
      </c>
      <c r="H12" s="9" t="s">
        <v>2630</v>
      </c>
      <c r="I12" s="127" t="s">
        <v>2653</v>
      </c>
      <c r="J12" s="9">
        <v>-2.34</v>
      </c>
      <c r="K12" s="126">
        <v>180.6190706679574</v>
      </c>
      <c r="L12" s="126">
        <f t="shared" si="0"/>
        <v>22.479203999999999</v>
      </c>
      <c r="M12" s="126">
        <f t="shared" si="1"/>
        <v>180.59467570183932</v>
      </c>
      <c r="N12" s="126">
        <f t="shared" si="1"/>
        <v>21.403625400000003</v>
      </c>
      <c r="O12" s="9">
        <v>4.3600000000000003</v>
      </c>
      <c r="P12" s="9" t="s">
        <v>2633</v>
      </c>
      <c r="Q12" s="127" t="s">
        <v>2660</v>
      </c>
      <c r="R12" s="4" t="s">
        <v>2635</v>
      </c>
    </row>
    <row r="13" spans="1:27" x14ac:dyDescent="0.3">
      <c r="A13" s="9" t="s">
        <v>2661</v>
      </c>
      <c r="B13" s="9" t="s">
        <v>2641</v>
      </c>
      <c r="C13" s="4" t="s">
        <v>2628</v>
      </c>
      <c r="D13" s="4">
        <v>39.299999999999997</v>
      </c>
      <c r="E13" s="4">
        <v>-9.3000000000000007</v>
      </c>
      <c r="F13" s="9">
        <v>8.9</v>
      </c>
      <c r="G13" s="123" t="s">
        <v>2662</v>
      </c>
      <c r="H13" s="9" t="s">
        <v>2630</v>
      </c>
      <c r="I13" s="127" t="s">
        <v>2653</v>
      </c>
      <c r="J13" s="9">
        <v>-1.91</v>
      </c>
      <c r="K13" s="126">
        <v>180.63843175217812</v>
      </c>
      <c r="L13" s="126">
        <f t="shared" si="0"/>
        <v>20.396929</v>
      </c>
      <c r="M13" s="126">
        <f t="shared" si="1"/>
        <v>180.62623426911907</v>
      </c>
      <c r="N13" s="126">
        <f t="shared" si="1"/>
        <v>21.258350400000001</v>
      </c>
      <c r="O13" s="9">
        <v>4.91</v>
      </c>
      <c r="P13" s="9" t="s">
        <v>2633</v>
      </c>
      <c r="Q13" s="127" t="s">
        <v>2655</v>
      </c>
      <c r="R13" s="4" t="s">
        <v>2635</v>
      </c>
    </row>
    <row r="14" spans="1:27" x14ac:dyDescent="0.3">
      <c r="A14" s="9" t="s">
        <v>2663</v>
      </c>
      <c r="B14" s="9" t="s">
        <v>2627</v>
      </c>
      <c r="C14" s="4" t="s">
        <v>2628</v>
      </c>
      <c r="D14" s="4">
        <v>39.299999999999997</v>
      </c>
      <c r="E14" s="4">
        <v>-9.3000000000000007</v>
      </c>
      <c r="F14" s="9">
        <v>8.9</v>
      </c>
      <c r="G14" s="123" t="s">
        <v>2652</v>
      </c>
      <c r="H14" s="9" t="s">
        <v>2630</v>
      </c>
      <c r="I14" s="127" t="s">
        <v>2653</v>
      </c>
      <c r="J14" s="9">
        <v>-1.85</v>
      </c>
      <c r="K14" s="126">
        <v>180.63843175217812</v>
      </c>
      <c r="L14" s="126">
        <f t="shared" si="0"/>
        <v>20.109024999999999</v>
      </c>
      <c r="M14" s="126">
        <f t="shared" si="1"/>
        <v>180.64230396902227</v>
      </c>
      <c r="N14" s="126">
        <f t="shared" si="1"/>
        <v>21.6510064</v>
      </c>
      <c r="O14" s="9">
        <v>4.29</v>
      </c>
      <c r="P14" s="9" t="s">
        <v>2633</v>
      </c>
      <c r="Q14" s="127" t="s">
        <v>2660</v>
      </c>
      <c r="R14" s="4" t="s">
        <v>2635</v>
      </c>
    </row>
    <row r="15" spans="1:27" x14ac:dyDescent="0.3">
      <c r="A15" s="9" t="s">
        <v>2664</v>
      </c>
      <c r="B15" s="9" t="s">
        <v>2641</v>
      </c>
      <c r="C15" s="4" t="s">
        <v>2628</v>
      </c>
      <c r="D15" s="4">
        <v>39.299999999999997</v>
      </c>
      <c r="E15" s="4">
        <v>-9.3000000000000007</v>
      </c>
      <c r="F15" s="9">
        <v>8.6999999999999993</v>
      </c>
      <c r="G15" s="123" t="s">
        <v>2629</v>
      </c>
      <c r="H15" s="9" t="s">
        <v>2630</v>
      </c>
      <c r="I15" s="127" t="s">
        <v>2653</v>
      </c>
      <c r="J15" s="9">
        <v>-2.0499999999999998</v>
      </c>
      <c r="K15" s="126">
        <v>180.65779283639884</v>
      </c>
      <c r="L15" s="126">
        <f t="shared" si="0"/>
        <v>21.071225000000002</v>
      </c>
      <c r="M15" s="126">
        <f t="shared" si="1"/>
        <v>180.65624394966116</v>
      </c>
      <c r="N15" s="126">
        <f t="shared" si="1"/>
        <v>21.340452800000001</v>
      </c>
      <c r="O15" s="9">
        <v>4.72</v>
      </c>
      <c r="P15" s="9" t="s">
        <v>2633</v>
      </c>
      <c r="Q15" s="127" t="s">
        <v>2665</v>
      </c>
      <c r="R15" s="4" t="s">
        <v>2639</v>
      </c>
    </row>
    <row r="16" spans="1:27" x14ac:dyDescent="0.3">
      <c r="A16" s="9" t="s">
        <v>2666</v>
      </c>
      <c r="B16" s="9" t="s">
        <v>2627</v>
      </c>
      <c r="C16" s="4" t="s">
        <v>2628</v>
      </c>
      <c r="D16" s="4">
        <v>39.299999999999997</v>
      </c>
      <c r="E16" s="4">
        <v>-9.3000000000000007</v>
      </c>
      <c r="F16" s="9">
        <v>8.6999999999999993</v>
      </c>
      <c r="G16" s="123" t="s">
        <v>2629</v>
      </c>
      <c r="H16" s="9" t="s">
        <v>2630</v>
      </c>
      <c r="I16" s="127" t="s">
        <v>2653</v>
      </c>
      <c r="J16" s="9">
        <v>-2.69</v>
      </c>
      <c r="K16" s="126">
        <v>180.65779283639884</v>
      </c>
      <c r="L16" s="126">
        <f t="shared" si="0"/>
        <v>24.198649</v>
      </c>
      <c r="M16" s="126">
        <f t="shared" si="1"/>
        <v>180.68509196515004</v>
      </c>
      <c r="N16" s="126">
        <f t="shared" si="1"/>
        <v>21.562379800000002</v>
      </c>
      <c r="O16" s="9">
        <v>5.08</v>
      </c>
      <c r="P16" s="9" t="s">
        <v>2633</v>
      </c>
      <c r="Q16" s="127" t="s">
        <v>2665</v>
      </c>
      <c r="R16" s="4" t="s">
        <v>2632</v>
      </c>
    </row>
    <row r="17" spans="1:18" x14ac:dyDescent="0.3">
      <c r="A17" s="9" t="s">
        <v>2667</v>
      </c>
      <c r="B17" s="9" t="s">
        <v>2627</v>
      </c>
      <c r="C17" s="4" t="s">
        <v>2628</v>
      </c>
      <c r="D17" s="4">
        <v>39.299999999999997</v>
      </c>
      <c r="E17" s="4">
        <v>-9.3000000000000007</v>
      </c>
      <c r="F17" s="9">
        <v>8.3800000000000008</v>
      </c>
      <c r="G17" s="123" t="s">
        <v>2638</v>
      </c>
      <c r="H17" s="9" t="s">
        <v>2630</v>
      </c>
      <c r="I17" s="127" t="s">
        <v>2653</v>
      </c>
      <c r="J17" s="9">
        <v>-2.02</v>
      </c>
      <c r="K17" s="126">
        <v>180.68877057115199</v>
      </c>
      <c r="L17" s="126">
        <f t="shared" si="0"/>
        <v>20.926436000000002</v>
      </c>
      <c r="M17" s="126">
        <f t="shared" si="1"/>
        <v>180.71839303000971</v>
      </c>
      <c r="N17" s="126">
        <f t="shared" si="1"/>
        <v>22.548927600000003</v>
      </c>
      <c r="O17" s="9">
        <v>5.01</v>
      </c>
      <c r="P17" s="9" t="s">
        <v>2633</v>
      </c>
      <c r="Q17" s="127" t="s">
        <v>2793</v>
      </c>
      <c r="R17" s="4" t="s">
        <v>2632</v>
      </c>
    </row>
    <row r="18" spans="1:18" x14ac:dyDescent="0.3">
      <c r="A18" s="9" t="s">
        <v>2668</v>
      </c>
      <c r="B18" s="9" t="s">
        <v>2641</v>
      </c>
      <c r="C18" s="4" t="s">
        <v>2628</v>
      </c>
      <c r="D18" s="4">
        <v>39.299999999999997</v>
      </c>
      <c r="E18" s="4">
        <v>-9.3000000000000007</v>
      </c>
      <c r="F18" s="9">
        <v>7.41</v>
      </c>
      <c r="G18" s="123" t="s">
        <v>2638</v>
      </c>
      <c r="H18" s="9" t="s">
        <v>2630</v>
      </c>
      <c r="I18" s="127" t="s">
        <v>2653</v>
      </c>
      <c r="J18" s="9">
        <v>-2.14</v>
      </c>
      <c r="K18" s="126">
        <v>180.78267182962247</v>
      </c>
      <c r="L18" s="126">
        <f t="shared" si="0"/>
        <v>21.506564000000001</v>
      </c>
      <c r="M18" s="126">
        <f t="shared" si="1"/>
        <v>180.75081251485614</v>
      </c>
      <c r="N18" s="126">
        <f t="shared" si="1"/>
        <v>22.481409800000002</v>
      </c>
      <c r="O18" s="9">
        <v>4.4000000000000004</v>
      </c>
      <c r="P18" s="9" t="s">
        <v>2633</v>
      </c>
      <c r="Q18" s="127" t="s">
        <v>2660</v>
      </c>
      <c r="R18" s="4" t="s">
        <v>2635</v>
      </c>
    </row>
    <row r="19" spans="1:18" x14ac:dyDescent="0.3">
      <c r="A19" s="9" t="s">
        <v>2669</v>
      </c>
      <c r="B19" s="9" t="s">
        <v>2641</v>
      </c>
      <c r="C19" s="4" t="s">
        <v>2628</v>
      </c>
      <c r="D19" s="4">
        <v>39.299999999999997</v>
      </c>
      <c r="E19" s="4">
        <v>-9.3000000000000007</v>
      </c>
      <c r="F19" s="9">
        <v>7.18</v>
      </c>
      <c r="G19" s="123" t="s">
        <v>2629</v>
      </c>
      <c r="H19" s="9" t="s">
        <v>2630</v>
      </c>
      <c r="I19" s="127" t="s">
        <v>2653</v>
      </c>
      <c r="J19" s="9">
        <v>-2.86</v>
      </c>
      <c r="K19" s="126">
        <v>180.80493707647628</v>
      </c>
      <c r="L19" s="126">
        <f t="shared" si="0"/>
        <v>25.041764000000001</v>
      </c>
      <c r="M19" s="126">
        <f t="shared" si="1"/>
        <v>180.78323199970254</v>
      </c>
      <c r="N19" s="126">
        <f t="shared" si="1"/>
        <v>22.030352200000003</v>
      </c>
      <c r="O19" s="9">
        <v>4.66</v>
      </c>
      <c r="P19" s="9" t="s">
        <v>2633</v>
      </c>
      <c r="Q19" s="127" t="s">
        <v>2793</v>
      </c>
      <c r="R19" s="4" t="s">
        <v>2632</v>
      </c>
    </row>
    <row r="20" spans="1:18" x14ac:dyDescent="0.3">
      <c r="A20" s="9" t="s">
        <v>2670</v>
      </c>
      <c r="B20" s="9" t="s">
        <v>2651</v>
      </c>
      <c r="C20" s="4" t="s">
        <v>2628</v>
      </c>
      <c r="D20" s="4">
        <v>39.299999999999997</v>
      </c>
      <c r="E20" s="4">
        <v>-9.3000000000000007</v>
      </c>
      <c r="F20" s="9">
        <v>136.55000000000001</v>
      </c>
      <c r="G20" s="123" t="s">
        <v>2638</v>
      </c>
      <c r="H20" s="9" t="s">
        <v>2630</v>
      </c>
      <c r="I20" s="127" t="s">
        <v>2653</v>
      </c>
      <c r="J20" s="9">
        <v>-1.98</v>
      </c>
      <c r="K20" s="126">
        <v>180.81989026063101</v>
      </c>
      <c r="L20" s="126">
        <f t="shared" si="0"/>
        <v>20.733636000000001</v>
      </c>
      <c r="M20" s="126">
        <f t="shared" si="1"/>
        <v>180.81066307065734</v>
      </c>
      <c r="N20" s="126">
        <f t="shared" si="1"/>
        <v>22.340905799999998</v>
      </c>
      <c r="O20" s="9">
        <v>5.72</v>
      </c>
      <c r="P20" s="9" t="s">
        <v>2633</v>
      </c>
      <c r="Q20" s="127" t="s">
        <v>2660</v>
      </c>
      <c r="R20" s="4" t="s">
        <v>2671</v>
      </c>
    </row>
    <row r="21" spans="1:18" x14ac:dyDescent="0.3">
      <c r="A21" s="9" t="s">
        <v>2672</v>
      </c>
      <c r="B21" s="9" t="s">
        <v>2651</v>
      </c>
      <c r="C21" s="4" t="s">
        <v>2628</v>
      </c>
      <c r="D21" s="4">
        <v>39.299999999999997</v>
      </c>
      <c r="E21" s="4">
        <v>-9.3000000000000007</v>
      </c>
      <c r="F21" s="9">
        <v>136.55000000000001</v>
      </c>
      <c r="G21" s="123" t="s">
        <v>2638</v>
      </c>
      <c r="H21" s="9" t="s">
        <v>2630</v>
      </c>
      <c r="I21" s="127" t="s">
        <v>2653</v>
      </c>
      <c r="J21" s="9">
        <v>-2.23</v>
      </c>
      <c r="K21" s="126">
        <v>180.81989026063101</v>
      </c>
      <c r="L21" s="126">
        <f t="shared" si="0"/>
        <v>21.943361000000003</v>
      </c>
      <c r="M21" s="126">
        <f t="shared" ref="M21:N36" si="2">AVERAGE(K19:K23)</f>
        <v>180.83060498740468</v>
      </c>
      <c r="N21" s="126">
        <f t="shared" si="2"/>
        <v>21.860885799999998</v>
      </c>
      <c r="O21" s="9">
        <v>5.54</v>
      </c>
      <c r="P21" s="9" t="s">
        <v>2633</v>
      </c>
      <c r="Q21" s="127" t="s">
        <v>2660</v>
      </c>
      <c r="R21" s="4" t="s">
        <v>2673</v>
      </c>
    </row>
    <row r="22" spans="1:18" x14ac:dyDescent="0.3">
      <c r="A22" s="9" t="s">
        <v>2674</v>
      </c>
      <c r="B22" s="9" t="s">
        <v>2651</v>
      </c>
      <c r="C22" s="4" t="s">
        <v>2628</v>
      </c>
      <c r="D22" s="4">
        <v>39.299999999999997</v>
      </c>
      <c r="E22" s="4">
        <v>-9.3000000000000007</v>
      </c>
      <c r="F22" s="9">
        <v>136.44999999999999</v>
      </c>
      <c r="G22" s="123" t="s">
        <v>2629</v>
      </c>
      <c r="H22" s="9" t="s">
        <v>2630</v>
      </c>
      <c r="I22" s="127" t="s">
        <v>2653</v>
      </c>
      <c r="J22" s="9">
        <v>-2.34</v>
      </c>
      <c r="K22" s="126">
        <v>180.82592592592593</v>
      </c>
      <c r="L22" s="126">
        <f t="shared" si="0"/>
        <v>22.479203999999999</v>
      </c>
      <c r="M22" s="126">
        <f t="shared" si="2"/>
        <v>180.85134048020271</v>
      </c>
      <c r="N22" s="126">
        <f t="shared" si="2"/>
        <v>20.9800018</v>
      </c>
      <c r="O22" s="9">
        <v>5.45</v>
      </c>
      <c r="P22" s="9" t="s">
        <v>2633</v>
      </c>
      <c r="Q22" s="127" t="s">
        <v>2660</v>
      </c>
      <c r="R22" s="4" t="s">
        <v>2675</v>
      </c>
    </row>
    <row r="23" spans="1:18" x14ac:dyDescent="0.3">
      <c r="A23" s="9" t="s">
        <v>2676</v>
      </c>
      <c r="B23" s="9" t="s">
        <v>2641</v>
      </c>
      <c r="C23" s="4" t="s">
        <v>2628</v>
      </c>
      <c r="D23" s="4">
        <v>39.299999999999997</v>
      </c>
      <c r="E23" s="4">
        <v>-9.3000000000000007</v>
      </c>
      <c r="F23" s="9">
        <v>6.38</v>
      </c>
      <c r="G23" s="123" t="s">
        <v>2649</v>
      </c>
      <c r="H23" s="9" t="s">
        <v>2630</v>
      </c>
      <c r="I23" s="127" t="s">
        <v>2653</v>
      </c>
      <c r="J23" s="9">
        <v>-1.64</v>
      </c>
      <c r="K23" s="126">
        <v>180.88238141335916</v>
      </c>
      <c r="L23" s="126">
        <f t="shared" si="0"/>
        <v>19.106464000000003</v>
      </c>
      <c r="M23" s="126">
        <f t="shared" si="2"/>
        <v>180.88029563233596</v>
      </c>
      <c r="N23" s="126">
        <f t="shared" si="2"/>
        <v>21.633479600000001</v>
      </c>
      <c r="O23" s="9">
        <v>5.73</v>
      </c>
      <c r="P23" s="9" t="s">
        <v>2633</v>
      </c>
      <c r="Q23" s="127" t="s">
        <v>2660</v>
      </c>
      <c r="R23" s="4" t="s">
        <v>2632</v>
      </c>
    </row>
    <row r="24" spans="1:18" x14ac:dyDescent="0.3">
      <c r="A24" s="9" t="s">
        <v>2677</v>
      </c>
      <c r="B24" s="9" t="s">
        <v>2651</v>
      </c>
      <c r="C24" s="4" t="s">
        <v>2628</v>
      </c>
      <c r="D24" s="4">
        <v>39.299999999999997</v>
      </c>
      <c r="E24" s="4">
        <v>-9.3000000000000007</v>
      </c>
      <c r="F24" s="9">
        <v>135.08000000000001</v>
      </c>
      <c r="G24" s="123" t="s">
        <v>2638</v>
      </c>
      <c r="H24" s="9" t="s">
        <v>2630</v>
      </c>
      <c r="I24" s="127" t="s">
        <v>2653</v>
      </c>
      <c r="J24" s="9">
        <v>-1.96</v>
      </c>
      <c r="K24" s="126">
        <v>180.9086145404664</v>
      </c>
      <c r="L24" s="126">
        <f t="shared" si="0"/>
        <v>20.637344000000002</v>
      </c>
      <c r="M24" s="126">
        <f t="shared" si="2"/>
        <v>180.91157411457564</v>
      </c>
      <c r="N24" s="126">
        <f t="shared" si="2"/>
        <v>21.190039599999999</v>
      </c>
      <c r="O24" s="9">
        <v>5.3159999999999998</v>
      </c>
      <c r="P24" s="9" t="s">
        <v>2633</v>
      </c>
      <c r="Q24" s="127" t="s">
        <v>2660</v>
      </c>
      <c r="R24" s="4" t="s">
        <v>2678</v>
      </c>
    </row>
    <row r="25" spans="1:18" x14ac:dyDescent="0.3">
      <c r="A25" s="9" t="s">
        <v>2679</v>
      </c>
      <c r="B25" s="9" t="s">
        <v>2641</v>
      </c>
      <c r="C25" s="4" t="s">
        <v>2628</v>
      </c>
      <c r="D25" s="4">
        <v>39.299999999999997</v>
      </c>
      <c r="E25" s="4">
        <v>-9.3000000000000007</v>
      </c>
      <c r="F25" s="9">
        <v>5.53</v>
      </c>
      <c r="G25" s="123" t="s">
        <v>2638</v>
      </c>
      <c r="H25" s="9" t="s">
        <v>2630</v>
      </c>
      <c r="I25" s="127" t="s">
        <v>2653</v>
      </c>
      <c r="J25" s="9">
        <v>-2.65</v>
      </c>
      <c r="K25" s="126">
        <v>180.96466602129721</v>
      </c>
      <c r="L25" s="126">
        <f t="shared" si="0"/>
        <v>24.001024999999998</v>
      </c>
      <c r="M25" s="126">
        <f t="shared" si="2"/>
        <v>180.94638892939048</v>
      </c>
      <c r="N25" s="126">
        <f t="shared" si="2"/>
        <v>21.632992600000001</v>
      </c>
      <c r="O25" s="9">
        <v>4.92</v>
      </c>
      <c r="P25" s="9" t="s">
        <v>2633</v>
      </c>
      <c r="Q25" s="127" t="s">
        <v>2793</v>
      </c>
      <c r="R25" s="4" t="s">
        <v>2680</v>
      </c>
    </row>
    <row r="26" spans="1:18" x14ac:dyDescent="0.3">
      <c r="A26" s="9" t="s">
        <v>2681</v>
      </c>
      <c r="B26" s="9" t="s">
        <v>2641</v>
      </c>
      <c r="C26" s="4" t="s">
        <v>2628</v>
      </c>
      <c r="D26" s="4">
        <v>39.299999999999997</v>
      </c>
      <c r="E26" s="4">
        <v>-9.3000000000000007</v>
      </c>
      <c r="F26" s="9">
        <v>5.41</v>
      </c>
      <c r="G26" s="123" t="s">
        <v>2682</v>
      </c>
      <c r="H26" s="9" t="s">
        <v>2630</v>
      </c>
      <c r="I26" s="127" t="s">
        <v>2653</v>
      </c>
      <c r="J26" s="9">
        <v>-1.77</v>
      </c>
      <c r="K26" s="126">
        <v>180.97628267182961</v>
      </c>
      <c r="L26" s="126">
        <f t="shared" si="0"/>
        <v>19.726161000000001</v>
      </c>
      <c r="M26" s="126">
        <f t="shared" si="2"/>
        <v>180.98104527014556</v>
      </c>
      <c r="N26" s="126">
        <f t="shared" si="2"/>
        <v>22.317304799999999</v>
      </c>
      <c r="O26" s="9">
        <v>4.93</v>
      </c>
      <c r="P26" s="9" t="s">
        <v>2633</v>
      </c>
      <c r="Q26" s="127" t="s">
        <v>2660</v>
      </c>
      <c r="R26" s="4" t="s">
        <v>2635</v>
      </c>
    </row>
    <row r="27" spans="1:18" x14ac:dyDescent="0.3">
      <c r="A27" s="9" t="s">
        <v>2683</v>
      </c>
      <c r="B27" s="9" t="s">
        <v>2684</v>
      </c>
      <c r="C27" s="4" t="s">
        <v>2628</v>
      </c>
      <c r="D27" s="4">
        <v>39.299999999999997</v>
      </c>
      <c r="E27" s="4">
        <v>-9.3000000000000007</v>
      </c>
      <c r="F27" s="9">
        <v>5.9</v>
      </c>
      <c r="G27" s="123" t="s">
        <v>2629</v>
      </c>
      <c r="H27" s="9" t="s">
        <v>2630</v>
      </c>
      <c r="I27" s="127" t="s">
        <v>2653</v>
      </c>
      <c r="J27" s="9">
        <v>-2.79</v>
      </c>
      <c r="K27" s="126">
        <v>181</v>
      </c>
      <c r="L27" s="126">
        <f t="shared" si="0"/>
        <v>24.693968999999999</v>
      </c>
      <c r="M27" s="126">
        <f t="shared" si="2"/>
        <v>181.01339643612636</v>
      </c>
      <c r="N27" s="126">
        <f t="shared" si="2"/>
        <v>22.539645799999999</v>
      </c>
      <c r="O27" s="9">
        <v>1.97</v>
      </c>
      <c r="P27" s="9" t="s">
        <v>2633</v>
      </c>
      <c r="Q27" s="127" t="s">
        <v>2685</v>
      </c>
      <c r="R27" s="4" t="s">
        <v>2635</v>
      </c>
    </row>
    <row r="28" spans="1:18" x14ac:dyDescent="0.3">
      <c r="A28" s="9" t="s">
        <v>2686</v>
      </c>
      <c r="B28" s="9" t="s">
        <v>2641</v>
      </c>
      <c r="C28" s="4" t="s">
        <v>2628</v>
      </c>
      <c r="D28" s="4">
        <v>39.299999999999997</v>
      </c>
      <c r="E28" s="4">
        <v>-9.3000000000000007</v>
      </c>
      <c r="F28" s="9">
        <v>4.59</v>
      </c>
      <c r="G28" s="123" t="s">
        <v>2638</v>
      </c>
      <c r="H28" s="9" t="s">
        <v>2630</v>
      </c>
      <c r="I28" s="127" t="s">
        <v>2653</v>
      </c>
      <c r="J28" s="9">
        <v>-2.35</v>
      </c>
      <c r="K28" s="126">
        <v>181.05566311713457</v>
      </c>
      <c r="L28" s="126">
        <f t="shared" si="0"/>
        <v>22.528025</v>
      </c>
      <c r="M28" s="126">
        <f t="shared" si="2"/>
        <v>181.03740418056003</v>
      </c>
      <c r="N28" s="126">
        <f t="shared" si="2"/>
        <v>22.118392</v>
      </c>
      <c r="O28" s="9">
        <v>5.58</v>
      </c>
      <c r="P28" s="9" t="s">
        <v>2633</v>
      </c>
      <c r="Q28" s="127" t="s">
        <v>2660</v>
      </c>
      <c r="R28" s="4" t="s">
        <v>2687</v>
      </c>
    </row>
    <row r="29" spans="1:18" x14ac:dyDescent="0.3">
      <c r="A29" s="9" t="s">
        <v>2688</v>
      </c>
      <c r="B29" s="9" t="s">
        <v>2651</v>
      </c>
      <c r="C29" s="4" t="s">
        <v>2628</v>
      </c>
      <c r="D29" s="4">
        <v>39.299999999999997</v>
      </c>
      <c r="E29" s="4">
        <v>-9.3000000000000007</v>
      </c>
      <c r="F29" s="9">
        <v>132.4</v>
      </c>
      <c r="G29" s="123" t="s">
        <v>2638</v>
      </c>
      <c r="H29" s="9" t="s">
        <v>2630</v>
      </c>
      <c r="I29" s="127" t="s">
        <v>2653</v>
      </c>
      <c r="J29" s="9">
        <v>-2.19</v>
      </c>
      <c r="K29" s="126">
        <v>181.07037037037037</v>
      </c>
      <c r="L29" s="126">
        <f t="shared" si="0"/>
        <v>21.749048999999999</v>
      </c>
      <c r="M29" s="126">
        <f t="shared" si="2"/>
        <v>181.05908859488724</v>
      </c>
      <c r="N29" s="126">
        <f t="shared" si="2"/>
        <v>22.5910166</v>
      </c>
      <c r="O29" s="9">
        <v>4.0460000000000003</v>
      </c>
      <c r="P29" s="9" t="s">
        <v>2633</v>
      </c>
      <c r="Q29" s="127" t="s">
        <v>2660</v>
      </c>
      <c r="R29" s="4" t="s">
        <v>2678</v>
      </c>
    </row>
    <row r="30" spans="1:18" x14ac:dyDescent="0.3">
      <c r="A30" s="9" t="s">
        <v>2689</v>
      </c>
      <c r="B30" s="9" t="s">
        <v>2641</v>
      </c>
      <c r="C30" s="4" t="s">
        <v>2628</v>
      </c>
      <c r="D30" s="4">
        <v>39.299999999999997</v>
      </c>
      <c r="E30" s="4">
        <v>-9.3000000000000007</v>
      </c>
      <c r="F30" s="9">
        <v>4.29</v>
      </c>
      <c r="G30" s="123" t="s">
        <v>2690</v>
      </c>
      <c r="H30" s="9" t="s">
        <v>2630</v>
      </c>
      <c r="I30" s="127" t="s">
        <v>2653</v>
      </c>
      <c r="J30" s="9">
        <v>-2.2200000000000002</v>
      </c>
      <c r="K30" s="126">
        <v>181.08470474346564</v>
      </c>
      <c r="L30" s="126">
        <f t="shared" si="0"/>
        <v>21.894756000000005</v>
      </c>
      <c r="M30" s="126">
        <f t="shared" si="2"/>
        <v>181.07602954358038</v>
      </c>
      <c r="N30" s="126">
        <f t="shared" si="2"/>
        <v>21.972923599999998</v>
      </c>
      <c r="O30" s="9">
        <v>5.17</v>
      </c>
      <c r="P30" s="9" t="s">
        <v>2633</v>
      </c>
      <c r="Q30" s="127" t="s">
        <v>2660</v>
      </c>
      <c r="R30" s="4" t="s">
        <v>2632</v>
      </c>
    </row>
    <row r="31" spans="1:18" x14ac:dyDescent="0.3">
      <c r="A31" s="9" t="s">
        <v>2691</v>
      </c>
      <c r="B31" s="9" t="s">
        <v>2641</v>
      </c>
      <c r="C31" s="4" t="s">
        <v>2628</v>
      </c>
      <c r="D31" s="4">
        <v>39.299999999999997</v>
      </c>
      <c r="E31" s="4">
        <v>-9.3000000000000007</v>
      </c>
      <c r="F31" s="9">
        <v>4.29</v>
      </c>
      <c r="G31" s="123" t="s">
        <v>2682</v>
      </c>
      <c r="H31" s="9" t="s">
        <v>2630</v>
      </c>
      <c r="I31" s="127" t="s">
        <v>2653</v>
      </c>
      <c r="J31" s="9">
        <v>-2.2599999999999998</v>
      </c>
      <c r="K31" s="126">
        <v>181.08470474346564</v>
      </c>
      <c r="L31" s="126">
        <f t="shared" si="0"/>
        <v>22.089283999999999</v>
      </c>
      <c r="M31" s="126">
        <f t="shared" si="2"/>
        <v>181.08532286400632</v>
      </c>
      <c r="N31" s="126">
        <f t="shared" si="2"/>
        <v>21.865715400000003</v>
      </c>
      <c r="O31" s="9">
        <v>4.7699999999999996</v>
      </c>
      <c r="P31" s="9" t="s">
        <v>2633</v>
      </c>
      <c r="Q31" s="127" t="s">
        <v>2660</v>
      </c>
      <c r="R31" s="4" t="s">
        <v>2642</v>
      </c>
    </row>
    <row r="32" spans="1:18" x14ac:dyDescent="0.3">
      <c r="A32" s="9" t="s">
        <v>2692</v>
      </c>
      <c r="B32" s="9" t="s">
        <v>2627</v>
      </c>
      <c r="C32" s="4" t="s">
        <v>2628</v>
      </c>
      <c r="D32" s="4">
        <v>39.299999999999997</v>
      </c>
      <c r="E32" s="4">
        <v>-9.3000000000000007</v>
      </c>
      <c r="F32" s="9">
        <v>4.29</v>
      </c>
      <c r="G32" s="123" t="s">
        <v>2629</v>
      </c>
      <c r="H32" s="9" t="s">
        <v>2630</v>
      </c>
      <c r="I32" s="127" t="s">
        <v>2653</v>
      </c>
      <c r="J32" s="9">
        <v>-2.16</v>
      </c>
      <c r="K32" s="126">
        <v>181.08470474346564</v>
      </c>
      <c r="L32" s="126">
        <f t="shared" si="0"/>
        <v>21.603504000000001</v>
      </c>
      <c r="M32" s="126">
        <f t="shared" si="2"/>
        <v>181.09632139399804</v>
      </c>
      <c r="N32" s="126">
        <f t="shared" si="2"/>
        <v>22.355635400000004</v>
      </c>
      <c r="O32" s="9">
        <v>4.3499999999999996</v>
      </c>
      <c r="P32" s="9" t="s">
        <v>2633</v>
      </c>
      <c r="Q32" s="127" t="s">
        <v>2660</v>
      </c>
      <c r="R32" s="4" t="s">
        <v>2693</v>
      </c>
    </row>
    <row r="33" spans="1:18" x14ac:dyDescent="0.3">
      <c r="A33" s="9" t="s">
        <v>2694</v>
      </c>
      <c r="B33" s="9" t="s">
        <v>2641</v>
      </c>
      <c r="C33" s="4" t="s">
        <v>2628</v>
      </c>
      <c r="D33" s="4">
        <v>39.299999999999997</v>
      </c>
      <c r="E33" s="4">
        <v>-9.3000000000000007</v>
      </c>
      <c r="F33" s="9">
        <v>4.1100000000000003</v>
      </c>
      <c r="G33" s="123" t="s">
        <v>2695</v>
      </c>
      <c r="H33" s="9" t="s">
        <v>2630</v>
      </c>
      <c r="I33" s="127" t="s">
        <v>2653</v>
      </c>
      <c r="J33" s="9">
        <v>-2.2400000000000002</v>
      </c>
      <c r="K33" s="126">
        <v>181.10212971926427</v>
      </c>
      <c r="L33" s="126">
        <f t="shared" si="0"/>
        <v>21.991983999999999</v>
      </c>
      <c r="M33" s="126">
        <f t="shared" si="2"/>
        <v>181.10445304937076</v>
      </c>
      <c r="N33" s="126">
        <f t="shared" si="2"/>
        <v>22.846095400000003</v>
      </c>
      <c r="O33" s="9">
        <v>4.67</v>
      </c>
      <c r="P33" s="9" t="s">
        <v>2633</v>
      </c>
      <c r="Q33" s="127" t="s">
        <v>2660</v>
      </c>
      <c r="R33" s="4" t="s">
        <v>2635</v>
      </c>
    </row>
    <row r="34" spans="1:18" x14ac:dyDescent="0.3">
      <c r="A34" s="9" t="s">
        <v>2696</v>
      </c>
      <c r="B34" s="9" t="s">
        <v>2641</v>
      </c>
      <c r="C34" s="4" t="s">
        <v>2628</v>
      </c>
      <c r="D34" s="4">
        <v>39.299999999999997</v>
      </c>
      <c r="E34" s="4">
        <v>-9.3000000000000007</v>
      </c>
      <c r="F34" s="9">
        <v>3.87</v>
      </c>
      <c r="G34" s="123" t="s">
        <v>2652</v>
      </c>
      <c r="H34" s="9" t="s">
        <v>2630</v>
      </c>
      <c r="I34" s="127" t="s">
        <v>2653</v>
      </c>
      <c r="J34" s="9">
        <v>-2.69</v>
      </c>
      <c r="K34" s="126">
        <v>181.12536302032913</v>
      </c>
      <c r="L34" s="126">
        <f t="shared" si="0"/>
        <v>24.198649</v>
      </c>
      <c r="M34" s="126">
        <f t="shared" si="2"/>
        <v>181.11335914811227</v>
      </c>
      <c r="N34" s="126">
        <f t="shared" si="2"/>
        <v>22.690818600000004</v>
      </c>
      <c r="O34" s="9">
        <v>4.6900000000000004</v>
      </c>
      <c r="P34" s="9" t="s">
        <v>2633</v>
      </c>
      <c r="Q34" s="127" t="s">
        <v>2660</v>
      </c>
      <c r="R34" s="4" t="s">
        <v>2635</v>
      </c>
    </row>
    <row r="35" spans="1:18" x14ac:dyDescent="0.3">
      <c r="A35" s="9" t="s">
        <v>2697</v>
      </c>
      <c r="B35" s="9" t="s">
        <v>2641</v>
      </c>
      <c r="C35" s="4" t="s">
        <v>2628</v>
      </c>
      <c r="D35" s="4">
        <v>39.299999999999997</v>
      </c>
      <c r="E35" s="4">
        <v>-9.3000000000000007</v>
      </c>
      <c r="F35" s="9">
        <v>3.87</v>
      </c>
      <c r="G35" s="123" t="s">
        <v>2629</v>
      </c>
      <c r="H35" s="9" t="s">
        <v>2630</v>
      </c>
      <c r="I35" s="127" t="s">
        <v>2653</v>
      </c>
      <c r="J35" s="9">
        <v>-2.72</v>
      </c>
      <c r="K35" s="126">
        <v>181.12536302032913</v>
      </c>
      <c r="L35" s="126">
        <f t="shared" si="0"/>
        <v>24.347056000000002</v>
      </c>
      <c r="M35" s="126">
        <f t="shared" si="2"/>
        <v>181.12980640243697</v>
      </c>
      <c r="N35" s="126">
        <f t="shared" si="2"/>
        <v>22.6230236</v>
      </c>
      <c r="O35" s="9">
        <v>4.87</v>
      </c>
      <c r="P35" s="9" t="s">
        <v>2633</v>
      </c>
      <c r="Q35" s="127" t="s">
        <v>2660</v>
      </c>
      <c r="R35" s="4" t="s">
        <v>2632</v>
      </c>
    </row>
    <row r="36" spans="1:18" x14ac:dyDescent="0.3">
      <c r="A36" s="9" t="s">
        <v>2698</v>
      </c>
      <c r="B36" s="9" t="s">
        <v>2627</v>
      </c>
      <c r="C36" s="4" t="s">
        <v>2628</v>
      </c>
      <c r="D36" s="4">
        <v>39.299999999999997</v>
      </c>
      <c r="E36" s="4">
        <v>-9.3000000000000007</v>
      </c>
      <c r="F36" s="9">
        <v>3.83</v>
      </c>
      <c r="G36" s="123" t="s">
        <v>2682</v>
      </c>
      <c r="H36" s="9" t="s">
        <v>2630</v>
      </c>
      <c r="I36" s="127" t="s">
        <v>2653</v>
      </c>
      <c r="J36" s="9">
        <v>-2.1</v>
      </c>
      <c r="K36" s="126">
        <v>181.12923523717328</v>
      </c>
      <c r="L36" s="126">
        <f t="shared" si="0"/>
        <v>21.312899999999999</v>
      </c>
      <c r="M36" s="126">
        <f t="shared" si="2"/>
        <v>181.15226526013302</v>
      </c>
      <c r="N36" s="126">
        <f t="shared" si="2"/>
        <v>22.361722999999998</v>
      </c>
      <c r="O36" s="9">
        <v>4.4400000000000004</v>
      </c>
      <c r="P36" s="9" t="s">
        <v>2633</v>
      </c>
      <c r="Q36" s="127" t="s">
        <v>2660</v>
      </c>
      <c r="R36" s="4" t="s">
        <v>2632</v>
      </c>
    </row>
    <row r="37" spans="1:18" x14ac:dyDescent="0.3">
      <c r="A37" s="9" t="s">
        <v>2699</v>
      </c>
      <c r="B37" s="9" t="s">
        <v>2651</v>
      </c>
      <c r="C37" s="4" t="s">
        <v>2628</v>
      </c>
      <c r="D37" s="4">
        <v>39.299999999999997</v>
      </c>
      <c r="E37" s="4">
        <v>-9.3000000000000007</v>
      </c>
      <c r="F37" s="9">
        <v>130.80000000000001</v>
      </c>
      <c r="G37" s="123" t="s">
        <v>2629</v>
      </c>
      <c r="H37" s="9" t="s">
        <v>2630</v>
      </c>
      <c r="I37" s="127" t="s">
        <v>2653</v>
      </c>
      <c r="J37" s="9">
        <v>-2.09</v>
      </c>
      <c r="K37" s="126">
        <v>181.16694101508915</v>
      </c>
      <c r="L37" s="126">
        <f t="shared" si="0"/>
        <v>21.264529000000003</v>
      </c>
      <c r="M37" s="126">
        <f t="shared" ref="M37:N52" si="3">AVERAGE(K35:K39)</f>
        <v>181.18049855455828</v>
      </c>
      <c r="N37" s="126">
        <f t="shared" si="3"/>
        <v>22.037365999999999</v>
      </c>
      <c r="O37" s="9">
        <v>3.51</v>
      </c>
      <c r="P37" s="9" t="s">
        <v>2633</v>
      </c>
      <c r="Q37" s="127" t="s">
        <v>2660</v>
      </c>
      <c r="R37" s="4" t="s">
        <v>2700</v>
      </c>
    </row>
    <row r="38" spans="1:18" x14ac:dyDescent="0.3">
      <c r="A38" s="9" t="s">
        <v>2701</v>
      </c>
      <c r="B38" s="9" t="s">
        <v>2627</v>
      </c>
      <c r="C38" s="4" t="s">
        <v>2628</v>
      </c>
      <c r="D38" s="4">
        <v>39.299999999999997</v>
      </c>
      <c r="E38" s="4">
        <v>-9.3000000000000007</v>
      </c>
      <c r="F38" s="9">
        <v>2.95</v>
      </c>
      <c r="G38" s="123" t="s">
        <v>2638</v>
      </c>
      <c r="H38" s="9" t="s">
        <v>2630</v>
      </c>
      <c r="I38" s="127" t="s">
        <v>2653</v>
      </c>
      <c r="J38" s="9">
        <v>-1.97</v>
      </c>
      <c r="K38" s="126">
        <v>181.21442400774444</v>
      </c>
      <c r="L38" s="126">
        <f t="shared" si="0"/>
        <v>20.685480999999999</v>
      </c>
      <c r="M38" s="126">
        <f t="shared" si="3"/>
        <v>181.22406243883265</v>
      </c>
      <c r="N38" s="126">
        <f t="shared" si="3"/>
        <v>21.840102000000002</v>
      </c>
      <c r="O38" s="9">
        <v>5.6</v>
      </c>
      <c r="P38" s="9" t="s">
        <v>2633</v>
      </c>
      <c r="Q38" s="127" t="s">
        <v>2660</v>
      </c>
      <c r="R38" s="4" t="s">
        <v>2635</v>
      </c>
    </row>
    <row r="39" spans="1:18" x14ac:dyDescent="0.3">
      <c r="A39" s="9" t="s">
        <v>2702</v>
      </c>
      <c r="B39" s="9" t="s">
        <v>2651</v>
      </c>
      <c r="C39" s="4" t="s">
        <v>2628</v>
      </c>
      <c r="D39" s="4">
        <v>39.299999999999997</v>
      </c>
      <c r="E39" s="4">
        <v>-9.3000000000000007</v>
      </c>
      <c r="F39" s="9">
        <v>129.15</v>
      </c>
      <c r="G39" s="123" t="s">
        <v>2644</v>
      </c>
      <c r="H39" s="9" t="s">
        <v>2630</v>
      </c>
      <c r="I39" s="127" t="s">
        <v>2653</v>
      </c>
      <c r="J39" s="9">
        <v>-2.36</v>
      </c>
      <c r="K39" s="126">
        <v>181.26652949245542</v>
      </c>
      <c r="L39" s="126">
        <f t="shared" si="0"/>
        <v>22.576864</v>
      </c>
      <c r="M39" s="126">
        <f t="shared" si="3"/>
        <v>181.27633736622857</v>
      </c>
      <c r="N39" s="126">
        <f t="shared" si="3"/>
        <v>21.995378800000005</v>
      </c>
      <c r="O39" s="9">
        <v>3.13</v>
      </c>
      <c r="P39" s="9" t="s">
        <v>2633</v>
      </c>
      <c r="Q39" s="127" t="s">
        <v>2660</v>
      </c>
      <c r="R39" s="4" t="s">
        <v>2678</v>
      </c>
    </row>
    <row r="40" spans="1:18" x14ac:dyDescent="0.3">
      <c r="A40" s="9" t="s">
        <v>2703</v>
      </c>
      <c r="B40" s="9" t="s">
        <v>2651</v>
      </c>
      <c r="C40" s="4" t="s">
        <v>2628</v>
      </c>
      <c r="D40" s="4">
        <v>39.299999999999997</v>
      </c>
      <c r="E40" s="4">
        <v>-9.3000000000000007</v>
      </c>
      <c r="F40" s="9">
        <v>127.88</v>
      </c>
      <c r="G40" s="123" t="s">
        <v>2629</v>
      </c>
      <c r="H40" s="9" t="s">
        <v>2630</v>
      </c>
      <c r="I40" s="127" t="s">
        <v>2653</v>
      </c>
      <c r="J40" s="9">
        <v>-2.52</v>
      </c>
      <c r="K40" s="126">
        <v>181.34318244170095</v>
      </c>
      <c r="L40" s="126">
        <f t="shared" si="0"/>
        <v>23.360735999999999</v>
      </c>
      <c r="M40" s="126">
        <f t="shared" si="3"/>
        <v>181.32160485594051</v>
      </c>
      <c r="N40" s="126">
        <f t="shared" si="3"/>
        <v>22.651509800000003</v>
      </c>
      <c r="O40" s="9">
        <v>1.9279999999999999</v>
      </c>
      <c r="P40" s="9" t="s">
        <v>2633</v>
      </c>
      <c r="Q40" s="127" t="s">
        <v>2660</v>
      </c>
      <c r="R40" s="4" t="s">
        <v>2678</v>
      </c>
    </row>
    <row r="41" spans="1:18" x14ac:dyDescent="0.3">
      <c r="A41" s="9" t="s">
        <v>2704</v>
      </c>
      <c r="B41" s="9" t="s">
        <v>2641</v>
      </c>
      <c r="C41" s="4" t="s">
        <v>2628</v>
      </c>
      <c r="D41" s="4">
        <v>39.299999999999997</v>
      </c>
      <c r="E41" s="4">
        <v>-9.3000000000000007</v>
      </c>
      <c r="F41" s="9">
        <v>1.1299999999999999</v>
      </c>
      <c r="G41" s="123" t="s">
        <v>2629</v>
      </c>
      <c r="H41" s="9" t="s">
        <v>2630</v>
      </c>
      <c r="I41" s="127" t="s">
        <v>2653</v>
      </c>
      <c r="J41" s="9">
        <v>-2.2599999999999998</v>
      </c>
      <c r="K41" s="126">
        <v>181.39060987415294</v>
      </c>
      <c r="L41" s="126">
        <f t="shared" si="0"/>
        <v>22.089283999999999</v>
      </c>
      <c r="M41" s="126">
        <f t="shared" si="3"/>
        <v>181.36303757617284</v>
      </c>
      <c r="N41" s="126">
        <f t="shared" si="3"/>
        <v>23.206222400000001</v>
      </c>
      <c r="O41" s="9">
        <v>3.7</v>
      </c>
      <c r="P41" s="9" t="s">
        <v>2633</v>
      </c>
      <c r="Q41" s="127" t="s">
        <v>2660</v>
      </c>
      <c r="R41" s="4" t="s">
        <v>2642</v>
      </c>
    </row>
    <row r="42" spans="1:18" x14ac:dyDescent="0.3">
      <c r="A42" s="9" t="s">
        <v>2705</v>
      </c>
      <c r="B42" s="9" t="s">
        <v>2651</v>
      </c>
      <c r="C42" s="4" t="s">
        <v>2628</v>
      </c>
      <c r="D42" s="4">
        <v>39.299999999999997</v>
      </c>
      <c r="E42" s="4">
        <v>-9.3000000000000007</v>
      </c>
      <c r="F42" s="9">
        <v>127.05</v>
      </c>
      <c r="G42" s="123" t="s">
        <v>2682</v>
      </c>
      <c r="H42" s="9" t="s">
        <v>2630</v>
      </c>
      <c r="I42" s="127" t="s">
        <v>2653</v>
      </c>
      <c r="J42" s="9">
        <v>-2.76</v>
      </c>
      <c r="K42" s="126">
        <v>181.39327846364884</v>
      </c>
      <c r="L42" s="126">
        <f t="shared" si="0"/>
        <v>24.545183999999999</v>
      </c>
      <c r="M42" s="126">
        <f t="shared" si="3"/>
        <v>181.39404919946296</v>
      </c>
      <c r="N42" s="126">
        <f t="shared" si="3"/>
        <v>23.167172800000003</v>
      </c>
      <c r="O42" s="9">
        <v>2.54</v>
      </c>
      <c r="P42" s="9" t="s">
        <v>2633</v>
      </c>
      <c r="Q42" s="127" t="s">
        <v>2660</v>
      </c>
      <c r="R42" s="4" t="s">
        <v>2678</v>
      </c>
    </row>
    <row r="43" spans="1:18" x14ac:dyDescent="0.3">
      <c r="A43" s="9" t="s">
        <v>2706</v>
      </c>
      <c r="B43" s="9" t="s">
        <v>2641</v>
      </c>
      <c r="C43" s="4" t="s">
        <v>2628</v>
      </c>
      <c r="D43" s="4">
        <v>39.299999999999997</v>
      </c>
      <c r="E43" s="4">
        <v>-9.3000000000000007</v>
      </c>
      <c r="F43" s="9">
        <v>0.81</v>
      </c>
      <c r="G43" s="123" t="s">
        <v>2638</v>
      </c>
      <c r="H43" s="9" t="s">
        <v>2630</v>
      </c>
      <c r="I43" s="127" t="s">
        <v>2653</v>
      </c>
      <c r="J43" s="9">
        <v>-2.54</v>
      </c>
      <c r="K43" s="126">
        <v>181.42158760890609</v>
      </c>
      <c r="L43" s="126">
        <f t="shared" si="0"/>
        <v>23.459044000000002</v>
      </c>
      <c r="M43" s="126">
        <f t="shared" si="3"/>
        <v>181.42541271112279</v>
      </c>
      <c r="N43" s="126">
        <f t="shared" si="3"/>
        <v>22.981105800000002</v>
      </c>
      <c r="O43" s="9">
        <v>4.58</v>
      </c>
      <c r="P43" s="9" t="s">
        <v>2633</v>
      </c>
      <c r="Q43" s="127" t="s">
        <v>2660</v>
      </c>
      <c r="R43" s="4" t="s">
        <v>2635</v>
      </c>
    </row>
    <row r="44" spans="1:18" x14ac:dyDescent="0.3">
      <c r="A44" s="9" t="s">
        <v>2707</v>
      </c>
      <c r="B44" s="9" t="s">
        <v>2641</v>
      </c>
      <c r="C44" s="4" t="s">
        <v>2628</v>
      </c>
      <c r="D44" s="4">
        <v>39.299999999999997</v>
      </c>
      <c r="E44" s="4">
        <v>-9.3000000000000007</v>
      </c>
      <c r="F44" s="9">
        <v>0.81</v>
      </c>
      <c r="G44" s="123" t="s">
        <v>2638</v>
      </c>
      <c r="H44" s="9" t="s">
        <v>2630</v>
      </c>
      <c r="I44" s="127" t="s">
        <v>2653</v>
      </c>
      <c r="J44" s="9">
        <v>-2.3199999999999998</v>
      </c>
      <c r="K44" s="126">
        <v>181.42158760890609</v>
      </c>
      <c r="L44" s="126">
        <f t="shared" si="0"/>
        <v>22.381616000000001</v>
      </c>
      <c r="M44" s="126">
        <f t="shared" si="3"/>
        <v>181.50729073629222</v>
      </c>
      <c r="N44" s="126">
        <f t="shared" si="3"/>
        <v>23.492120199999999</v>
      </c>
      <c r="O44" s="9">
        <v>4.3899999999999997</v>
      </c>
      <c r="P44" s="9" t="s">
        <v>2633</v>
      </c>
      <c r="Q44" s="127" t="s">
        <v>2660</v>
      </c>
      <c r="R44" s="4" t="s">
        <v>2687</v>
      </c>
    </row>
    <row r="45" spans="1:18" x14ac:dyDescent="0.3">
      <c r="A45" s="9" t="s">
        <v>2708</v>
      </c>
      <c r="B45" s="9" t="s">
        <v>2641</v>
      </c>
      <c r="C45" s="4" t="s">
        <v>2628</v>
      </c>
      <c r="D45" s="4">
        <v>39.299999999999997</v>
      </c>
      <c r="E45" s="4">
        <v>-9.3000000000000007</v>
      </c>
      <c r="F45" s="9">
        <v>0.44</v>
      </c>
      <c r="G45" s="123" t="s">
        <v>2629</v>
      </c>
      <c r="H45" s="9" t="s">
        <v>2630</v>
      </c>
      <c r="I45" s="127" t="s">
        <v>2653</v>
      </c>
      <c r="J45" s="9">
        <v>-2.33</v>
      </c>
      <c r="K45" s="126">
        <v>181.5</v>
      </c>
      <c r="L45" s="126">
        <f t="shared" si="0"/>
        <v>22.430401</v>
      </c>
      <c r="M45" s="126">
        <f t="shared" si="3"/>
        <v>181.60386138101097</v>
      </c>
      <c r="N45" s="126">
        <f t="shared" si="3"/>
        <v>23.265059600000001</v>
      </c>
      <c r="O45" s="9">
        <v>4.17</v>
      </c>
      <c r="P45" s="9" t="s">
        <v>2633</v>
      </c>
      <c r="Q45" s="127" t="s">
        <v>2660</v>
      </c>
      <c r="R45" s="4" t="s">
        <v>2635</v>
      </c>
    </row>
    <row r="46" spans="1:18" x14ac:dyDescent="0.3">
      <c r="A46" s="9" t="s">
        <v>2709</v>
      </c>
      <c r="B46" s="9" t="s">
        <v>2684</v>
      </c>
      <c r="C46" s="4" t="s">
        <v>2628</v>
      </c>
      <c r="D46" s="4">
        <v>39.299999999999997</v>
      </c>
      <c r="E46" s="4">
        <v>-9.3000000000000007</v>
      </c>
      <c r="F46" s="9">
        <v>4.3499999999999996</v>
      </c>
      <c r="G46" s="123" t="s">
        <v>2638</v>
      </c>
      <c r="H46" s="9" t="s">
        <v>2630</v>
      </c>
      <c r="I46" s="127" t="s">
        <v>2653</v>
      </c>
      <c r="J46" s="9">
        <v>-2.78</v>
      </c>
      <c r="K46" s="126">
        <v>181.8</v>
      </c>
      <c r="L46" s="126">
        <f t="shared" si="0"/>
        <v>24.644356000000002</v>
      </c>
      <c r="M46" s="126">
        <f t="shared" si="3"/>
        <v>181.77926951080727</v>
      </c>
      <c r="N46" s="126">
        <f t="shared" si="3"/>
        <v>22.442140599999998</v>
      </c>
      <c r="O46" s="9">
        <v>1.6</v>
      </c>
      <c r="P46" s="9" t="s">
        <v>2633</v>
      </c>
      <c r="Q46" s="127" t="s">
        <v>2685</v>
      </c>
      <c r="R46" s="4" t="s">
        <v>2635</v>
      </c>
    </row>
    <row r="47" spans="1:18" x14ac:dyDescent="0.3">
      <c r="A47" s="9" t="s">
        <v>2710</v>
      </c>
      <c r="B47" s="9" t="s">
        <v>2651</v>
      </c>
      <c r="C47" s="4" t="s">
        <v>2628</v>
      </c>
      <c r="D47" s="4">
        <v>39.299999999999997</v>
      </c>
      <c r="E47" s="4">
        <v>-9.3000000000000007</v>
      </c>
      <c r="F47" s="9">
        <v>119.05</v>
      </c>
      <c r="G47" s="123" t="s">
        <v>2629</v>
      </c>
      <c r="H47" s="9" t="s">
        <v>2630</v>
      </c>
      <c r="I47" s="127" t="s">
        <v>2653</v>
      </c>
      <c r="J47" s="9">
        <v>-2.5299999999999998</v>
      </c>
      <c r="K47" s="126">
        <v>181.8761316872428</v>
      </c>
      <c r="L47" s="126">
        <f t="shared" si="0"/>
        <v>23.409881000000002</v>
      </c>
      <c r="M47" s="126">
        <f t="shared" si="3"/>
        <v>181.97700960219476</v>
      </c>
      <c r="N47" s="126">
        <f t="shared" si="3"/>
        <v>21.522230200000003</v>
      </c>
      <c r="O47" s="9">
        <v>0.53</v>
      </c>
      <c r="P47" s="9" t="s">
        <v>2633</v>
      </c>
      <c r="Q47" s="9" t="s">
        <v>2711</v>
      </c>
      <c r="R47" s="4" t="s">
        <v>2671</v>
      </c>
    </row>
    <row r="48" spans="1:18" x14ac:dyDescent="0.3">
      <c r="A48" s="9" t="s">
        <v>2712</v>
      </c>
      <c r="B48" s="9" t="s">
        <v>2651</v>
      </c>
      <c r="C48" s="4" t="s">
        <v>2628</v>
      </c>
      <c r="D48" s="4">
        <v>39.299999999999997</v>
      </c>
      <c r="E48" s="4">
        <v>-9.3000000000000007</v>
      </c>
      <c r="F48" s="9">
        <v>112.05</v>
      </c>
      <c r="G48" s="123" t="s">
        <v>2652</v>
      </c>
      <c r="H48" s="9" t="s">
        <v>2630</v>
      </c>
      <c r="I48" s="127" t="s">
        <v>2713</v>
      </c>
      <c r="J48" s="9">
        <v>-1.69</v>
      </c>
      <c r="K48" s="126">
        <v>182.29862825788751</v>
      </c>
      <c r="L48" s="126">
        <f t="shared" si="0"/>
        <v>19.344449000000001</v>
      </c>
      <c r="M48" s="126">
        <f t="shared" si="3"/>
        <v>182.17475994513029</v>
      </c>
      <c r="N48" s="126">
        <f t="shared" si="3"/>
        <v>20.536170000000002</v>
      </c>
      <c r="O48" s="9">
        <v>3.72</v>
      </c>
      <c r="P48" s="9" t="s">
        <v>2633</v>
      </c>
      <c r="Q48" s="127" t="s">
        <v>2714</v>
      </c>
      <c r="R48" s="4" t="s">
        <v>2678</v>
      </c>
    </row>
    <row r="49" spans="1:18" x14ac:dyDescent="0.3">
      <c r="A49" s="9" t="s">
        <v>2715</v>
      </c>
      <c r="B49" s="9" t="s">
        <v>2651</v>
      </c>
      <c r="C49" s="4" t="s">
        <v>2628</v>
      </c>
      <c r="D49" s="4">
        <v>39.299999999999997</v>
      </c>
      <c r="E49" s="4">
        <v>-9.3000000000000007</v>
      </c>
      <c r="F49" s="9">
        <v>110.2</v>
      </c>
      <c r="G49" s="123" t="s">
        <v>2638</v>
      </c>
      <c r="H49" s="9" t="s">
        <v>2630</v>
      </c>
      <c r="I49" s="127" t="s">
        <v>2713</v>
      </c>
      <c r="J49" s="9">
        <v>-1.36</v>
      </c>
      <c r="K49" s="126">
        <v>182.41028806584362</v>
      </c>
      <c r="L49" s="126">
        <f t="shared" si="0"/>
        <v>17.782064000000002</v>
      </c>
      <c r="M49" s="126">
        <f t="shared" si="3"/>
        <v>182.31475994513031</v>
      </c>
      <c r="N49" s="126">
        <f t="shared" si="3"/>
        <v>19.667476600000001</v>
      </c>
      <c r="O49" s="9">
        <v>3.8170000000000002</v>
      </c>
      <c r="P49" s="9" t="s">
        <v>2633</v>
      </c>
      <c r="Q49" s="127" t="s">
        <v>2714</v>
      </c>
      <c r="R49" s="4" t="s">
        <v>2675</v>
      </c>
    </row>
    <row r="50" spans="1:18" x14ac:dyDescent="0.3">
      <c r="A50" s="9" t="s">
        <v>2716</v>
      </c>
      <c r="B50" s="9" t="s">
        <v>2651</v>
      </c>
      <c r="C50" s="4" t="s">
        <v>2628</v>
      </c>
      <c r="D50" s="4">
        <v>39.299999999999997</v>
      </c>
      <c r="E50" s="4">
        <v>-9.3000000000000007</v>
      </c>
      <c r="F50" s="9">
        <v>108.9</v>
      </c>
      <c r="G50" s="123" t="s">
        <v>2652</v>
      </c>
      <c r="H50" s="9" t="s">
        <v>2630</v>
      </c>
      <c r="I50" s="127" t="s">
        <v>2713</v>
      </c>
      <c r="J50" s="9">
        <v>-1.3</v>
      </c>
      <c r="K50" s="126">
        <v>182.48875171467765</v>
      </c>
      <c r="L50" s="126">
        <f t="shared" si="0"/>
        <v>17.5001</v>
      </c>
      <c r="M50" s="126">
        <f t="shared" si="3"/>
        <v>182.45659807956105</v>
      </c>
      <c r="N50" s="126">
        <f t="shared" si="3"/>
        <v>18.674000400000001</v>
      </c>
      <c r="O50" s="9">
        <v>3.51</v>
      </c>
      <c r="P50" s="9" t="s">
        <v>2633</v>
      </c>
      <c r="Q50" s="127" t="s">
        <v>2714</v>
      </c>
      <c r="R50" s="4" t="s">
        <v>2678</v>
      </c>
    </row>
    <row r="51" spans="1:18" x14ac:dyDescent="0.3">
      <c r="A51" s="9" t="s">
        <v>2717</v>
      </c>
      <c r="B51" s="9" t="s">
        <v>2684</v>
      </c>
      <c r="C51" s="4" t="s">
        <v>2628</v>
      </c>
      <c r="D51" s="4">
        <v>39.299999999999997</v>
      </c>
      <c r="E51" s="4">
        <v>-9.3000000000000007</v>
      </c>
      <c r="F51" s="9">
        <v>1.5</v>
      </c>
      <c r="G51" s="123" t="s">
        <v>2682</v>
      </c>
      <c r="H51" s="9" t="s">
        <v>2630</v>
      </c>
      <c r="I51" s="127" t="s">
        <v>2794</v>
      </c>
      <c r="J51" s="9">
        <v>-1.89</v>
      </c>
      <c r="K51" s="126">
        <v>182.5</v>
      </c>
      <c r="L51" s="126">
        <f t="shared" si="0"/>
        <v>20.300889000000002</v>
      </c>
      <c r="M51" s="126">
        <f t="shared" si="3"/>
        <v>182.52419753086417</v>
      </c>
      <c r="N51" s="126">
        <f t="shared" si="3"/>
        <v>18.654950800000002</v>
      </c>
      <c r="O51" s="9">
        <v>1.84</v>
      </c>
      <c r="P51" s="9" t="s">
        <v>2633</v>
      </c>
      <c r="Q51" s="127" t="s">
        <v>2795</v>
      </c>
      <c r="R51" s="4" t="s">
        <v>2632</v>
      </c>
    </row>
    <row r="52" spans="1:18" x14ac:dyDescent="0.3">
      <c r="A52" s="9" t="s">
        <v>2718</v>
      </c>
      <c r="B52" s="9" t="s">
        <v>2651</v>
      </c>
      <c r="C52" s="4" t="s">
        <v>2628</v>
      </c>
      <c r="D52" s="4">
        <v>39.299999999999997</v>
      </c>
      <c r="E52" s="4">
        <v>-9.3000000000000007</v>
      </c>
      <c r="F52" s="9">
        <v>107.3</v>
      </c>
      <c r="G52" s="123" t="s">
        <v>2629</v>
      </c>
      <c r="H52" s="9" t="s">
        <v>2630</v>
      </c>
      <c r="I52" s="127" t="s">
        <v>2713</v>
      </c>
      <c r="J52" s="9">
        <v>-1.5</v>
      </c>
      <c r="K52" s="126">
        <v>182.58532235939643</v>
      </c>
      <c r="L52" s="126">
        <f t="shared" si="0"/>
        <v>18.442500000000003</v>
      </c>
      <c r="M52" s="126">
        <f t="shared" si="3"/>
        <v>182.57550068587105</v>
      </c>
      <c r="N52" s="126">
        <f t="shared" si="3"/>
        <v>19.168318000000003</v>
      </c>
      <c r="O52" s="9">
        <v>2.2400000000000002</v>
      </c>
      <c r="P52" s="9" t="s">
        <v>2633</v>
      </c>
      <c r="Q52" s="9" t="s">
        <v>2719</v>
      </c>
      <c r="R52" s="4" t="s">
        <v>2671</v>
      </c>
    </row>
    <row r="53" spans="1:18" x14ac:dyDescent="0.3">
      <c r="A53" s="9" t="s">
        <v>2720</v>
      </c>
      <c r="B53" s="9" t="s">
        <v>2651</v>
      </c>
      <c r="C53" s="4" t="s">
        <v>2628</v>
      </c>
      <c r="D53" s="4">
        <v>39.299999999999997</v>
      </c>
      <c r="E53" s="4">
        <v>-9.3000000000000007</v>
      </c>
      <c r="F53" s="9">
        <v>106.45</v>
      </c>
      <c r="G53" s="123" t="s">
        <v>2629</v>
      </c>
      <c r="H53" s="9" t="s">
        <v>2630</v>
      </c>
      <c r="I53" s="127" t="s">
        <v>2713</v>
      </c>
      <c r="J53" s="9">
        <v>-1.67</v>
      </c>
      <c r="K53" s="126">
        <v>182.63662551440328</v>
      </c>
      <c r="L53" s="126">
        <f t="shared" si="0"/>
        <v>19.249200999999999</v>
      </c>
      <c r="M53" s="126">
        <f t="shared" ref="M53:N68" si="4">AVERAGE(K51:K55)</f>
        <v>182.61775034293549</v>
      </c>
      <c r="N53" s="126">
        <f t="shared" si="4"/>
        <v>20.047249200000003</v>
      </c>
      <c r="O53" s="9">
        <v>2.99</v>
      </c>
      <c r="P53" s="9" t="s">
        <v>2633</v>
      </c>
      <c r="Q53" s="127" t="s">
        <v>2714</v>
      </c>
      <c r="R53" s="4" t="s">
        <v>2673</v>
      </c>
    </row>
    <row r="54" spans="1:18" x14ac:dyDescent="0.3">
      <c r="A54" s="9" t="s">
        <v>2721</v>
      </c>
      <c r="B54" s="9" t="s">
        <v>2651</v>
      </c>
      <c r="C54" s="4" t="s">
        <v>2628</v>
      </c>
      <c r="D54" s="4">
        <v>39.299999999999997</v>
      </c>
      <c r="E54" s="4">
        <v>-9.3000000000000007</v>
      </c>
      <c r="F54" s="9">
        <v>105.95</v>
      </c>
      <c r="G54" s="123" t="s">
        <v>2638</v>
      </c>
      <c r="H54" s="9" t="s">
        <v>2630</v>
      </c>
      <c r="I54" s="127" t="s">
        <v>2713</v>
      </c>
      <c r="J54" s="9">
        <v>-1.9</v>
      </c>
      <c r="K54" s="126">
        <v>182.66680384087792</v>
      </c>
      <c r="L54" s="126">
        <f t="shared" si="0"/>
        <v>20.3489</v>
      </c>
      <c r="M54" s="126">
        <f t="shared" si="4"/>
        <v>182.65775034293551</v>
      </c>
      <c r="N54" s="126">
        <f t="shared" si="4"/>
        <v>19.169980200000005</v>
      </c>
      <c r="O54" s="9">
        <v>1.075</v>
      </c>
      <c r="P54" s="9" t="s">
        <v>2633</v>
      </c>
      <c r="Q54" s="9" t="s">
        <v>2722</v>
      </c>
      <c r="R54" s="4" t="s">
        <v>2671</v>
      </c>
    </row>
    <row r="55" spans="1:18" x14ac:dyDescent="0.3">
      <c r="A55" s="9" t="s">
        <v>2723</v>
      </c>
      <c r="B55" s="9" t="s">
        <v>2651</v>
      </c>
      <c r="C55" s="4" t="s">
        <v>2628</v>
      </c>
      <c r="D55" s="4">
        <v>39.299999999999997</v>
      </c>
      <c r="E55" s="4">
        <v>-9.3000000000000007</v>
      </c>
      <c r="F55" s="9">
        <v>105.4</v>
      </c>
      <c r="G55" s="123" t="s">
        <v>2629</v>
      </c>
      <c r="H55" s="9" t="s">
        <v>2630</v>
      </c>
      <c r="I55" s="127" t="s">
        <v>2713</v>
      </c>
      <c r="J55" s="9">
        <v>-2.2200000000000002</v>
      </c>
      <c r="K55" s="126">
        <v>182.7</v>
      </c>
      <c r="L55" s="126">
        <f t="shared" si="0"/>
        <v>21.894756000000005</v>
      </c>
      <c r="M55" s="126">
        <f t="shared" si="4"/>
        <v>182.68068587105626</v>
      </c>
      <c r="N55" s="126">
        <f t="shared" si="4"/>
        <v>19.160522000000004</v>
      </c>
      <c r="O55" s="9">
        <v>-0.11</v>
      </c>
      <c r="P55" s="9" t="s">
        <v>2633</v>
      </c>
      <c r="Q55" s="9" t="s">
        <v>2711</v>
      </c>
      <c r="R55" s="4" t="s">
        <v>2671</v>
      </c>
    </row>
    <row r="56" spans="1:18" x14ac:dyDescent="0.3">
      <c r="A56" s="9" t="s">
        <v>2724</v>
      </c>
      <c r="B56" s="9" t="s">
        <v>2651</v>
      </c>
      <c r="C56" s="4" t="s">
        <v>2628</v>
      </c>
      <c r="D56" s="4">
        <v>39.299999999999997</v>
      </c>
      <c r="E56" s="4">
        <v>-9.3000000000000007</v>
      </c>
      <c r="F56" s="9">
        <v>105.4</v>
      </c>
      <c r="G56" s="123" t="s">
        <v>2638</v>
      </c>
      <c r="H56" s="9" t="s">
        <v>2630</v>
      </c>
      <c r="I56" s="127" t="s">
        <v>2713</v>
      </c>
      <c r="J56" s="9">
        <v>-0.96</v>
      </c>
      <c r="K56" s="126">
        <v>182.7</v>
      </c>
      <c r="L56" s="126">
        <f t="shared" si="0"/>
        <v>15.914544000000001</v>
      </c>
      <c r="M56" s="126">
        <f t="shared" si="4"/>
        <v>182.69536522251855</v>
      </c>
      <c r="N56" s="126">
        <f t="shared" si="4"/>
        <v>18.586426600000003</v>
      </c>
      <c r="O56" s="9">
        <v>2.8690000000000002</v>
      </c>
      <c r="P56" s="9" t="s">
        <v>2633</v>
      </c>
      <c r="Q56" s="9" t="s">
        <v>2711</v>
      </c>
      <c r="R56" s="4" t="s">
        <v>2700</v>
      </c>
    </row>
    <row r="57" spans="1:18" x14ac:dyDescent="0.3">
      <c r="A57" s="9" t="s">
        <v>2725</v>
      </c>
      <c r="B57" s="9" t="s">
        <v>2651</v>
      </c>
      <c r="C57" s="4" t="s">
        <v>2628</v>
      </c>
      <c r="D57" s="4">
        <v>39.299999999999997</v>
      </c>
      <c r="E57" s="4">
        <v>-9.3000000000000007</v>
      </c>
      <c r="F57" s="9">
        <v>105.4</v>
      </c>
      <c r="G57" s="123" t="s">
        <v>2695</v>
      </c>
      <c r="H57" s="9" t="s">
        <v>2630</v>
      </c>
      <c r="I57" s="127" t="s">
        <v>2713</v>
      </c>
      <c r="J57" s="9">
        <v>-1.49</v>
      </c>
      <c r="K57" s="126">
        <v>182.7</v>
      </c>
      <c r="L57" s="126">
        <f t="shared" si="0"/>
        <v>18.395209000000001</v>
      </c>
      <c r="M57" s="126">
        <f t="shared" si="4"/>
        <v>182.70400890868595</v>
      </c>
      <c r="N57" s="126">
        <f t="shared" si="4"/>
        <v>17.773795400000001</v>
      </c>
      <c r="O57" s="9">
        <v>2.02</v>
      </c>
      <c r="P57" s="9" t="s">
        <v>2633</v>
      </c>
      <c r="Q57" s="9" t="s">
        <v>2711</v>
      </c>
      <c r="R57" s="4" t="s">
        <v>2675</v>
      </c>
    </row>
    <row r="58" spans="1:18" x14ac:dyDescent="0.3">
      <c r="A58" s="9" t="s">
        <v>2726</v>
      </c>
      <c r="B58" s="9" t="s">
        <v>2651</v>
      </c>
      <c r="C58" s="4" t="s">
        <v>2628</v>
      </c>
      <c r="D58" s="4">
        <v>39.299999999999997</v>
      </c>
      <c r="E58" s="4">
        <v>-9.3000000000000007</v>
      </c>
      <c r="F58" s="9">
        <v>105.25</v>
      </c>
      <c r="G58" s="123" t="s">
        <v>2638</v>
      </c>
      <c r="H58" s="9" t="s">
        <v>2727</v>
      </c>
      <c r="I58" s="127" t="s">
        <v>2728</v>
      </c>
      <c r="J58" s="9">
        <v>-1.06</v>
      </c>
      <c r="K58" s="126">
        <v>182.71002227171491</v>
      </c>
      <c r="L58" s="126">
        <f t="shared" si="0"/>
        <v>16.378724000000002</v>
      </c>
      <c r="M58" s="126">
        <f t="shared" si="4"/>
        <v>182.72204899777282</v>
      </c>
      <c r="N58" s="126">
        <f t="shared" si="4"/>
        <v>16.5870204</v>
      </c>
      <c r="O58" s="9">
        <v>1.35</v>
      </c>
      <c r="P58" s="9" t="s">
        <v>2633</v>
      </c>
      <c r="Q58" s="127" t="s">
        <v>2729</v>
      </c>
      <c r="R58" s="4" t="s">
        <v>2671</v>
      </c>
    </row>
    <row r="59" spans="1:18" x14ac:dyDescent="0.3">
      <c r="A59" s="9" t="s">
        <v>2730</v>
      </c>
      <c r="B59" s="9" t="s">
        <v>2651</v>
      </c>
      <c r="C59" s="4" t="s">
        <v>2628</v>
      </c>
      <c r="D59" s="4">
        <v>39.299999999999997</v>
      </c>
      <c r="E59" s="4">
        <v>-9.3000000000000007</v>
      </c>
      <c r="F59" s="9">
        <v>105.25</v>
      </c>
      <c r="G59" s="123" t="s">
        <v>2638</v>
      </c>
      <c r="H59" s="9" t="s">
        <v>2727</v>
      </c>
      <c r="I59" s="127" t="s">
        <v>2728</v>
      </c>
      <c r="J59" s="9">
        <v>-1.04</v>
      </c>
      <c r="K59" s="126">
        <v>182.71002227171491</v>
      </c>
      <c r="L59" s="126">
        <f t="shared" si="0"/>
        <v>16.285744000000001</v>
      </c>
      <c r="M59" s="126">
        <f t="shared" si="4"/>
        <v>182.74204899777283</v>
      </c>
      <c r="N59" s="126">
        <f t="shared" si="4"/>
        <v>16.4668718</v>
      </c>
      <c r="O59" s="9">
        <v>1.76</v>
      </c>
      <c r="P59" s="9" t="s">
        <v>2633</v>
      </c>
      <c r="Q59" s="127" t="s">
        <v>2729</v>
      </c>
      <c r="R59" s="4" t="s">
        <v>2678</v>
      </c>
    </row>
    <row r="60" spans="1:18" x14ac:dyDescent="0.3">
      <c r="A60" s="9" t="s">
        <v>2731</v>
      </c>
      <c r="B60" s="9" t="s">
        <v>2651</v>
      </c>
      <c r="C60" s="4" t="s">
        <v>2628</v>
      </c>
      <c r="D60" s="4">
        <v>39.299999999999997</v>
      </c>
      <c r="E60" s="4">
        <v>-9.3000000000000007</v>
      </c>
      <c r="F60" s="9">
        <v>104.05</v>
      </c>
      <c r="G60" s="123" t="s">
        <v>2638</v>
      </c>
      <c r="H60" s="9" t="s">
        <v>2727</v>
      </c>
      <c r="I60" s="127" t="s">
        <v>2728</v>
      </c>
      <c r="J60" s="9">
        <v>-0.97</v>
      </c>
      <c r="K60" s="126">
        <v>182.79020044543429</v>
      </c>
      <c r="L60" s="126">
        <f t="shared" si="0"/>
        <v>15.960881000000001</v>
      </c>
      <c r="M60" s="126">
        <f t="shared" si="4"/>
        <v>182.77478841870823</v>
      </c>
      <c r="N60" s="126">
        <f t="shared" si="4"/>
        <v>16.017111799999999</v>
      </c>
      <c r="O60" s="9">
        <v>1.38</v>
      </c>
      <c r="P60" s="9" t="s">
        <v>2633</v>
      </c>
      <c r="Q60" s="127" t="s">
        <v>2729</v>
      </c>
      <c r="R60" s="4" t="s">
        <v>2732</v>
      </c>
    </row>
    <row r="61" spans="1:18" x14ac:dyDescent="0.3">
      <c r="A61" s="9" t="s">
        <v>2733</v>
      </c>
      <c r="B61" s="9" t="s">
        <v>2684</v>
      </c>
      <c r="C61" s="4" t="s">
        <v>2628</v>
      </c>
      <c r="D61" s="4">
        <v>39.299999999999997</v>
      </c>
      <c r="E61" s="4">
        <v>-9.3000000000000007</v>
      </c>
      <c r="F61" s="9">
        <v>-3.8</v>
      </c>
      <c r="G61" s="123" t="s">
        <v>2638</v>
      </c>
      <c r="H61" s="9" t="s">
        <v>2727</v>
      </c>
      <c r="I61" s="127" t="s">
        <v>2728</v>
      </c>
      <c r="J61" s="9">
        <v>-0.83</v>
      </c>
      <c r="K61" s="126">
        <v>182.8</v>
      </c>
      <c r="L61" s="126">
        <f t="shared" si="0"/>
        <v>15.313801000000002</v>
      </c>
      <c r="M61" s="126">
        <f t="shared" si="4"/>
        <v>182.81220489977727</v>
      </c>
      <c r="N61" s="126">
        <f t="shared" si="4"/>
        <v>15.859504800000002</v>
      </c>
      <c r="O61" s="9">
        <v>2.11</v>
      </c>
      <c r="P61" s="9" t="s">
        <v>2633</v>
      </c>
      <c r="Q61" s="9" t="s">
        <v>2734</v>
      </c>
      <c r="R61" s="4" t="s">
        <v>2639</v>
      </c>
    </row>
    <row r="62" spans="1:18" x14ac:dyDescent="0.3">
      <c r="A62" s="9" t="s">
        <v>2735</v>
      </c>
      <c r="B62" s="9" t="s">
        <v>2651</v>
      </c>
      <c r="C62" s="4" t="s">
        <v>2628</v>
      </c>
      <c r="D62" s="4">
        <v>39.299999999999997</v>
      </c>
      <c r="E62" s="4">
        <v>-9.3000000000000007</v>
      </c>
      <c r="F62" s="9">
        <v>102.95</v>
      </c>
      <c r="G62" s="123" t="s">
        <v>2629</v>
      </c>
      <c r="H62" s="9" t="s">
        <v>2727</v>
      </c>
      <c r="I62" s="127" t="s">
        <v>2728</v>
      </c>
      <c r="J62" s="9">
        <v>-1.01</v>
      </c>
      <c r="K62" s="126">
        <v>182.86369710467704</v>
      </c>
      <c r="L62" s="126">
        <f t="shared" si="0"/>
        <v>16.146408999999998</v>
      </c>
      <c r="M62" s="126">
        <f t="shared" si="4"/>
        <v>182.866859688196</v>
      </c>
      <c r="N62" s="126">
        <f t="shared" si="4"/>
        <v>15.362855999999999</v>
      </c>
      <c r="O62" s="9">
        <v>1.63</v>
      </c>
      <c r="P62" s="9" t="s">
        <v>2633</v>
      </c>
      <c r="Q62" s="9" t="s">
        <v>2719</v>
      </c>
      <c r="R62" s="4" t="s">
        <v>2671</v>
      </c>
    </row>
    <row r="63" spans="1:18" x14ac:dyDescent="0.3">
      <c r="A63" s="9" t="s">
        <v>2736</v>
      </c>
      <c r="B63" s="9" t="s">
        <v>2651</v>
      </c>
      <c r="C63" s="4" t="s">
        <v>2628</v>
      </c>
      <c r="D63" s="4">
        <v>39.299999999999997</v>
      </c>
      <c r="E63" s="4">
        <v>-9.3000000000000007</v>
      </c>
      <c r="F63" s="9">
        <v>102.45</v>
      </c>
      <c r="G63" s="123" t="s">
        <v>2638</v>
      </c>
      <c r="H63" s="9" t="s">
        <v>2727</v>
      </c>
      <c r="I63" s="127" t="s">
        <v>2728</v>
      </c>
      <c r="J63" s="9">
        <v>-0.89</v>
      </c>
      <c r="K63" s="126">
        <v>182.89710467706013</v>
      </c>
      <c r="L63" s="126">
        <f t="shared" si="0"/>
        <v>15.590689000000001</v>
      </c>
      <c r="M63" s="126">
        <f t="shared" si="4"/>
        <v>182.9406236080178</v>
      </c>
      <c r="N63" s="126">
        <f t="shared" si="4"/>
        <v>15.068084799999999</v>
      </c>
      <c r="O63" s="9">
        <v>2.1800000000000002</v>
      </c>
      <c r="P63" s="9" t="s">
        <v>2633</v>
      </c>
      <c r="Q63" s="9" t="s">
        <v>2711</v>
      </c>
      <c r="R63" s="4" t="s">
        <v>2671</v>
      </c>
    </row>
    <row r="64" spans="1:18" x14ac:dyDescent="0.3">
      <c r="A64" s="9" t="s">
        <v>2737</v>
      </c>
      <c r="B64" s="9" t="s">
        <v>2651</v>
      </c>
      <c r="C64" s="4" t="s">
        <v>2628</v>
      </c>
      <c r="D64" s="4">
        <v>39.299999999999997</v>
      </c>
      <c r="E64" s="4">
        <v>-9.3000000000000007</v>
      </c>
      <c r="F64" s="9">
        <v>101.16</v>
      </c>
      <c r="G64" s="123" t="s">
        <v>2662</v>
      </c>
      <c r="H64" s="9" t="s">
        <v>2727</v>
      </c>
      <c r="I64" s="127" t="s">
        <v>2728</v>
      </c>
      <c r="J64" s="9">
        <v>-0.5</v>
      </c>
      <c r="K64" s="126">
        <v>182.98329621380844</v>
      </c>
      <c r="L64" s="126">
        <f t="shared" si="0"/>
        <v>13.802500000000002</v>
      </c>
      <c r="M64" s="126">
        <f t="shared" si="4"/>
        <v>183.02178173719375</v>
      </c>
      <c r="N64" s="126">
        <f t="shared" si="4"/>
        <v>15.430355800000001</v>
      </c>
      <c r="O64" s="9">
        <v>2.54</v>
      </c>
      <c r="P64" s="9" t="s">
        <v>2633</v>
      </c>
      <c r="Q64" s="9" t="s">
        <v>2711</v>
      </c>
      <c r="R64" s="4" t="s">
        <v>2671</v>
      </c>
    </row>
    <row r="65" spans="1:18" x14ac:dyDescent="0.3">
      <c r="A65" s="9" t="s">
        <v>2738</v>
      </c>
      <c r="B65" s="9" t="s">
        <v>2651</v>
      </c>
      <c r="C65" s="4" t="s">
        <v>2628</v>
      </c>
      <c r="D65" s="4">
        <v>39.299999999999997</v>
      </c>
      <c r="E65" s="4">
        <v>-9.3000000000000007</v>
      </c>
      <c r="F65" s="9">
        <v>98.53</v>
      </c>
      <c r="G65" s="123" t="s">
        <v>2649</v>
      </c>
      <c r="H65" s="9" t="s">
        <v>2727</v>
      </c>
      <c r="I65" s="127" t="s">
        <v>2728</v>
      </c>
      <c r="J65" s="9">
        <v>-0.65</v>
      </c>
      <c r="K65" s="126">
        <v>183.15902004454341</v>
      </c>
      <c r="L65" s="126">
        <f t="shared" si="0"/>
        <v>14.487025000000001</v>
      </c>
      <c r="M65" s="126">
        <f t="shared" si="4"/>
        <v>183.09020044543428</v>
      </c>
      <c r="N65" s="126">
        <f t="shared" si="4"/>
        <v>15.486122200000001</v>
      </c>
      <c r="O65" s="9">
        <v>2.97</v>
      </c>
      <c r="P65" s="9" t="s">
        <v>2633</v>
      </c>
      <c r="Q65" s="9" t="s">
        <v>2719</v>
      </c>
      <c r="R65" s="4" t="s">
        <v>2687</v>
      </c>
    </row>
    <row r="66" spans="1:18" x14ac:dyDescent="0.3">
      <c r="A66" s="9" t="s">
        <v>2739</v>
      </c>
      <c r="B66" s="9" t="s">
        <v>2651</v>
      </c>
      <c r="C66" s="4" t="s">
        <v>2628</v>
      </c>
      <c r="D66" s="4">
        <v>39.299999999999997</v>
      </c>
      <c r="E66" s="4">
        <v>-9.3000000000000007</v>
      </c>
      <c r="F66" s="9">
        <v>97.83</v>
      </c>
      <c r="G66" s="123" t="s">
        <v>2662</v>
      </c>
      <c r="H66" s="9" t="s">
        <v>2727</v>
      </c>
      <c r="I66" s="127" t="s">
        <v>2728</v>
      </c>
      <c r="J66" s="9">
        <v>-1.22</v>
      </c>
      <c r="K66" s="126">
        <v>183.20579064587972</v>
      </c>
      <c r="L66" s="126">
        <f t="shared" si="0"/>
        <v>17.125156000000004</v>
      </c>
      <c r="M66" s="126">
        <f t="shared" si="4"/>
        <v>183.20859688195989</v>
      </c>
      <c r="N66" s="126">
        <f t="shared" si="4"/>
        <v>15.449189400000003</v>
      </c>
      <c r="O66" s="9">
        <v>1.78</v>
      </c>
      <c r="P66" s="9" t="s">
        <v>2633</v>
      </c>
      <c r="Q66" s="9" t="s">
        <v>2719</v>
      </c>
      <c r="R66" s="4" t="s">
        <v>2632</v>
      </c>
    </row>
    <row r="67" spans="1:18" x14ac:dyDescent="0.3">
      <c r="A67" s="9" t="s">
        <v>2740</v>
      </c>
      <c r="B67" s="9" t="s">
        <v>2651</v>
      </c>
      <c r="C67" s="4" t="s">
        <v>2628</v>
      </c>
      <c r="D67" s="4">
        <v>39.299999999999997</v>
      </c>
      <c r="E67" s="4">
        <v>-9.3000000000000007</v>
      </c>
      <c r="F67" s="9">
        <v>97.83</v>
      </c>
      <c r="G67" s="123" t="s">
        <v>2629</v>
      </c>
      <c r="H67" s="9" t="s">
        <v>2727</v>
      </c>
      <c r="I67" s="127" t="s">
        <v>2728</v>
      </c>
      <c r="J67" s="9">
        <v>-1.07</v>
      </c>
      <c r="K67" s="126">
        <v>183.20579064587972</v>
      </c>
      <c r="L67" s="126">
        <f t="shared" ref="L67:L110" si="5">16.1-4.64*(J67+1)+0.09*(J67+1)*(J67+1)</f>
        <v>16.425241</v>
      </c>
      <c r="M67" s="126">
        <f t="shared" si="4"/>
        <v>183.30975501113585</v>
      </c>
      <c r="N67" s="126">
        <f t="shared" si="4"/>
        <v>16.057630199999998</v>
      </c>
      <c r="O67" s="9">
        <v>0.73</v>
      </c>
      <c r="P67" s="9" t="s">
        <v>2633</v>
      </c>
      <c r="Q67" s="9" t="s">
        <v>2719</v>
      </c>
      <c r="R67" s="4" t="s">
        <v>2632</v>
      </c>
    </row>
    <row r="68" spans="1:18" x14ac:dyDescent="0.3">
      <c r="A68" s="9" t="s">
        <v>2741</v>
      </c>
      <c r="B68" s="9" t="s">
        <v>2651</v>
      </c>
      <c r="C68" s="4" t="s">
        <v>2628</v>
      </c>
      <c r="D68" s="4">
        <v>39.299999999999997</v>
      </c>
      <c r="E68" s="4">
        <v>-9.3000000000000007</v>
      </c>
      <c r="F68" s="9">
        <v>93.59</v>
      </c>
      <c r="G68" s="123" t="s">
        <v>2662</v>
      </c>
      <c r="H68" s="9" t="s">
        <v>2727</v>
      </c>
      <c r="I68" s="127" t="s">
        <v>2728</v>
      </c>
      <c r="J68" s="9">
        <v>-0.85</v>
      </c>
      <c r="K68" s="126">
        <v>183.48908685968817</v>
      </c>
      <c r="L68" s="126">
        <f t="shared" si="5"/>
        <v>15.406025000000001</v>
      </c>
      <c r="M68" s="126">
        <f t="shared" si="4"/>
        <v>183.37576837416481</v>
      </c>
      <c r="N68" s="126">
        <f t="shared" si="4"/>
        <v>16.269124400000003</v>
      </c>
      <c r="O68" s="9">
        <v>1.29</v>
      </c>
      <c r="P68" s="9" t="s">
        <v>2633</v>
      </c>
      <c r="Q68" s="9" t="s">
        <v>2711</v>
      </c>
      <c r="R68" s="4" t="s">
        <v>2635</v>
      </c>
    </row>
    <row r="69" spans="1:18" x14ac:dyDescent="0.3">
      <c r="A69" s="9" t="s">
        <v>2742</v>
      </c>
      <c r="B69" s="9" t="s">
        <v>2651</v>
      </c>
      <c r="C69" s="4" t="s">
        <v>2628</v>
      </c>
      <c r="D69" s="4">
        <v>39.299999999999997</v>
      </c>
      <c r="E69" s="4">
        <v>-9.3000000000000007</v>
      </c>
      <c r="F69" s="9">
        <v>93.59</v>
      </c>
      <c r="G69" s="123" t="s">
        <v>2649</v>
      </c>
      <c r="H69" s="9" t="s">
        <v>2727</v>
      </c>
      <c r="I69" s="127" t="s">
        <v>2728</v>
      </c>
      <c r="J69" s="9">
        <v>-1.1599999999999999</v>
      </c>
      <c r="K69" s="126">
        <v>183.48908685968817</v>
      </c>
      <c r="L69" s="126">
        <f t="shared" si="5"/>
        <v>16.844704</v>
      </c>
      <c r="M69" s="126">
        <f t="shared" ref="M69:N84" si="6">AVERAGE(K67:K71)</f>
        <v>183.43461024498885</v>
      </c>
      <c r="N69" s="126">
        <f t="shared" si="6"/>
        <v>16.185037400000002</v>
      </c>
      <c r="O69" s="9">
        <v>2.2599999999999998</v>
      </c>
      <c r="P69" s="9" t="s">
        <v>2633</v>
      </c>
      <c r="Q69" s="9" t="s">
        <v>2711</v>
      </c>
      <c r="R69" s="4" t="s">
        <v>2635</v>
      </c>
    </row>
    <row r="70" spans="1:18" x14ac:dyDescent="0.3">
      <c r="A70" s="9" t="s">
        <v>2743</v>
      </c>
      <c r="B70" s="9" t="s">
        <v>2651</v>
      </c>
      <c r="C70" s="4" t="s">
        <v>2628</v>
      </c>
      <c r="D70" s="4">
        <v>39.299999999999997</v>
      </c>
      <c r="E70" s="4">
        <v>-9.3000000000000007</v>
      </c>
      <c r="F70" s="9">
        <v>93.59</v>
      </c>
      <c r="G70" s="123" t="s">
        <v>2638</v>
      </c>
      <c r="H70" s="9" t="s">
        <v>2727</v>
      </c>
      <c r="I70" s="127" t="s">
        <v>2728</v>
      </c>
      <c r="J70" s="9">
        <v>-0.88</v>
      </c>
      <c r="K70" s="126">
        <v>183.48908685968817</v>
      </c>
      <c r="L70" s="126">
        <f t="shared" si="5"/>
        <v>15.544496000000002</v>
      </c>
      <c r="M70" s="126">
        <f t="shared" si="6"/>
        <v>183.5631625835189</v>
      </c>
      <c r="N70" s="126">
        <f t="shared" si="6"/>
        <v>16.110711000000002</v>
      </c>
      <c r="O70" s="9">
        <v>1.69</v>
      </c>
      <c r="P70" s="9" t="s">
        <v>2633</v>
      </c>
      <c r="Q70" s="9" t="s">
        <v>2711</v>
      </c>
      <c r="R70" s="4" t="s">
        <v>2632</v>
      </c>
    </row>
    <row r="71" spans="1:18" x14ac:dyDescent="0.3">
      <c r="A71" s="9" t="s">
        <v>2744</v>
      </c>
      <c r="B71" s="9" t="s">
        <v>2684</v>
      </c>
      <c r="C71" s="4" t="s">
        <v>2628</v>
      </c>
      <c r="D71" s="4">
        <v>39.299999999999997</v>
      </c>
      <c r="E71" s="4">
        <v>-9.3000000000000007</v>
      </c>
      <c r="F71" s="9">
        <v>-4.0999999999999996</v>
      </c>
      <c r="G71" s="123" t="s">
        <v>2629</v>
      </c>
      <c r="H71" s="9" t="s">
        <v>2727</v>
      </c>
      <c r="I71" s="127" t="s">
        <v>2728</v>
      </c>
      <c r="J71" s="9">
        <v>-1.1299999999999999</v>
      </c>
      <c r="K71" s="126">
        <v>183.5</v>
      </c>
      <c r="L71" s="126">
        <f t="shared" si="5"/>
        <v>16.704721000000003</v>
      </c>
      <c r="M71" s="126">
        <f t="shared" si="6"/>
        <v>183.65042316258351</v>
      </c>
      <c r="N71" s="126">
        <f t="shared" si="6"/>
        <v>16.092266200000005</v>
      </c>
      <c r="O71" s="9">
        <v>2.42</v>
      </c>
      <c r="P71" s="9" t="s">
        <v>2633</v>
      </c>
      <c r="Q71" s="9" t="s">
        <v>2734</v>
      </c>
      <c r="R71" s="4" t="s">
        <v>2632</v>
      </c>
    </row>
    <row r="72" spans="1:18" x14ac:dyDescent="0.3">
      <c r="A72" s="9" t="s">
        <v>2745</v>
      </c>
      <c r="B72" s="9" t="s">
        <v>2651</v>
      </c>
      <c r="C72" s="4" t="s">
        <v>2628</v>
      </c>
      <c r="D72" s="4">
        <v>39.299999999999997</v>
      </c>
      <c r="E72" s="4">
        <v>-9.3000000000000007</v>
      </c>
      <c r="F72" s="9">
        <v>88.21</v>
      </c>
      <c r="G72" s="123" t="s">
        <v>2638</v>
      </c>
      <c r="H72" s="9" t="s">
        <v>2727</v>
      </c>
      <c r="I72" s="127" t="s">
        <v>2728</v>
      </c>
      <c r="J72" s="9">
        <v>-0.99</v>
      </c>
      <c r="K72" s="126">
        <v>183.84855233853006</v>
      </c>
      <c r="L72" s="126">
        <f t="shared" si="5"/>
        <v>16.053609000000002</v>
      </c>
      <c r="M72" s="126">
        <f t="shared" si="6"/>
        <v>183.75260579064587</v>
      </c>
      <c r="N72" s="126">
        <f t="shared" si="6"/>
        <v>15.850705400000001</v>
      </c>
      <c r="O72" s="9">
        <v>2.2000000000000002</v>
      </c>
      <c r="P72" s="9" t="s">
        <v>2633</v>
      </c>
      <c r="Q72" s="9" t="s">
        <v>2719</v>
      </c>
      <c r="R72" s="4" t="s">
        <v>2635</v>
      </c>
    </row>
    <row r="73" spans="1:18" x14ac:dyDescent="0.3">
      <c r="A73" s="9" t="s">
        <v>2746</v>
      </c>
      <c r="B73" s="9" t="s">
        <v>2651</v>
      </c>
      <c r="C73" s="4" t="s">
        <v>2628</v>
      </c>
      <c r="D73" s="4">
        <v>39.299999999999997</v>
      </c>
      <c r="E73" s="4">
        <v>-9.3000000000000007</v>
      </c>
      <c r="F73" s="9">
        <v>87.06</v>
      </c>
      <c r="G73" s="123" t="s">
        <v>2690</v>
      </c>
      <c r="H73" s="9" t="s">
        <v>2727</v>
      </c>
      <c r="I73" s="127" t="s">
        <v>2728</v>
      </c>
      <c r="J73" s="9">
        <v>-0.83</v>
      </c>
      <c r="K73" s="126">
        <v>183.92538975501111</v>
      </c>
      <c r="L73" s="126">
        <f t="shared" si="5"/>
        <v>15.313801000000002</v>
      </c>
      <c r="M73" s="126">
        <f t="shared" si="6"/>
        <v>183.89478841870823</v>
      </c>
      <c r="N73" s="126">
        <f t="shared" si="6"/>
        <v>15.832238999999998</v>
      </c>
      <c r="O73" s="9">
        <v>2.63</v>
      </c>
      <c r="P73" s="9" t="s">
        <v>2633</v>
      </c>
      <c r="Q73" s="9" t="s">
        <v>2719</v>
      </c>
      <c r="R73" s="4" t="s">
        <v>2635</v>
      </c>
    </row>
    <row r="74" spans="1:18" x14ac:dyDescent="0.3">
      <c r="A74" s="9" t="s">
        <v>2747</v>
      </c>
      <c r="B74" s="9" t="s">
        <v>2684</v>
      </c>
      <c r="C74" s="4" t="s">
        <v>2628</v>
      </c>
      <c r="D74" s="4">
        <v>39.299999999999997</v>
      </c>
      <c r="E74" s="4">
        <v>-9.3000000000000007</v>
      </c>
      <c r="F74" s="9">
        <v>-4.7</v>
      </c>
      <c r="G74" s="123" t="s">
        <v>2644</v>
      </c>
      <c r="H74" s="9" t="s">
        <v>2727</v>
      </c>
      <c r="I74" s="127" t="s">
        <v>2728</v>
      </c>
      <c r="J74" s="9">
        <v>-0.9</v>
      </c>
      <c r="K74" s="126">
        <v>184</v>
      </c>
      <c r="L74" s="126">
        <f t="shared" si="5"/>
        <v>15.636900000000001</v>
      </c>
      <c r="M74" s="126">
        <f t="shared" si="6"/>
        <v>184.15017450069109</v>
      </c>
      <c r="N74" s="126">
        <f t="shared" si="6"/>
        <v>15.600194000000002</v>
      </c>
      <c r="O74" s="9">
        <v>3.32</v>
      </c>
      <c r="P74" s="9" t="s">
        <v>2633</v>
      </c>
      <c r="Q74" s="9" t="s">
        <v>2734</v>
      </c>
      <c r="R74" s="4" t="s">
        <v>2635</v>
      </c>
    </row>
    <row r="75" spans="1:18" x14ac:dyDescent="0.3">
      <c r="A75" s="9" t="s">
        <v>2748</v>
      </c>
      <c r="B75" s="9" t="s">
        <v>2651</v>
      </c>
      <c r="C75" s="4" t="s">
        <v>2628</v>
      </c>
      <c r="D75" s="4">
        <v>39.299999999999997</v>
      </c>
      <c r="E75" s="4">
        <v>-9.3000000000000007</v>
      </c>
      <c r="F75" s="9">
        <v>82.95</v>
      </c>
      <c r="G75" s="123" t="s">
        <v>2638</v>
      </c>
      <c r="H75" s="9" t="s">
        <v>2727</v>
      </c>
      <c r="I75" s="127" t="s">
        <v>2728</v>
      </c>
      <c r="J75" s="9">
        <v>-0.86</v>
      </c>
      <c r="K75" s="126">
        <v>184.2</v>
      </c>
      <c r="L75" s="126">
        <f t="shared" si="5"/>
        <v>15.452164000000002</v>
      </c>
      <c r="M75" s="126">
        <f t="shared" si="6"/>
        <v>184.58046403298508</v>
      </c>
      <c r="N75" s="126">
        <f t="shared" si="6"/>
        <v>16.778144400000002</v>
      </c>
      <c r="O75" s="9">
        <v>3.15</v>
      </c>
      <c r="P75" s="9" t="s">
        <v>2633</v>
      </c>
      <c r="Q75" s="9" t="s">
        <v>2719</v>
      </c>
      <c r="R75" s="4" t="s">
        <v>2749</v>
      </c>
    </row>
    <row r="76" spans="1:18" x14ac:dyDescent="0.3">
      <c r="A76" s="9" t="s">
        <v>2750</v>
      </c>
      <c r="B76" s="9" t="s">
        <v>2651</v>
      </c>
      <c r="C76" s="4" t="s">
        <v>2628</v>
      </c>
      <c r="D76" s="4">
        <v>39.299999999999997</v>
      </c>
      <c r="E76" s="4">
        <v>-9.3000000000000007</v>
      </c>
      <c r="F76" s="9">
        <v>81.17</v>
      </c>
      <c r="G76" s="123" t="s">
        <v>2629</v>
      </c>
      <c r="H76" s="9" t="s">
        <v>2727</v>
      </c>
      <c r="I76" s="127" t="s">
        <v>2751</v>
      </c>
      <c r="J76" s="9">
        <v>-0.88</v>
      </c>
      <c r="K76" s="126">
        <v>184.7769304099142</v>
      </c>
      <c r="L76" s="126">
        <f t="shared" si="5"/>
        <v>15.544496000000002</v>
      </c>
      <c r="M76" s="126">
        <f t="shared" si="6"/>
        <v>185.14749285033366</v>
      </c>
      <c r="N76" s="126">
        <f t="shared" si="6"/>
        <v>18.27965</v>
      </c>
      <c r="O76" s="9">
        <v>2.94</v>
      </c>
      <c r="P76" s="9" t="s">
        <v>2633</v>
      </c>
      <c r="Q76" s="9" t="s">
        <v>2711</v>
      </c>
      <c r="R76" s="4" t="s">
        <v>2635</v>
      </c>
    </row>
    <row r="77" spans="1:18" x14ac:dyDescent="0.3">
      <c r="A77" s="9" t="s">
        <v>2752</v>
      </c>
      <c r="B77" s="9" t="s">
        <v>2684</v>
      </c>
      <c r="C77" s="4" t="s">
        <v>2628</v>
      </c>
      <c r="D77" s="4">
        <v>39.299999999999997</v>
      </c>
      <c r="E77" s="4">
        <v>-9.3000000000000007</v>
      </c>
      <c r="F77" s="9">
        <v>-11.65</v>
      </c>
      <c r="G77" s="123" t="s">
        <v>2638</v>
      </c>
      <c r="H77" s="9" t="s">
        <v>2727</v>
      </c>
      <c r="I77" s="127" t="s">
        <v>2751</v>
      </c>
      <c r="J77" s="9">
        <v>-2.23</v>
      </c>
      <c r="K77" s="126">
        <v>186</v>
      </c>
      <c r="L77" s="126">
        <f t="shared" si="5"/>
        <v>21.943361000000003</v>
      </c>
      <c r="M77" s="126">
        <f t="shared" si="6"/>
        <v>185.69959961868446</v>
      </c>
      <c r="N77" s="126">
        <f t="shared" si="6"/>
        <v>19.853915000000001</v>
      </c>
      <c r="O77" s="9">
        <v>1.42</v>
      </c>
      <c r="P77" s="9" t="s">
        <v>2633</v>
      </c>
      <c r="Q77" s="9" t="s">
        <v>2734</v>
      </c>
      <c r="R77" s="4" t="s">
        <v>2632</v>
      </c>
    </row>
    <row r="78" spans="1:18" x14ac:dyDescent="0.3">
      <c r="A78" s="9" t="s">
        <v>2753</v>
      </c>
      <c r="B78" s="9" t="s">
        <v>2651</v>
      </c>
      <c r="C78" s="4" t="s">
        <v>2628</v>
      </c>
      <c r="D78" s="4">
        <v>39.299999999999997</v>
      </c>
      <c r="E78" s="4">
        <v>-9.3000000000000007</v>
      </c>
      <c r="F78" s="9">
        <v>75.05</v>
      </c>
      <c r="G78" s="123" t="s">
        <v>2629</v>
      </c>
      <c r="H78" s="9" t="s">
        <v>2727</v>
      </c>
      <c r="I78" s="127" t="s">
        <v>2751</v>
      </c>
      <c r="J78" s="9">
        <v>-2.41</v>
      </c>
      <c r="K78" s="126">
        <v>186.76053384175404</v>
      </c>
      <c r="L78" s="126">
        <f t="shared" si="5"/>
        <v>22.821329000000002</v>
      </c>
      <c r="M78" s="126">
        <f t="shared" si="6"/>
        <v>186.25959961868446</v>
      </c>
      <c r="N78" s="126">
        <f t="shared" si="6"/>
        <v>20.804466400000003</v>
      </c>
      <c r="O78" s="9">
        <v>2.33</v>
      </c>
      <c r="P78" s="9" t="s">
        <v>2633</v>
      </c>
      <c r="Q78" s="9" t="s">
        <v>2734</v>
      </c>
      <c r="R78" s="4" t="s">
        <v>2632</v>
      </c>
    </row>
    <row r="79" spans="1:18" x14ac:dyDescent="0.3">
      <c r="A79" s="9" t="s">
        <v>2754</v>
      </c>
      <c r="B79" s="9" t="s">
        <v>2651</v>
      </c>
      <c r="C79" s="4" t="s">
        <v>2628</v>
      </c>
      <c r="D79" s="4">
        <v>39.299999999999997</v>
      </c>
      <c r="E79" s="4">
        <v>-9.3000000000000007</v>
      </c>
      <c r="F79" s="9">
        <v>75.05</v>
      </c>
      <c r="G79" s="123" t="s">
        <v>2638</v>
      </c>
      <c r="H79" s="9" t="s">
        <v>2727</v>
      </c>
      <c r="I79" s="127" t="s">
        <v>2751</v>
      </c>
      <c r="J79" s="9">
        <v>-2.5499999999999998</v>
      </c>
      <c r="K79" s="126">
        <v>186.76053384175404</v>
      </c>
      <c r="L79" s="126">
        <f t="shared" si="5"/>
        <v>23.508225000000003</v>
      </c>
      <c r="M79" s="126">
        <f t="shared" si="6"/>
        <v>186.81967588179219</v>
      </c>
      <c r="N79" s="126">
        <f>AVERAGE(L77:L81)</f>
        <v>21.958147200000003</v>
      </c>
      <c r="O79" s="9">
        <v>2.15</v>
      </c>
      <c r="P79" s="9" t="s">
        <v>2633</v>
      </c>
      <c r="Q79" s="9" t="s">
        <v>2711</v>
      </c>
      <c r="R79" s="4" t="s">
        <v>2635</v>
      </c>
    </row>
    <row r="80" spans="1:18" x14ac:dyDescent="0.3">
      <c r="A80" s="9" t="s">
        <v>2755</v>
      </c>
      <c r="B80" s="9" t="s">
        <v>2684</v>
      </c>
      <c r="C80" s="4" t="s">
        <v>2628</v>
      </c>
      <c r="D80" s="4">
        <v>39.299999999999997</v>
      </c>
      <c r="E80" s="4">
        <v>-9.3000000000000007</v>
      </c>
      <c r="F80" s="9">
        <v>-14.1</v>
      </c>
      <c r="G80" s="123" t="s">
        <v>2638</v>
      </c>
      <c r="H80" s="9" t="s">
        <v>2727</v>
      </c>
      <c r="I80" s="127" t="s">
        <v>2751</v>
      </c>
      <c r="J80" s="9">
        <v>-1.87</v>
      </c>
      <c r="K80" s="126">
        <v>187</v>
      </c>
      <c r="L80" s="126">
        <f t="shared" si="5"/>
        <v>20.204921000000002</v>
      </c>
      <c r="M80" s="126">
        <f t="shared" si="6"/>
        <v>187.13967588179219</v>
      </c>
      <c r="N80" s="126">
        <f t="shared" si="6"/>
        <v>21.68732</v>
      </c>
      <c r="O80" s="9">
        <v>1.68</v>
      </c>
      <c r="P80" s="9" t="s">
        <v>2633</v>
      </c>
      <c r="Q80" s="9" t="s">
        <v>2734</v>
      </c>
      <c r="R80" s="4" t="s">
        <v>2635</v>
      </c>
    </row>
    <row r="81" spans="1:18" x14ac:dyDescent="0.3">
      <c r="A81" s="9" t="s">
        <v>2756</v>
      </c>
      <c r="B81" s="9" t="s">
        <v>2651</v>
      </c>
      <c r="C81" s="4" t="s">
        <v>2628</v>
      </c>
      <c r="D81" s="4">
        <v>39.299999999999997</v>
      </c>
      <c r="E81" s="4">
        <v>-9.3000000000000007</v>
      </c>
      <c r="F81" s="9">
        <v>72.53</v>
      </c>
      <c r="G81" s="123" t="s">
        <v>2629</v>
      </c>
      <c r="H81" s="9" t="s">
        <v>2727</v>
      </c>
      <c r="I81" s="127" t="s">
        <v>2751</v>
      </c>
      <c r="J81" s="9">
        <v>-2.1</v>
      </c>
      <c r="K81" s="126">
        <v>187.5773117254528</v>
      </c>
      <c r="L81" s="126">
        <f t="shared" si="5"/>
        <v>21.312899999999999</v>
      </c>
      <c r="M81" s="126">
        <f t="shared" si="6"/>
        <v>187.44965549217892</v>
      </c>
      <c r="N81" s="126">
        <f t="shared" si="6"/>
        <v>21.260150400000001</v>
      </c>
      <c r="O81" s="9">
        <v>1.2</v>
      </c>
      <c r="P81" s="9" t="s">
        <v>2633</v>
      </c>
      <c r="Q81" s="9" t="s">
        <v>2711</v>
      </c>
      <c r="R81" s="4" t="s">
        <v>2680</v>
      </c>
    </row>
    <row r="82" spans="1:18" x14ac:dyDescent="0.3">
      <c r="A82" s="9" t="s">
        <v>2757</v>
      </c>
      <c r="B82" s="9" t="s">
        <v>2651</v>
      </c>
      <c r="C82" s="4" t="s">
        <v>2628</v>
      </c>
      <c r="D82" s="4">
        <v>39.299999999999997</v>
      </c>
      <c r="E82" s="4">
        <v>-9.3000000000000007</v>
      </c>
      <c r="F82" s="9">
        <v>72.459999999999994</v>
      </c>
      <c r="G82" s="123" t="s">
        <v>2638</v>
      </c>
      <c r="H82" s="9" t="s">
        <v>2727</v>
      </c>
      <c r="I82" s="127" t="s">
        <v>2751</v>
      </c>
      <c r="J82" s="9">
        <v>-1.95</v>
      </c>
      <c r="K82" s="126">
        <v>187.6</v>
      </c>
      <c r="L82" s="126">
        <f t="shared" si="5"/>
        <v>20.589225000000003</v>
      </c>
      <c r="M82" s="126">
        <f t="shared" si="6"/>
        <v>187.75963510256562</v>
      </c>
      <c r="N82" s="126">
        <f t="shared" si="6"/>
        <v>20.685974199999997</v>
      </c>
      <c r="O82" s="9">
        <v>0.74</v>
      </c>
      <c r="P82" s="9" t="s">
        <v>2633</v>
      </c>
      <c r="Q82" s="9" t="s">
        <v>2711</v>
      </c>
      <c r="R82" s="4" t="s">
        <v>2635</v>
      </c>
    </row>
    <row r="83" spans="1:18" x14ac:dyDescent="0.3">
      <c r="A83" s="9" t="s">
        <v>2758</v>
      </c>
      <c r="B83" s="9" t="s">
        <v>2651</v>
      </c>
      <c r="C83" s="4" t="s">
        <v>2628</v>
      </c>
      <c r="D83" s="4">
        <v>39.299999999999997</v>
      </c>
      <c r="E83" s="4">
        <v>-9.3000000000000007</v>
      </c>
      <c r="F83" s="9">
        <v>60.58</v>
      </c>
      <c r="G83" s="123" t="s">
        <v>2644</v>
      </c>
      <c r="H83" s="9" t="s">
        <v>2727</v>
      </c>
      <c r="I83" s="127" t="s">
        <v>2759</v>
      </c>
      <c r="J83" s="9">
        <v>-1.97</v>
      </c>
      <c r="K83" s="126">
        <v>188.31043189368771</v>
      </c>
      <c r="L83" s="126">
        <f t="shared" si="5"/>
        <v>20.685480999999999</v>
      </c>
      <c r="M83" s="126">
        <f t="shared" si="6"/>
        <v>188.04014008595433</v>
      </c>
      <c r="N83" s="126">
        <f t="shared" si="6"/>
        <v>20.936614199999998</v>
      </c>
      <c r="O83" s="9">
        <v>2.0099999999999998</v>
      </c>
      <c r="P83" s="9" t="s">
        <v>2633</v>
      </c>
      <c r="Q83" s="9" t="s">
        <v>2711</v>
      </c>
      <c r="R83" s="4" t="s">
        <v>2635</v>
      </c>
    </row>
    <row r="84" spans="1:18" x14ac:dyDescent="0.3">
      <c r="A84" s="9" t="s">
        <v>2760</v>
      </c>
      <c r="B84" s="9" t="s">
        <v>2651</v>
      </c>
      <c r="C84" s="4" t="s">
        <v>2628</v>
      </c>
      <c r="D84" s="4">
        <v>39.299999999999997</v>
      </c>
      <c r="E84" s="4">
        <v>-9.3000000000000007</v>
      </c>
      <c r="F84" s="9">
        <v>60.58</v>
      </c>
      <c r="G84" s="123" t="s">
        <v>2638</v>
      </c>
      <c r="H84" s="9" t="s">
        <v>2727</v>
      </c>
      <c r="I84" s="127" t="s">
        <v>2759</v>
      </c>
      <c r="J84" s="9">
        <v>-1.96</v>
      </c>
      <c r="K84" s="126">
        <v>188.31043189368771</v>
      </c>
      <c r="L84" s="126">
        <f t="shared" si="5"/>
        <v>20.637344000000002</v>
      </c>
      <c r="M84" s="126">
        <f t="shared" si="6"/>
        <v>188.2246777408638</v>
      </c>
      <c r="N84" s="126">
        <f t="shared" si="6"/>
        <v>21.8020414</v>
      </c>
      <c r="O84" s="9">
        <v>1.84</v>
      </c>
      <c r="P84" s="9" t="s">
        <v>2633</v>
      </c>
      <c r="Q84" s="9" t="s">
        <v>2711</v>
      </c>
      <c r="R84" s="4" t="s">
        <v>2635</v>
      </c>
    </row>
    <row r="85" spans="1:18" x14ac:dyDescent="0.3">
      <c r="A85" s="9" t="s">
        <v>2761</v>
      </c>
      <c r="B85" s="9" t="s">
        <v>2651</v>
      </c>
      <c r="C85" s="4" t="s">
        <v>2628</v>
      </c>
      <c r="D85" s="4">
        <v>39.299999999999997</v>
      </c>
      <c r="E85" s="4">
        <v>-9.3000000000000007</v>
      </c>
      <c r="F85" s="9">
        <v>59.04</v>
      </c>
      <c r="G85" s="123" t="s">
        <v>2682</v>
      </c>
      <c r="H85" s="9" t="s">
        <v>2727</v>
      </c>
      <c r="I85" s="127" t="s">
        <v>2759</v>
      </c>
      <c r="J85" s="9">
        <v>-2.13</v>
      </c>
      <c r="K85" s="126">
        <v>188.40252491694352</v>
      </c>
      <c r="L85" s="126">
        <f t="shared" si="5"/>
        <v>21.458120999999998</v>
      </c>
      <c r="M85" s="126">
        <f t="shared" ref="M85:N100" si="7">AVERAGE(K83:K87)</f>
        <v>188.50467774086377</v>
      </c>
      <c r="N85" s="126">
        <f t="shared" si="7"/>
        <v>21.7155892</v>
      </c>
      <c r="O85" s="9">
        <v>2.2799999999999998</v>
      </c>
      <c r="P85" s="9" t="s">
        <v>2633</v>
      </c>
      <c r="Q85" s="9" t="s">
        <v>2711</v>
      </c>
      <c r="R85" s="4" t="s">
        <v>2632</v>
      </c>
    </row>
    <row r="86" spans="1:18" x14ac:dyDescent="0.3">
      <c r="A86" s="9" t="s">
        <v>2762</v>
      </c>
      <c r="B86" s="9" t="s">
        <v>2651</v>
      </c>
      <c r="C86" s="4" t="s">
        <v>2628</v>
      </c>
      <c r="D86" s="4">
        <v>39.299999999999997</v>
      </c>
      <c r="E86" s="4">
        <v>-9.3000000000000007</v>
      </c>
      <c r="F86" s="9">
        <v>57.41</v>
      </c>
      <c r="G86" s="123" t="s">
        <v>2629</v>
      </c>
      <c r="H86" s="9" t="s">
        <v>2727</v>
      </c>
      <c r="I86" s="127" t="s">
        <v>2759</v>
      </c>
      <c r="J86" s="9">
        <v>-2.98</v>
      </c>
      <c r="K86" s="126">
        <v>188.5</v>
      </c>
      <c r="L86" s="126">
        <f t="shared" si="5"/>
        <v>25.640035999999998</v>
      </c>
      <c r="M86" s="126">
        <f t="shared" si="7"/>
        <v>188.8132136486675</v>
      </c>
      <c r="N86" s="126">
        <f t="shared" si="7"/>
        <v>21.6867178</v>
      </c>
      <c r="O86" s="9">
        <v>1.1599999999999999</v>
      </c>
      <c r="P86" s="9" t="s">
        <v>2633</v>
      </c>
      <c r="Q86" s="9" t="s">
        <v>2719</v>
      </c>
      <c r="R86" s="4" t="s">
        <v>2632</v>
      </c>
    </row>
    <row r="87" spans="1:18" x14ac:dyDescent="0.3">
      <c r="A87" s="9" t="s">
        <v>2763</v>
      </c>
      <c r="B87" s="9" t="s">
        <v>2651</v>
      </c>
      <c r="C87" s="4" t="s">
        <v>2628</v>
      </c>
      <c r="D87" s="4">
        <v>39.299999999999997</v>
      </c>
      <c r="E87" s="4">
        <v>-9.3000000000000007</v>
      </c>
      <c r="F87" s="9">
        <v>52.63</v>
      </c>
      <c r="G87" s="123" t="s">
        <v>2682</v>
      </c>
      <c r="H87" s="9" t="s">
        <v>2727</v>
      </c>
      <c r="I87" s="127" t="s">
        <v>2764</v>
      </c>
      <c r="J87" s="9">
        <v>-1.86</v>
      </c>
      <c r="K87" s="126">
        <v>189</v>
      </c>
      <c r="L87" s="126">
        <f t="shared" si="5"/>
        <v>20.156964000000002</v>
      </c>
      <c r="M87" s="126">
        <f t="shared" si="7"/>
        <v>189.1309536085696</v>
      </c>
      <c r="N87" s="126">
        <f t="shared" si="7"/>
        <v>21.609828199999999</v>
      </c>
      <c r="O87" s="9">
        <v>2.2400000000000002</v>
      </c>
      <c r="P87" s="9" t="s">
        <v>2633</v>
      </c>
      <c r="Q87" s="9" t="s">
        <v>2711</v>
      </c>
      <c r="R87" s="4" t="s">
        <v>2635</v>
      </c>
    </row>
    <row r="88" spans="1:18" x14ac:dyDescent="0.3">
      <c r="A88" s="9" t="s">
        <v>2765</v>
      </c>
      <c r="B88" s="9" t="s">
        <v>2651</v>
      </c>
      <c r="C88" s="4" t="s">
        <v>2628</v>
      </c>
      <c r="D88" s="4">
        <v>39.299999999999997</v>
      </c>
      <c r="E88" s="4">
        <v>-9.3000000000000007</v>
      </c>
      <c r="F88" s="9">
        <v>32.979999999999997</v>
      </c>
      <c r="G88" s="123" t="s">
        <v>2629</v>
      </c>
      <c r="H88" s="9" t="s">
        <v>2727</v>
      </c>
      <c r="I88" s="127" t="s">
        <v>2766</v>
      </c>
      <c r="J88" s="9">
        <v>-1.94</v>
      </c>
      <c r="K88" s="126">
        <v>189.85311143270621</v>
      </c>
      <c r="L88" s="126">
        <f t="shared" si="5"/>
        <v>20.541124</v>
      </c>
      <c r="M88" s="126">
        <f t="shared" si="7"/>
        <v>189.43539797395078</v>
      </c>
      <c r="N88" s="126">
        <f t="shared" si="7"/>
        <v>21.158524799999999</v>
      </c>
      <c r="O88" s="9">
        <v>0.9</v>
      </c>
      <c r="P88" s="9" t="s">
        <v>2633</v>
      </c>
      <c r="Q88" s="9" t="s">
        <v>2719</v>
      </c>
      <c r="R88" s="4" t="s">
        <v>2632</v>
      </c>
    </row>
    <row r="89" spans="1:18" x14ac:dyDescent="0.3">
      <c r="A89" s="9" t="s">
        <v>2767</v>
      </c>
      <c r="B89" s="9" t="s">
        <v>2651</v>
      </c>
      <c r="C89" s="4" t="s">
        <v>2628</v>
      </c>
      <c r="D89" s="4">
        <v>39.299999999999997</v>
      </c>
      <c r="E89" s="4">
        <v>-9.3000000000000007</v>
      </c>
      <c r="F89" s="9">
        <v>31.92</v>
      </c>
      <c r="G89" s="123" t="s">
        <v>2649</v>
      </c>
      <c r="H89" s="9" t="s">
        <v>2727</v>
      </c>
      <c r="I89" s="127" t="s">
        <v>2766</v>
      </c>
      <c r="J89" s="9">
        <v>-1.88</v>
      </c>
      <c r="K89" s="126">
        <v>189.89913169319826</v>
      </c>
      <c r="L89" s="126">
        <f t="shared" si="5"/>
        <v>20.252896</v>
      </c>
      <c r="M89" s="126">
        <f t="shared" si="7"/>
        <v>189.72798842257595</v>
      </c>
      <c r="N89" s="126">
        <f t="shared" si="7"/>
        <v>20.399751400000003</v>
      </c>
      <c r="O89" s="9">
        <v>1.29</v>
      </c>
      <c r="P89" s="9" t="s">
        <v>2633</v>
      </c>
      <c r="Q89" s="9" t="s">
        <v>2734</v>
      </c>
      <c r="R89" s="4" t="s">
        <v>2635</v>
      </c>
    </row>
    <row r="90" spans="1:18" x14ac:dyDescent="0.3">
      <c r="A90" s="9" t="s">
        <v>2768</v>
      </c>
      <c r="B90" s="9" t="s">
        <v>2651</v>
      </c>
      <c r="C90" s="4" t="s">
        <v>2628</v>
      </c>
      <c r="D90" s="4">
        <v>39.299999999999997</v>
      </c>
      <c r="E90" s="4">
        <v>-9.3000000000000007</v>
      </c>
      <c r="F90" s="9">
        <v>31.33</v>
      </c>
      <c r="G90" s="123" t="s">
        <v>2644</v>
      </c>
      <c r="H90" s="9" t="s">
        <v>2727</v>
      </c>
      <c r="I90" s="127" t="s">
        <v>2766</v>
      </c>
      <c r="J90" s="9">
        <v>-1.66</v>
      </c>
      <c r="K90" s="126">
        <v>189.92474674384948</v>
      </c>
      <c r="L90" s="126">
        <f t="shared" si="5"/>
        <v>19.201604000000003</v>
      </c>
      <c r="M90" s="126">
        <f t="shared" si="7"/>
        <v>189.92057887120114</v>
      </c>
      <c r="N90" s="126">
        <f t="shared" si="7"/>
        <v>20.390163600000001</v>
      </c>
      <c r="O90" s="9">
        <v>2.35</v>
      </c>
      <c r="P90" s="9" t="s">
        <v>2633</v>
      </c>
      <c r="Q90" s="9" t="s">
        <v>2711</v>
      </c>
      <c r="R90" s="4" t="s">
        <v>2635</v>
      </c>
    </row>
    <row r="91" spans="1:18" x14ac:dyDescent="0.3">
      <c r="A91" s="9" t="s">
        <v>2769</v>
      </c>
      <c r="B91" s="9" t="s">
        <v>2651</v>
      </c>
      <c r="C91" s="4" t="s">
        <v>2628</v>
      </c>
      <c r="D91" s="4">
        <v>39.299999999999997</v>
      </c>
      <c r="E91" s="4">
        <v>-9.3000000000000007</v>
      </c>
      <c r="F91" s="9">
        <v>30.45</v>
      </c>
      <c r="G91" s="123" t="s">
        <v>2682</v>
      </c>
      <c r="H91" s="9" t="s">
        <v>2727</v>
      </c>
      <c r="I91" s="127" t="s">
        <v>2766</v>
      </c>
      <c r="J91" s="9">
        <v>-2.21</v>
      </c>
      <c r="K91" s="126">
        <v>189.9629522431259</v>
      </c>
      <c r="L91" s="126">
        <f t="shared" si="5"/>
        <v>21.846169</v>
      </c>
      <c r="M91" s="126">
        <f t="shared" si="7"/>
        <v>189.94358900144715</v>
      </c>
      <c r="N91" s="126">
        <f t="shared" si="7"/>
        <v>20.0652188</v>
      </c>
      <c r="O91" s="9">
        <v>0.68</v>
      </c>
      <c r="P91" s="9" t="s">
        <v>2633</v>
      </c>
      <c r="Q91" s="9" t="s">
        <v>2719</v>
      </c>
      <c r="R91" s="4" t="s">
        <v>2642</v>
      </c>
    </row>
    <row r="92" spans="1:18" x14ac:dyDescent="0.3">
      <c r="A92" s="9" t="s">
        <v>2770</v>
      </c>
      <c r="B92" s="9" t="s">
        <v>2651</v>
      </c>
      <c r="C92" s="4" t="s">
        <v>2628</v>
      </c>
      <c r="D92" s="4">
        <v>39.299999999999997</v>
      </c>
      <c r="E92" s="4">
        <v>-9.3000000000000007</v>
      </c>
      <c r="F92" s="9">
        <v>30.45</v>
      </c>
      <c r="G92" s="123" t="s">
        <v>2629</v>
      </c>
      <c r="H92" s="9" t="s">
        <v>2727</v>
      </c>
      <c r="I92" s="127" t="s">
        <v>2766</v>
      </c>
      <c r="J92" s="9">
        <v>-1.85</v>
      </c>
      <c r="K92" s="126">
        <v>189.9629522431259</v>
      </c>
      <c r="L92" s="126">
        <f t="shared" si="5"/>
        <v>20.109024999999999</v>
      </c>
      <c r="M92" s="126">
        <f t="shared" si="7"/>
        <v>190.00289435600578</v>
      </c>
      <c r="N92" s="126">
        <f t="shared" si="7"/>
        <v>19.959871800000002</v>
      </c>
      <c r="O92" s="9">
        <v>1.76</v>
      </c>
      <c r="P92" s="9" t="s">
        <v>2633</v>
      </c>
      <c r="Q92" s="9" t="s">
        <v>2711</v>
      </c>
      <c r="R92" s="4" t="s">
        <v>2693</v>
      </c>
    </row>
    <row r="93" spans="1:18" x14ac:dyDescent="0.3">
      <c r="A93" s="9" t="s">
        <v>2771</v>
      </c>
      <c r="B93" s="9" t="s">
        <v>2651</v>
      </c>
      <c r="C93" s="4" t="s">
        <v>2628</v>
      </c>
      <c r="D93" s="4">
        <v>39.299999999999997</v>
      </c>
      <c r="E93" s="4">
        <v>-9.3000000000000007</v>
      </c>
      <c r="F93" s="9">
        <v>30.33</v>
      </c>
      <c r="G93" s="123" t="s">
        <v>2695</v>
      </c>
      <c r="H93" s="9" t="s">
        <v>2727</v>
      </c>
      <c r="I93" s="127" t="s">
        <v>2766</v>
      </c>
      <c r="J93" s="9">
        <v>-1.6</v>
      </c>
      <c r="K93" s="126">
        <v>189.96816208393633</v>
      </c>
      <c r="L93" s="126">
        <f t="shared" si="5"/>
        <v>18.916399999999999</v>
      </c>
      <c r="M93" s="126">
        <f t="shared" si="7"/>
        <v>190.05829232995657</v>
      </c>
      <c r="N93" s="126">
        <f t="shared" si="7"/>
        <v>19.883846200000001</v>
      </c>
      <c r="O93" s="9">
        <v>1.65</v>
      </c>
      <c r="P93" s="9" t="s">
        <v>2633</v>
      </c>
      <c r="Q93" s="9" t="s">
        <v>2711</v>
      </c>
      <c r="R93" s="4" t="s">
        <v>2632</v>
      </c>
    </row>
    <row r="94" spans="1:18" x14ac:dyDescent="0.3">
      <c r="A94" s="9" t="s">
        <v>2772</v>
      </c>
      <c r="B94" s="9" t="s">
        <v>2651</v>
      </c>
      <c r="C94" s="4" t="s">
        <v>2628</v>
      </c>
      <c r="D94" s="4">
        <v>39.299999999999997</v>
      </c>
      <c r="E94" s="4">
        <v>-9.3000000000000007</v>
      </c>
      <c r="F94" s="9">
        <v>25.09</v>
      </c>
      <c r="G94" s="123" t="s">
        <v>2629</v>
      </c>
      <c r="H94" s="9" t="s">
        <v>2727</v>
      </c>
      <c r="I94" s="127" t="s">
        <v>2766</v>
      </c>
      <c r="J94" s="9">
        <v>-1.77</v>
      </c>
      <c r="K94" s="126">
        <v>190.19565846599133</v>
      </c>
      <c r="L94" s="126">
        <f t="shared" si="5"/>
        <v>19.726161000000001</v>
      </c>
      <c r="M94" s="126">
        <f t="shared" si="7"/>
        <v>190.13209840810421</v>
      </c>
      <c r="N94" s="126">
        <f t="shared" si="7"/>
        <v>19.383502200000002</v>
      </c>
      <c r="O94" s="9">
        <v>1.41</v>
      </c>
      <c r="P94" s="9" t="s">
        <v>2633</v>
      </c>
      <c r="Q94" s="9" t="s">
        <v>2719</v>
      </c>
      <c r="R94" s="4" t="s">
        <v>2635</v>
      </c>
    </row>
    <row r="95" spans="1:18" x14ac:dyDescent="0.3">
      <c r="A95" s="9" t="s">
        <v>2773</v>
      </c>
      <c r="B95" s="9" t="s">
        <v>2651</v>
      </c>
      <c r="C95" s="4" t="s">
        <v>2628</v>
      </c>
      <c r="D95" s="4">
        <v>39.299999999999997</v>
      </c>
      <c r="E95" s="4">
        <v>-9.3000000000000007</v>
      </c>
      <c r="F95" s="9">
        <v>24.95</v>
      </c>
      <c r="G95" s="123" t="s">
        <v>2649</v>
      </c>
      <c r="H95" s="9" t="s">
        <v>2727</v>
      </c>
      <c r="I95" s="127" t="s">
        <v>2766</v>
      </c>
      <c r="J95" s="9">
        <v>-1.58</v>
      </c>
      <c r="K95" s="126">
        <v>190.20173661360349</v>
      </c>
      <c r="L95" s="126">
        <f t="shared" si="5"/>
        <v>18.821476000000004</v>
      </c>
      <c r="M95" s="126">
        <f t="shared" si="7"/>
        <v>190.20642547033285</v>
      </c>
      <c r="N95" s="126">
        <f t="shared" si="7"/>
        <v>20.181657399999999</v>
      </c>
      <c r="O95" s="9">
        <v>1.67</v>
      </c>
      <c r="P95" s="9" t="s">
        <v>2633</v>
      </c>
      <c r="Q95" s="9" t="s">
        <v>2711</v>
      </c>
      <c r="R95" s="4" t="s">
        <v>2635</v>
      </c>
    </row>
    <row r="96" spans="1:18" x14ac:dyDescent="0.3">
      <c r="A96" s="9" t="s">
        <v>2774</v>
      </c>
      <c r="B96" s="9" t="s">
        <v>2651</v>
      </c>
      <c r="C96" s="4" t="s">
        <v>2628</v>
      </c>
      <c r="D96" s="4">
        <v>39.299999999999997</v>
      </c>
      <c r="E96" s="4">
        <v>-9.3000000000000007</v>
      </c>
      <c r="F96" s="9">
        <v>21.95</v>
      </c>
      <c r="G96" s="123" t="s">
        <v>2638</v>
      </c>
      <c r="H96" s="9" t="s">
        <v>2727</v>
      </c>
      <c r="I96" s="127" t="s">
        <v>2766</v>
      </c>
      <c r="J96" s="9">
        <v>-1.69</v>
      </c>
      <c r="K96" s="126">
        <v>190.33198263386396</v>
      </c>
      <c r="L96" s="126">
        <f t="shared" si="5"/>
        <v>19.344449000000001</v>
      </c>
      <c r="M96" s="126">
        <f t="shared" si="7"/>
        <v>190.32382054992766</v>
      </c>
      <c r="N96" s="126">
        <f t="shared" si="7"/>
        <v>20.124746200000001</v>
      </c>
      <c r="O96" s="9">
        <v>0.79</v>
      </c>
      <c r="P96" s="9" t="s">
        <v>2633</v>
      </c>
      <c r="Q96" s="9" t="s">
        <v>2711</v>
      </c>
      <c r="R96" s="4" t="s">
        <v>2749</v>
      </c>
    </row>
    <row r="97" spans="1:18" x14ac:dyDescent="0.3">
      <c r="A97" s="9" t="s">
        <v>2775</v>
      </c>
      <c r="B97" s="9" t="s">
        <v>2651</v>
      </c>
      <c r="C97" s="4" t="s">
        <v>2628</v>
      </c>
      <c r="D97" s="4">
        <v>39.299999999999997</v>
      </c>
      <c r="E97" s="4">
        <v>-9.3000000000000007</v>
      </c>
      <c r="F97" s="9">
        <v>21.89</v>
      </c>
      <c r="G97" s="123" t="s">
        <v>2638</v>
      </c>
      <c r="H97" s="9" t="s">
        <v>2727</v>
      </c>
      <c r="I97" s="127" t="s">
        <v>2766</v>
      </c>
      <c r="J97" s="9">
        <v>-2.67</v>
      </c>
      <c r="K97" s="126">
        <v>190.33458755426918</v>
      </c>
      <c r="L97" s="126">
        <f t="shared" si="5"/>
        <v>24.099800999999999</v>
      </c>
      <c r="M97" s="126">
        <f t="shared" si="7"/>
        <v>190.40361794500723</v>
      </c>
      <c r="N97" s="126">
        <f t="shared" si="7"/>
        <v>20.345514000000001</v>
      </c>
      <c r="O97" s="9">
        <v>-0.15</v>
      </c>
      <c r="P97" s="9" t="s">
        <v>2633</v>
      </c>
      <c r="Q97" s="9" t="s">
        <v>2719</v>
      </c>
      <c r="R97" s="4" t="s">
        <v>2749</v>
      </c>
    </row>
    <row r="98" spans="1:18" x14ac:dyDescent="0.3">
      <c r="A98" s="9" t="s">
        <v>2776</v>
      </c>
      <c r="B98" s="9" t="s">
        <v>2651</v>
      </c>
      <c r="C98" s="4" t="s">
        <v>2628</v>
      </c>
      <c r="D98" s="4">
        <v>39.299999999999997</v>
      </c>
      <c r="E98" s="4">
        <v>-9.3000000000000007</v>
      </c>
      <c r="F98" s="9">
        <v>16.809999999999999</v>
      </c>
      <c r="G98" s="123" t="s">
        <v>2629</v>
      </c>
      <c r="H98" s="9" t="s">
        <v>2727</v>
      </c>
      <c r="I98" s="127" t="s">
        <v>2766</v>
      </c>
      <c r="J98" s="9">
        <v>-1.54</v>
      </c>
      <c r="K98" s="126">
        <v>190.55513748191026</v>
      </c>
      <c r="L98" s="126">
        <f t="shared" si="5"/>
        <v>18.631844000000001</v>
      </c>
      <c r="M98" s="126">
        <f t="shared" si="7"/>
        <v>190.49444283646889</v>
      </c>
      <c r="N98" s="126">
        <f t="shared" si="7"/>
        <v>20.670213999999998</v>
      </c>
      <c r="O98" s="9">
        <v>-0.04</v>
      </c>
      <c r="P98" s="9" t="s">
        <v>2633</v>
      </c>
      <c r="Q98" s="9" t="s">
        <v>2711</v>
      </c>
      <c r="R98" s="4" t="s">
        <v>2632</v>
      </c>
    </row>
    <row r="99" spans="1:18" x14ac:dyDescent="0.3">
      <c r="A99" s="9" t="s">
        <v>2777</v>
      </c>
      <c r="B99" s="9" t="s">
        <v>2651</v>
      </c>
      <c r="C99" s="4" t="s">
        <v>2628</v>
      </c>
      <c r="D99" s="4">
        <v>39.299999999999997</v>
      </c>
      <c r="E99" s="4">
        <v>-9.3000000000000007</v>
      </c>
      <c r="F99" s="9">
        <v>15.9</v>
      </c>
      <c r="G99" s="123" t="s">
        <v>2638</v>
      </c>
      <c r="H99" s="9" t="s">
        <v>2727</v>
      </c>
      <c r="I99" s="127" t="s">
        <v>2766</v>
      </c>
      <c r="J99" s="9">
        <v>-2</v>
      </c>
      <c r="K99" s="126">
        <v>190.5946454413893</v>
      </c>
      <c r="L99" s="126">
        <f t="shared" si="5"/>
        <v>20.830000000000002</v>
      </c>
      <c r="M99" s="126">
        <f t="shared" si="7"/>
        <v>190.57146164978292</v>
      </c>
      <c r="N99" s="126">
        <f t="shared" si="7"/>
        <v>21.199721</v>
      </c>
      <c r="O99" s="9">
        <v>0.51</v>
      </c>
      <c r="P99" s="9" t="s">
        <v>2633</v>
      </c>
      <c r="Q99" s="9" t="s">
        <v>2719</v>
      </c>
      <c r="R99" s="4" t="s">
        <v>2635</v>
      </c>
    </row>
    <row r="100" spans="1:18" x14ac:dyDescent="0.3">
      <c r="A100" s="9" t="s">
        <v>2778</v>
      </c>
      <c r="B100" s="9" t="s">
        <v>2651</v>
      </c>
      <c r="C100" s="4" t="s">
        <v>2628</v>
      </c>
      <c r="D100" s="4">
        <v>39.299999999999997</v>
      </c>
      <c r="E100" s="4">
        <v>-9.3000000000000007</v>
      </c>
      <c r="F100" s="9">
        <v>14.49</v>
      </c>
      <c r="G100" s="123" t="s">
        <v>2629</v>
      </c>
      <c r="H100" s="9" t="s">
        <v>2727</v>
      </c>
      <c r="I100" s="127" t="s">
        <v>2766</v>
      </c>
      <c r="J100" s="9">
        <v>-1.92</v>
      </c>
      <c r="K100" s="126">
        <v>190.65586107091173</v>
      </c>
      <c r="L100" s="126">
        <f t="shared" si="5"/>
        <v>20.444976</v>
      </c>
      <c r="M100" s="126">
        <f t="shared" si="7"/>
        <v>190.64795947901592</v>
      </c>
      <c r="N100" s="126">
        <f t="shared" si="7"/>
        <v>20.7781576</v>
      </c>
      <c r="O100" s="9">
        <v>-0.19</v>
      </c>
      <c r="P100" s="9" t="s">
        <v>2633</v>
      </c>
      <c r="Q100" s="9" t="s">
        <v>2711</v>
      </c>
      <c r="R100" s="4" t="s">
        <v>2635</v>
      </c>
    </row>
    <row r="101" spans="1:18" x14ac:dyDescent="0.3">
      <c r="A101" s="9" t="s">
        <v>2779</v>
      </c>
      <c r="B101" s="9" t="s">
        <v>2651</v>
      </c>
      <c r="C101" s="4" t="s">
        <v>2628</v>
      </c>
      <c r="D101" s="4">
        <v>39.299999999999997</v>
      </c>
      <c r="E101" s="4">
        <v>-9.3000000000000007</v>
      </c>
      <c r="F101" s="9">
        <v>13.08</v>
      </c>
      <c r="G101" s="123" t="s">
        <v>2638</v>
      </c>
      <c r="H101" s="9" t="s">
        <v>2727</v>
      </c>
      <c r="I101" s="127" t="s">
        <v>2766</v>
      </c>
      <c r="J101" s="9">
        <v>-2.2400000000000002</v>
      </c>
      <c r="K101" s="126">
        <v>190.71707670043415</v>
      </c>
      <c r="L101" s="126">
        <f t="shared" si="5"/>
        <v>21.991983999999999</v>
      </c>
      <c r="M101" s="126">
        <f t="shared" ref="M101:N107" si="8">AVERAGE(K99:K103)</f>
        <v>190.69597684515196</v>
      </c>
      <c r="N101" s="126">
        <f t="shared" si="8"/>
        <v>20.674157000000001</v>
      </c>
      <c r="O101" s="9">
        <v>0.72</v>
      </c>
      <c r="P101" s="9" t="s">
        <v>2633</v>
      </c>
      <c r="Q101" s="9" t="s">
        <v>2711</v>
      </c>
      <c r="R101" s="4" t="s">
        <v>2632</v>
      </c>
    </row>
    <row r="102" spans="1:18" x14ac:dyDescent="0.3">
      <c r="A102" s="9" t="s">
        <v>2780</v>
      </c>
      <c r="B102" s="9" t="s">
        <v>2651</v>
      </c>
      <c r="C102" s="4" t="s">
        <v>2628</v>
      </c>
      <c r="D102" s="4">
        <v>39.299999999999997</v>
      </c>
      <c r="E102" s="4">
        <v>-9.3000000000000007</v>
      </c>
      <c r="F102" s="9">
        <v>13.08</v>
      </c>
      <c r="G102" s="123" t="s">
        <v>2644</v>
      </c>
      <c r="H102" s="9" t="s">
        <v>2727</v>
      </c>
      <c r="I102" s="127" t="s">
        <v>2766</v>
      </c>
      <c r="J102" s="9">
        <v>-2.2400000000000002</v>
      </c>
      <c r="K102" s="126">
        <v>190.71707670043415</v>
      </c>
      <c r="L102" s="126">
        <f t="shared" si="5"/>
        <v>21.991983999999999</v>
      </c>
      <c r="M102" s="126">
        <f t="shared" si="8"/>
        <v>190.7360926193922</v>
      </c>
      <c r="N102" s="126">
        <f t="shared" si="8"/>
        <v>22.2320052</v>
      </c>
      <c r="O102" s="9">
        <v>0.72</v>
      </c>
      <c r="P102" s="9" t="s">
        <v>2633</v>
      </c>
      <c r="Q102" s="9" t="s">
        <v>2711</v>
      </c>
      <c r="R102" s="4" t="s">
        <v>2632</v>
      </c>
    </row>
    <row r="103" spans="1:18" x14ac:dyDescent="0.3">
      <c r="A103" s="9" t="s">
        <v>2781</v>
      </c>
      <c r="B103" s="9" t="s">
        <v>2651</v>
      </c>
      <c r="C103" s="4" t="s">
        <v>2628</v>
      </c>
      <c r="D103" s="4">
        <v>39.299999999999997</v>
      </c>
      <c r="E103" s="4">
        <v>-9.3000000000000007</v>
      </c>
      <c r="F103" s="9">
        <v>11.28</v>
      </c>
      <c r="G103" s="123" t="s">
        <v>2638</v>
      </c>
      <c r="H103" s="9" t="s">
        <v>2727</v>
      </c>
      <c r="I103" s="127" t="s">
        <v>2766</v>
      </c>
      <c r="J103" s="9">
        <v>-1.43</v>
      </c>
      <c r="K103" s="126">
        <v>190.79522431259045</v>
      </c>
      <c r="L103" s="126">
        <f t="shared" si="5"/>
        <v>18.111841000000002</v>
      </c>
      <c r="M103" s="126">
        <f t="shared" si="8"/>
        <v>190.76396526772791</v>
      </c>
      <c r="N103" s="126">
        <f t="shared" si="8"/>
        <v>21.765378200000001</v>
      </c>
      <c r="O103" s="9">
        <v>0.19</v>
      </c>
      <c r="P103" s="9" t="s">
        <v>2633</v>
      </c>
      <c r="Q103" s="9" t="s">
        <v>2711</v>
      </c>
      <c r="R103" s="4" t="s">
        <v>2782</v>
      </c>
    </row>
    <row r="104" spans="1:18" x14ac:dyDescent="0.3">
      <c r="A104" s="9" t="s">
        <v>2783</v>
      </c>
      <c r="B104" s="9" t="s">
        <v>2651</v>
      </c>
      <c r="C104" s="4" t="s">
        <v>2628</v>
      </c>
      <c r="D104" s="4">
        <v>39.299999999999997</v>
      </c>
      <c r="E104" s="4">
        <v>-9.3000000000000007</v>
      </c>
      <c r="F104" s="9">
        <v>11.28</v>
      </c>
      <c r="G104" s="123" t="s">
        <v>2638</v>
      </c>
      <c r="H104" s="9" t="s">
        <v>2727</v>
      </c>
      <c r="I104" s="127" t="s">
        <v>2766</v>
      </c>
      <c r="J104" s="9">
        <v>-3.57</v>
      </c>
      <c r="K104" s="126">
        <v>190.79522431259045</v>
      </c>
      <c r="L104" s="126">
        <f t="shared" si="5"/>
        <v>28.619240999999999</v>
      </c>
      <c r="M104" s="126">
        <f t="shared" si="8"/>
        <v>190.77959479015919</v>
      </c>
      <c r="N104" s="126">
        <f t="shared" si="8"/>
        <v>21.197786400000002</v>
      </c>
      <c r="O104" s="9">
        <v>-0.31</v>
      </c>
      <c r="P104" s="9" t="s">
        <v>2633</v>
      </c>
      <c r="Q104" s="9" t="s">
        <v>2711</v>
      </c>
      <c r="R104" s="4" t="s">
        <v>2784</v>
      </c>
    </row>
    <row r="105" spans="1:18" x14ac:dyDescent="0.3">
      <c r="A105" s="9" t="s">
        <v>2785</v>
      </c>
      <c r="B105" s="9" t="s">
        <v>2651</v>
      </c>
      <c r="C105" s="4" t="s">
        <v>2628</v>
      </c>
      <c r="D105" s="4">
        <v>39.299999999999997</v>
      </c>
      <c r="E105" s="4">
        <v>-9.3000000000000007</v>
      </c>
      <c r="F105" s="9">
        <v>11.28</v>
      </c>
      <c r="G105" s="123" t="s">
        <v>2638</v>
      </c>
      <c r="H105" s="9" t="s">
        <v>2727</v>
      </c>
      <c r="I105" s="127" t="s">
        <v>2766</v>
      </c>
      <c r="J105" s="9">
        <v>-1.43</v>
      </c>
      <c r="K105" s="126">
        <v>190.79522431259045</v>
      </c>
      <c r="L105" s="126">
        <f t="shared" si="5"/>
        <v>18.111841000000002</v>
      </c>
      <c r="M105" s="126">
        <f t="shared" si="8"/>
        <v>190.79617945007234</v>
      </c>
      <c r="N105" s="126">
        <f t="shared" si="8"/>
        <v>21.188061800000003</v>
      </c>
      <c r="O105" s="9">
        <v>0.19</v>
      </c>
      <c r="P105" s="9" t="s">
        <v>2633</v>
      </c>
      <c r="Q105" s="9" t="s">
        <v>2711</v>
      </c>
      <c r="R105" s="4" t="s">
        <v>2639</v>
      </c>
    </row>
    <row r="106" spans="1:18" x14ac:dyDescent="0.3">
      <c r="A106" s="9" t="s">
        <v>2786</v>
      </c>
      <c r="B106" s="9" t="s">
        <v>2651</v>
      </c>
      <c r="C106" s="4" t="s">
        <v>2628</v>
      </c>
      <c r="D106" s="4">
        <v>39.299999999999997</v>
      </c>
      <c r="E106" s="4">
        <v>-9.3000000000000007</v>
      </c>
      <c r="F106" s="9">
        <v>11.28</v>
      </c>
      <c r="G106" s="123" t="s">
        <v>2638</v>
      </c>
      <c r="H106" s="9" t="s">
        <v>2727</v>
      </c>
      <c r="I106" s="127" t="s">
        <v>2766</v>
      </c>
      <c r="J106" s="9">
        <v>-1.65</v>
      </c>
      <c r="K106" s="126">
        <v>190.79522431259045</v>
      </c>
      <c r="L106" s="126">
        <f t="shared" si="5"/>
        <v>19.154025000000001</v>
      </c>
      <c r="M106" s="126">
        <f t="shared" si="8"/>
        <v>190.79713458755427</v>
      </c>
      <c r="N106" s="126">
        <f t="shared" si="8"/>
        <v>21.954365800000005</v>
      </c>
      <c r="O106" s="9">
        <v>1.19</v>
      </c>
      <c r="P106" s="9" t="s">
        <v>2633</v>
      </c>
      <c r="Q106" s="9" t="s">
        <v>2711</v>
      </c>
      <c r="R106" s="4" t="s">
        <v>2632</v>
      </c>
    </row>
    <row r="107" spans="1:18" x14ac:dyDescent="0.3">
      <c r="A107" s="9" t="s">
        <v>2787</v>
      </c>
      <c r="B107" s="9" t="s">
        <v>2651</v>
      </c>
      <c r="C107" s="4" t="s">
        <v>2628</v>
      </c>
      <c r="D107" s="4">
        <v>39.299999999999997</v>
      </c>
      <c r="E107" s="4">
        <v>-9.3000000000000007</v>
      </c>
      <c r="F107" s="9">
        <v>11.17</v>
      </c>
      <c r="G107" s="123" t="s">
        <v>2629</v>
      </c>
      <c r="H107" s="9" t="s">
        <v>2727</v>
      </c>
      <c r="I107" s="127" t="s">
        <v>2766</v>
      </c>
      <c r="J107" s="9">
        <v>-2.23</v>
      </c>
      <c r="K107" s="126">
        <v>190.8</v>
      </c>
      <c r="L107" s="126">
        <f t="shared" si="5"/>
        <v>21.943361000000003</v>
      </c>
      <c r="M107" s="126">
        <f t="shared" si="8"/>
        <v>191.03808972503617</v>
      </c>
      <c r="N107" s="126">
        <f t="shared" si="8"/>
        <v>20.329125800000003</v>
      </c>
      <c r="O107" s="9">
        <v>-0.41</v>
      </c>
      <c r="P107" s="9" t="s">
        <v>2633</v>
      </c>
      <c r="Q107" s="9" t="s">
        <v>2719</v>
      </c>
      <c r="R107" s="4" t="s">
        <v>2635</v>
      </c>
    </row>
    <row r="108" spans="1:18" x14ac:dyDescent="0.3">
      <c r="A108" s="9" t="s">
        <v>2788</v>
      </c>
      <c r="B108" s="9" t="s">
        <v>2651</v>
      </c>
      <c r="C108" s="4" t="s">
        <v>2628</v>
      </c>
      <c r="D108" s="4">
        <v>39.299999999999997</v>
      </c>
      <c r="E108" s="4">
        <v>-9.3000000000000007</v>
      </c>
      <c r="F108" s="9">
        <v>11.17</v>
      </c>
      <c r="G108" s="123" t="s">
        <v>2638</v>
      </c>
      <c r="H108" s="9" t="s">
        <v>2727</v>
      </c>
      <c r="I108" s="127" t="s">
        <v>2766</v>
      </c>
      <c r="J108" s="9">
        <v>-2.23</v>
      </c>
      <c r="K108" s="126">
        <v>190.8</v>
      </c>
      <c r="L108" s="126">
        <f t="shared" si="5"/>
        <v>21.943361000000003</v>
      </c>
      <c r="O108" s="9">
        <v>-0.41</v>
      </c>
      <c r="P108" s="9" t="s">
        <v>2633</v>
      </c>
      <c r="Q108" s="9" t="s">
        <v>2734</v>
      </c>
      <c r="R108" s="4" t="s">
        <v>2632</v>
      </c>
    </row>
    <row r="109" spans="1:18" x14ac:dyDescent="0.3">
      <c r="A109" s="9" t="s">
        <v>2789</v>
      </c>
      <c r="B109" s="9" t="s">
        <v>2651</v>
      </c>
      <c r="C109" s="4" t="s">
        <v>2628</v>
      </c>
      <c r="D109" s="4">
        <v>39.299999999999997</v>
      </c>
      <c r="E109" s="4">
        <v>-9.3000000000000007</v>
      </c>
      <c r="F109" s="9">
        <v>5.58</v>
      </c>
      <c r="G109" s="123" t="s">
        <v>2638</v>
      </c>
      <c r="H109" s="9" t="s">
        <v>2790</v>
      </c>
      <c r="I109" s="127" t="s">
        <v>2796</v>
      </c>
      <c r="J109" s="9">
        <v>-1.93</v>
      </c>
      <c r="K109" s="126">
        <v>192</v>
      </c>
      <c r="L109" s="126">
        <f t="shared" si="5"/>
        <v>20.493040999999998</v>
      </c>
      <c r="O109" s="9">
        <v>0.8</v>
      </c>
      <c r="P109" s="9" t="s">
        <v>2633</v>
      </c>
      <c r="Q109" s="9" t="s">
        <v>2719</v>
      </c>
      <c r="R109" s="4" t="s">
        <v>2642</v>
      </c>
    </row>
    <row r="110" spans="1:18" x14ac:dyDescent="0.3">
      <c r="A110" s="115"/>
      <c r="B110" s="115"/>
      <c r="F110" s="115"/>
      <c r="G110" s="115"/>
      <c r="H110" s="115"/>
      <c r="I110" s="115"/>
      <c r="J110" s="115"/>
      <c r="L110" s="126">
        <f t="shared" si="5"/>
        <v>11.55</v>
      </c>
      <c r="O110" s="115"/>
      <c r="P110" s="115"/>
      <c r="Q110" s="115"/>
    </row>
    <row r="111" spans="1:18" x14ac:dyDescent="0.3">
      <c r="A111" s="9"/>
      <c r="B111" s="9"/>
      <c r="F111" s="9"/>
      <c r="G111" s="9"/>
      <c r="H111" s="9"/>
      <c r="I111" s="127"/>
      <c r="J111" s="9"/>
      <c r="O111" s="9"/>
      <c r="P111" s="9"/>
      <c r="Q111" s="9"/>
    </row>
    <row r="112" spans="1:18" x14ac:dyDescent="0.3">
      <c r="A112" s="9"/>
      <c r="B112" s="9"/>
      <c r="F112" s="9"/>
      <c r="G112" s="9"/>
      <c r="H112" s="9"/>
      <c r="I112" s="127"/>
      <c r="J112" s="9"/>
      <c r="O112" s="9"/>
      <c r="P112" s="9"/>
      <c r="Q112" s="9"/>
    </row>
    <row r="113" spans="1:17" x14ac:dyDescent="0.3">
      <c r="A113" s="9"/>
      <c r="B113" s="9"/>
      <c r="F113" s="9"/>
      <c r="G113" s="9"/>
      <c r="H113" s="9"/>
      <c r="I113" s="127"/>
      <c r="J113" s="9"/>
      <c r="O113" s="9"/>
      <c r="P113" s="9"/>
      <c r="Q113" s="127"/>
    </row>
    <row r="114" spans="1:17" x14ac:dyDescent="0.3">
      <c r="A114" s="9"/>
      <c r="B114" s="9"/>
      <c r="F114" s="9"/>
      <c r="G114" s="9"/>
      <c r="H114" s="9"/>
      <c r="I114" s="127"/>
      <c r="J114" s="9"/>
      <c r="O114" s="9"/>
      <c r="P114" s="9"/>
      <c r="Q114" s="127"/>
    </row>
    <row r="115" spans="1:17" x14ac:dyDescent="0.3">
      <c r="A115" s="9"/>
      <c r="B115" s="9"/>
      <c r="F115" s="9"/>
      <c r="G115" s="9"/>
      <c r="H115" s="9"/>
      <c r="I115" s="127"/>
      <c r="J115" s="9"/>
      <c r="O115" s="9"/>
      <c r="P115" s="9"/>
      <c r="Q115" s="127"/>
    </row>
    <row r="116" spans="1:17" x14ac:dyDescent="0.3">
      <c r="A116" s="9"/>
      <c r="B116" s="9"/>
      <c r="F116" s="9"/>
      <c r="G116" s="9"/>
      <c r="H116" s="9"/>
      <c r="I116" s="127"/>
      <c r="J116" s="9"/>
      <c r="O116" s="9"/>
      <c r="P116" s="9"/>
      <c r="Q116" s="127"/>
    </row>
    <row r="117" spans="1:17" x14ac:dyDescent="0.3">
      <c r="A117" s="9"/>
      <c r="B117" s="9"/>
      <c r="F117" s="9"/>
      <c r="G117" s="9"/>
      <c r="H117" s="9"/>
      <c r="I117" s="127"/>
      <c r="J117" s="9"/>
      <c r="O117" s="9"/>
      <c r="P117" s="9"/>
      <c r="Q117" s="9"/>
    </row>
    <row r="118" spans="1:17" x14ac:dyDescent="0.3">
      <c r="A118" s="9"/>
      <c r="B118" s="9"/>
      <c r="F118" s="9"/>
      <c r="G118" s="9"/>
      <c r="H118" s="9"/>
      <c r="I118" s="127"/>
      <c r="J118" s="9"/>
      <c r="O118" s="9"/>
      <c r="P118" s="9"/>
      <c r="Q118" s="127"/>
    </row>
    <row r="119" spans="1:17" x14ac:dyDescent="0.3">
      <c r="A119" s="9"/>
      <c r="B119" s="9"/>
      <c r="F119" s="9"/>
      <c r="G119" s="9"/>
      <c r="H119" s="9"/>
      <c r="I119" s="127"/>
      <c r="J119" s="9"/>
      <c r="O119" s="9"/>
      <c r="P119" s="9"/>
      <c r="Q119" s="127"/>
    </row>
    <row r="120" spans="1:17" x14ac:dyDescent="0.3">
      <c r="A120" s="9"/>
      <c r="B120" s="9"/>
      <c r="F120" s="9"/>
      <c r="G120" s="9"/>
      <c r="H120" s="9"/>
      <c r="I120" s="127"/>
      <c r="J120" s="9"/>
      <c r="O120" s="9"/>
      <c r="P120" s="9"/>
      <c r="Q120" s="127"/>
    </row>
    <row r="121" spans="1:17" x14ac:dyDescent="0.3">
      <c r="A121" s="9"/>
      <c r="B121" s="9"/>
      <c r="F121" s="9"/>
      <c r="G121" s="9"/>
      <c r="H121" s="9"/>
      <c r="I121" s="127"/>
      <c r="J121" s="9"/>
      <c r="O121" s="9"/>
      <c r="P121" s="9"/>
      <c r="Q121" s="9"/>
    </row>
    <row r="122" spans="1:17" x14ac:dyDescent="0.3">
      <c r="A122" s="9"/>
      <c r="B122" s="9"/>
      <c r="F122" s="9"/>
      <c r="G122" s="9"/>
      <c r="H122" s="9"/>
      <c r="I122" s="127"/>
      <c r="J122" s="9"/>
      <c r="O122" s="9"/>
      <c r="P122" s="9"/>
      <c r="Q122" s="127"/>
    </row>
    <row r="123" spans="1:17" x14ac:dyDescent="0.3">
      <c r="A123" s="9"/>
      <c r="B123" s="9"/>
      <c r="F123" s="9"/>
      <c r="G123" s="9"/>
      <c r="H123" s="9"/>
      <c r="I123" s="127"/>
      <c r="J123" s="9"/>
      <c r="O123" s="9"/>
      <c r="P123" s="9"/>
      <c r="Q123" s="127"/>
    </row>
    <row r="124" spans="1:17" x14ac:dyDescent="0.3">
      <c r="A124" s="9"/>
      <c r="B124" s="9"/>
      <c r="F124" s="9"/>
      <c r="G124" s="9"/>
      <c r="H124" s="9"/>
      <c r="I124" s="127"/>
      <c r="J124" s="9"/>
      <c r="O124" s="9"/>
      <c r="P124" s="9"/>
      <c r="Q124" s="127"/>
    </row>
    <row r="125" spans="1:17" x14ac:dyDescent="0.3">
      <c r="A125" s="9"/>
      <c r="B125" s="9"/>
      <c r="F125" s="9"/>
      <c r="G125" s="9"/>
      <c r="H125" s="9"/>
      <c r="I125" s="127"/>
      <c r="J125" s="9"/>
      <c r="O125" s="9"/>
      <c r="P125" s="9"/>
      <c r="Q125" s="127"/>
    </row>
    <row r="126" spans="1:17" x14ac:dyDescent="0.3">
      <c r="A126" s="9"/>
      <c r="B126" s="9"/>
      <c r="F126" s="9"/>
      <c r="G126" s="9"/>
      <c r="H126" s="9"/>
      <c r="I126" s="127"/>
      <c r="J126" s="9"/>
      <c r="O126" s="9"/>
      <c r="P126" s="9"/>
      <c r="Q126" s="127"/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zoomScaleNormal="100" workbookViewId="0">
      <selection activeCell="G32" sqref="A1:L178"/>
    </sheetView>
  </sheetViews>
  <sheetFormatPr defaultColWidth="8.7265625" defaultRowHeight="10.5" x14ac:dyDescent="0.3"/>
  <cols>
    <col min="1" max="1" width="10.36328125" style="116" customWidth="1"/>
    <col min="2" max="2" width="14.6328125" style="116" customWidth="1"/>
    <col min="3" max="9" width="8.7265625" style="116"/>
    <col min="10" max="10" width="8.90625" style="116" customWidth="1"/>
    <col min="11" max="11" width="15.453125" style="116" customWidth="1"/>
    <col min="12" max="12" width="15.36328125" style="116" customWidth="1"/>
    <col min="13" max="16384" width="8.7265625" style="116"/>
  </cols>
  <sheetData>
    <row r="1" spans="1:12" ht="33" thickBot="1" x14ac:dyDescent="0.35">
      <c r="A1" s="96" t="s">
        <v>1</v>
      </c>
      <c r="B1" s="96" t="s">
        <v>2170</v>
      </c>
      <c r="C1" s="96" t="s">
        <v>2171</v>
      </c>
      <c r="D1" s="96" t="s">
        <v>1618</v>
      </c>
      <c r="E1" s="96" t="s">
        <v>2417</v>
      </c>
      <c r="F1" s="96" t="s">
        <v>2791</v>
      </c>
      <c r="G1" s="96" t="s">
        <v>246</v>
      </c>
      <c r="H1" s="96" t="s">
        <v>2873</v>
      </c>
      <c r="I1" s="96" t="s">
        <v>2874</v>
      </c>
      <c r="J1" s="96" t="s">
        <v>2418</v>
      </c>
      <c r="K1" s="96" t="s">
        <v>2805</v>
      </c>
      <c r="L1" s="96" t="s">
        <v>1835</v>
      </c>
    </row>
    <row r="2" spans="1:12" ht="11" thickTop="1" x14ac:dyDescent="0.3">
      <c r="A2" s="116" t="s">
        <v>2806</v>
      </c>
      <c r="B2" s="116" t="s">
        <v>2807</v>
      </c>
      <c r="C2" s="116" t="s">
        <v>2808</v>
      </c>
      <c r="D2" s="116" t="s">
        <v>2809</v>
      </c>
      <c r="E2" s="116">
        <v>99.699999999999989</v>
      </c>
      <c r="F2" s="116">
        <v>-2.1800000000000002</v>
      </c>
      <c r="G2" s="5">
        <f>16.1-4.64*(F2+1)+0.09*(F2+1)*(F2+1)</f>
        <v>21.700516000000004</v>
      </c>
      <c r="H2" s="5"/>
      <c r="I2" s="5"/>
      <c r="J2" s="116" t="s">
        <v>2811</v>
      </c>
      <c r="K2" s="197" t="s">
        <v>2812</v>
      </c>
      <c r="L2" s="116" t="s">
        <v>2810</v>
      </c>
    </row>
    <row r="3" spans="1:12" x14ac:dyDescent="0.3">
      <c r="A3" s="116" t="s">
        <v>2813</v>
      </c>
      <c r="B3" s="116" t="s">
        <v>2814</v>
      </c>
      <c r="C3" s="116" t="s">
        <v>2808</v>
      </c>
      <c r="D3" s="116" t="s">
        <v>2815</v>
      </c>
      <c r="E3" s="116">
        <v>99.699999999999989</v>
      </c>
      <c r="F3" s="116">
        <v>-3.04</v>
      </c>
      <c r="G3" s="5">
        <f t="shared" ref="G3:G66" si="0">16.1-4.64*(F3+1)+0.09*(F3+1)*(F3+1)</f>
        <v>25.940144000000004</v>
      </c>
      <c r="H3" s="5"/>
      <c r="I3" s="5"/>
      <c r="J3" s="116" t="s">
        <v>2811</v>
      </c>
      <c r="K3" s="197" t="s">
        <v>2812</v>
      </c>
      <c r="L3" s="116" t="s">
        <v>2816</v>
      </c>
    </row>
    <row r="4" spans="1:12" x14ac:dyDescent="0.3">
      <c r="A4" s="116" t="s">
        <v>2817</v>
      </c>
      <c r="B4" s="116" t="s">
        <v>2807</v>
      </c>
      <c r="C4" s="116" t="s">
        <v>2808</v>
      </c>
      <c r="D4" s="116" t="s">
        <v>2809</v>
      </c>
      <c r="E4" s="116">
        <v>99.699999999999989</v>
      </c>
      <c r="F4" s="116">
        <v>-2.42</v>
      </c>
      <c r="G4" s="5">
        <f t="shared" si="0"/>
        <v>22.870276</v>
      </c>
      <c r="H4" s="5"/>
      <c r="I4" s="5"/>
      <c r="J4" s="116" t="s">
        <v>2818</v>
      </c>
      <c r="K4" s="197" t="s">
        <v>2819</v>
      </c>
      <c r="L4" s="116" t="s">
        <v>2816</v>
      </c>
    </row>
    <row r="5" spans="1:12" x14ac:dyDescent="0.3">
      <c r="A5" s="116" t="s">
        <v>2820</v>
      </c>
      <c r="B5" s="116" t="s">
        <v>2814</v>
      </c>
      <c r="C5" s="116" t="s">
        <v>2808</v>
      </c>
      <c r="D5" s="116" t="s">
        <v>2809</v>
      </c>
      <c r="E5" s="116">
        <v>99.899999999999991</v>
      </c>
      <c r="F5" s="116">
        <v>-2.13</v>
      </c>
      <c r="G5" s="5">
        <f t="shared" si="0"/>
        <v>21.458120999999998</v>
      </c>
      <c r="H5" s="5"/>
      <c r="I5" s="5"/>
      <c r="J5" s="116" t="s">
        <v>2811</v>
      </c>
      <c r="K5" s="197" t="s">
        <v>2821</v>
      </c>
      <c r="L5" s="116" t="s">
        <v>2816</v>
      </c>
    </row>
    <row r="6" spans="1:12" x14ac:dyDescent="0.3">
      <c r="A6" s="116" t="s">
        <v>2817</v>
      </c>
      <c r="B6" s="116" t="s">
        <v>2822</v>
      </c>
      <c r="C6" s="116" t="s">
        <v>2808</v>
      </c>
      <c r="D6" s="116" t="s">
        <v>2809</v>
      </c>
      <c r="E6" s="116">
        <v>99.899999999999991</v>
      </c>
      <c r="F6" s="116">
        <v>-2.72</v>
      </c>
      <c r="G6" s="5">
        <f t="shared" si="0"/>
        <v>24.347056000000002</v>
      </c>
      <c r="H6" s="5"/>
      <c r="I6" s="5"/>
      <c r="J6" s="116" t="s">
        <v>2811</v>
      </c>
      <c r="K6" s="197" t="s">
        <v>2812</v>
      </c>
      <c r="L6" s="116" t="s">
        <v>2816</v>
      </c>
    </row>
    <row r="7" spans="1:12" x14ac:dyDescent="0.3">
      <c r="A7" s="116" t="s">
        <v>2813</v>
      </c>
      <c r="B7" s="116" t="s">
        <v>2823</v>
      </c>
      <c r="C7" s="116" t="s">
        <v>2808</v>
      </c>
      <c r="D7" s="116" t="s">
        <v>2809</v>
      </c>
      <c r="E7" s="116">
        <v>100.32</v>
      </c>
      <c r="F7" s="116">
        <v>-2.61</v>
      </c>
      <c r="G7" s="5">
        <f t="shared" si="0"/>
        <v>23.803688999999999</v>
      </c>
      <c r="H7" s="5">
        <f t="shared" ref="H7:H38" si="1">AVERAGE(E2:E12)</f>
        <v>100.08909090909091</v>
      </c>
      <c r="I7" s="5">
        <f>AVERAGE(G2:G12)</f>
        <v>23.508148818181823</v>
      </c>
      <c r="J7" s="116" t="s">
        <v>2825</v>
      </c>
      <c r="K7" s="197" t="s">
        <v>2826</v>
      </c>
      <c r="L7" s="116" t="s">
        <v>2824</v>
      </c>
    </row>
    <row r="8" spans="1:12" x14ac:dyDescent="0.3">
      <c r="A8" s="116" t="s">
        <v>2817</v>
      </c>
      <c r="B8" s="116" t="s">
        <v>2822</v>
      </c>
      <c r="C8" s="116" t="s">
        <v>2827</v>
      </c>
      <c r="D8" s="116" t="s">
        <v>2828</v>
      </c>
      <c r="E8" s="116">
        <v>100.32</v>
      </c>
      <c r="F8" s="116">
        <v>-2.65</v>
      </c>
      <c r="G8" s="5">
        <f t="shared" si="0"/>
        <v>24.001024999999998</v>
      </c>
      <c r="H8" s="5">
        <f t="shared" si="1"/>
        <v>100.15181818181817</v>
      </c>
      <c r="I8" s="5">
        <f t="shared" ref="I8:I71" si="2">AVERAGE(G3:G13)</f>
        <v>23.83000190909091</v>
      </c>
      <c r="J8" s="116" t="s">
        <v>2811</v>
      </c>
      <c r="K8" s="197" t="s">
        <v>2829</v>
      </c>
      <c r="L8" s="116" t="s">
        <v>2816</v>
      </c>
    </row>
    <row r="9" spans="1:12" x14ac:dyDescent="0.3">
      <c r="A9" s="116" t="s">
        <v>2813</v>
      </c>
      <c r="B9" s="116" t="s">
        <v>2814</v>
      </c>
      <c r="C9" s="116" t="s">
        <v>2830</v>
      </c>
      <c r="D9" s="116" t="s">
        <v>2831</v>
      </c>
      <c r="E9" s="116">
        <v>100.32</v>
      </c>
      <c r="F9" s="116">
        <v>-2.72</v>
      </c>
      <c r="G9" s="5">
        <f t="shared" si="0"/>
        <v>24.347056000000002</v>
      </c>
      <c r="H9" s="5">
        <f t="shared" si="1"/>
        <v>100.21545454545453</v>
      </c>
      <c r="I9" s="5">
        <f t="shared" si="2"/>
        <v>23.510934363636366</v>
      </c>
      <c r="J9" s="116" t="s">
        <v>2832</v>
      </c>
      <c r="K9" s="197" t="s">
        <v>2812</v>
      </c>
      <c r="L9" s="116" t="s">
        <v>2810</v>
      </c>
    </row>
    <row r="10" spans="1:12" x14ac:dyDescent="0.3">
      <c r="A10" s="116" t="s">
        <v>2820</v>
      </c>
      <c r="B10" s="116" t="s">
        <v>2822</v>
      </c>
      <c r="C10" s="116" t="s">
        <v>2833</v>
      </c>
      <c r="D10" s="116" t="s">
        <v>2834</v>
      </c>
      <c r="E10" s="116">
        <v>100.36999999999999</v>
      </c>
      <c r="F10" s="116">
        <v>-2</v>
      </c>
      <c r="G10" s="5">
        <f t="shared" si="0"/>
        <v>20.830000000000002</v>
      </c>
      <c r="H10" s="5">
        <f t="shared" si="1"/>
        <v>100.28909090909089</v>
      </c>
      <c r="I10" s="5">
        <f t="shared" si="2"/>
        <v>23.817354727272729</v>
      </c>
      <c r="J10" s="116" t="s">
        <v>2811</v>
      </c>
      <c r="K10" s="197" t="s">
        <v>2826</v>
      </c>
      <c r="L10" s="116" t="s">
        <v>2816</v>
      </c>
    </row>
    <row r="11" spans="1:12" x14ac:dyDescent="0.3">
      <c r="A11" s="116" t="s">
        <v>2813</v>
      </c>
      <c r="B11" s="116" t="s">
        <v>2814</v>
      </c>
      <c r="C11" s="116" t="s">
        <v>2833</v>
      </c>
      <c r="D11" s="116" t="s">
        <v>2809</v>
      </c>
      <c r="E11" s="116">
        <v>100.36999999999999</v>
      </c>
      <c r="F11" s="116">
        <v>-2.91</v>
      </c>
      <c r="G11" s="5">
        <f t="shared" si="0"/>
        <v>25.290729000000002</v>
      </c>
      <c r="H11" s="5">
        <f t="shared" si="1"/>
        <v>100.34545454545454</v>
      </c>
      <c r="I11" s="5">
        <f t="shared" si="2"/>
        <v>23.99031972727273</v>
      </c>
      <c r="J11" s="116" t="s">
        <v>2811</v>
      </c>
      <c r="K11" s="197" t="s">
        <v>2812</v>
      </c>
      <c r="L11" s="116" t="s">
        <v>2835</v>
      </c>
    </row>
    <row r="12" spans="1:12" x14ac:dyDescent="0.3">
      <c r="A12" s="116" t="s">
        <v>2813</v>
      </c>
      <c r="B12" s="116" t="s">
        <v>2822</v>
      </c>
      <c r="C12" s="116" t="s">
        <v>2808</v>
      </c>
      <c r="D12" s="116" t="s">
        <v>2809</v>
      </c>
      <c r="E12" s="116">
        <v>100.38</v>
      </c>
      <c r="F12" s="116">
        <v>-2.65</v>
      </c>
      <c r="G12" s="5">
        <f t="shared" si="0"/>
        <v>24.001024999999998</v>
      </c>
      <c r="H12" s="5">
        <f t="shared" si="1"/>
        <v>100.40272727272726</v>
      </c>
      <c r="I12" s="5">
        <f t="shared" si="2"/>
        <v>23.856066999999999</v>
      </c>
      <c r="J12" s="116" t="s">
        <v>2836</v>
      </c>
      <c r="K12" s="197" t="s">
        <v>2826</v>
      </c>
      <c r="L12" s="116" t="s">
        <v>2816</v>
      </c>
    </row>
    <row r="13" spans="1:12" x14ac:dyDescent="0.3">
      <c r="A13" s="116" t="s">
        <v>2813</v>
      </c>
      <c r="B13" s="116" t="s">
        <v>2814</v>
      </c>
      <c r="C13" s="116" t="s">
        <v>2808</v>
      </c>
      <c r="D13" s="116" t="s">
        <v>2809</v>
      </c>
      <c r="E13" s="116">
        <v>100.39</v>
      </c>
      <c r="F13" s="116">
        <v>-2.9</v>
      </c>
      <c r="G13" s="5">
        <f t="shared" si="0"/>
        <v>25.2409</v>
      </c>
      <c r="H13" s="5">
        <f t="shared" si="1"/>
        <v>100.42272727272726</v>
      </c>
      <c r="I13" s="5">
        <f t="shared" si="2"/>
        <v>23.829206636363633</v>
      </c>
      <c r="J13" s="116" t="s">
        <v>2811</v>
      </c>
      <c r="K13" s="197" t="s">
        <v>2826</v>
      </c>
      <c r="L13" s="116" t="s">
        <v>2810</v>
      </c>
    </row>
    <row r="14" spans="1:12" x14ac:dyDescent="0.3">
      <c r="A14" s="116" t="s">
        <v>2817</v>
      </c>
      <c r="B14" s="116" t="s">
        <v>2814</v>
      </c>
      <c r="C14" s="116" t="s">
        <v>2808</v>
      </c>
      <c r="D14" s="116" t="s">
        <v>2809</v>
      </c>
      <c r="E14" s="116">
        <v>100.39999999999999</v>
      </c>
      <c r="F14" s="116">
        <v>-2.33</v>
      </c>
      <c r="G14" s="5">
        <f t="shared" si="0"/>
        <v>22.430401</v>
      </c>
      <c r="H14" s="5">
        <f t="shared" si="1"/>
        <v>100.44272727272727</v>
      </c>
      <c r="I14" s="5">
        <f t="shared" si="2"/>
        <v>23.829206636363633</v>
      </c>
      <c r="J14" s="116" t="s">
        <v>2811</v>
      </c>
      <c r="K14" s="197" t="s">
        <v>2826</v>
      </c>
      <c r="L14" s="116" t="s">
        <v>2837</v>
      </c>
    </row>
    <row r="15" spans="1:12" x14ac:dyDescent="0.3">
      <c r="A15" s="116" t="s">
        <v>2813</v>
      </c>
      <c r="B15" s="116" t="s">
        <v>2838</v>
      </c>
      <c r="C15" s="116" t="s">
        <v>2830</v>
      </c>
      <c r="D15" s="116" t="s">
        <v>2839</v>
      </c>
      <c r="E15" s="116">
        <v>100.50999999999999</v>
      </c>
      <c r="F15" s="116">
        <v>-3.1</v>
      </c>
      <c r="G15" s="5">
        <f t="shared" si="0"/>
        <v>26.2409</v>
      </c>
      <c r="H15" s="5">
        <f t="shared" si="1"/>
        <v>100.46272727272726</v>
      </c>
      <c r="I15" s="5">
        <f t="shared" si="2"/>
        <v>23.82920663636364</v>
      </c>
      <c r="J15" s="116" t="s">
        <v>2825</v>
      </c>
      <c r="K15" s="197" t="s">
        <v>2826</v>
      </c>
      <c r="L15" s="116" t="s">
        <v>2810</v>
      </c>
    </row>
    <row r="16" spans="1:12" x14ac:dyDescent="0.3">
      <c r="A16" s="116" t="s">
        <v>2817</v>
      </c>
      <c r="B16" s="116" t="s">
        <v>2814</v>
      </c>
      <c r="C16" s="116" t="s">
        <v>2833</v>
      </c>
      <c r="D16" s="116" t="s">
        <v>2839</v>
      </c>
      <c r="E16" s="116">
        <v>100.52</v>
      </c>
      <c r="F16" s="116">
        <v>-2.52</v>
      </c>
      <c r="G16" s="5">
        <f t="shared" si="0"/>
        <v>23.360735999999999</v>
      </c>
      <c r="H16" s="5">
        <f t="shared" si="1"/>
        <v>100.4781818181818</v>
      </c>
      <c r="I16" s="5">
        <f t="shared" si="2"/>
        <v>24.166950636363637</v>
      </c>
      <c r="J16" s="116" t="s">
        <v>2832</v>
      </c>
      <c r="K16" s="197" t="s">
        <v>2812</v>
      </c>
      <c r="L16" s="116" t="s">
        <v>2837</v>
      </c>
    </row>
    <row r="17" spans="1:12" x14ac:dyDescent="0.3">
      <c r="A17" s="116" t="s">
        <v>2820</v>
      </c>
      <c r="B17" s="116" t="s">
        <v>2814</v>
      </c>
      <c r="C17" s="116" t="s">
        <v>2808</v>
      </c>
      <c r="D17" s="116" t="s">
        <v>2839</v>
      </c>
      <c r="E17" s="116">
        <v>100.53</v>
      </c>
      <c r="F17" s="116">
        <v>-2.42</v>
      </c>
      <c r="G17" s="5">
        <f t="shared" si="0"/>
        <v>22.870276</v>
      </c>
      <c r="H17" s="5">
        <f t="shared" si="1"/>
        <v>100.49363636363636</v>
      </c>
      <c r="I17" s="5">
        <f t="shared" si="2"/>
        <v>24.185086636363636</v>
      </c>
      <c r="J17" s="116" t="s">
        <v>2811</v>
      </c>
      <c r="K17" s="197" t="s">
        <v>2812</v>
      </c>
      <c r="L17" s="116" t="s">
        <v>2816</v>
      </c>
    </row>
    <row r="18" spans="1:12" x14ac:dyDescent="0.3">
      <c r="A18" s="116" t="s">
        <v>2813</v>
      </c>
      <c r="B18" s="116" t="s">
        <v>2814</v>
      </c>
      <c r="C18" s="116" t="s">
        <v>2840</v>
      </c>
      <c r="D18" s="116" t="s">
        <v>2839</v>
      </c>
      <c r="E18" s="116">
        <v>100.53999999999999</v>
      </c>
      <c r="F18" s="116">
        <v>-2.5499999999999998</v>
      </c>
      <c r="G18" s="5">
        <f t="shared" si="0"/>
        <v>23.508225000000003</v>
      </c>
      <c r="H18" s="5">
        <f t="shared" si="1"/>
        <v>100.5081818181818</v>
      </c>
      <c r="I18" s="5">
        <f t="shared" si="2"/>
        <v>24.343175272727276</v>
      </c>
      <c r="J18" s="116" t="s">
        <v>2832</v>
      </c>
      <c r="K18" s="197" t="s">
        <v>2812</v>
      </c>
      <c r="L18" s="116" t="s">
        <v>2816</v>
      </c>
    </row>
    <row r="19" spans="1:12" x14ac:dyDescent="0.3">
      <c r="A19" s="116" t="s">
        <v>2813</v>
      </c>
      <c r="B19" s="116" t="s">
        <v>2822</v>
      </c>
      <c r="C19" s="116" t="s">
        <v>2808</v>
      </c>
      <c r="D19" s="116" t="s">
        <v>2841</v>
      </c>
      <c r="E19" s="116">
        <v>100.53999999999999</v>
      </c>
      <c r="F19" s="116">
        <v>-2.65</v>
      </c>
      <c r="G19" s="5">
        <f t="shared" si="0"/>
        <v>24.001024999999998</v>
      </c>
      <c r="H19" s="5">
        <f t="shared" si="1"/>
        <v>100.52181818181816</v>
      </c>
      <c r="I19" s="5">
        <f t="shared" si="2"/>
        <v>24.456913909090915</v>
      </c>
      <c r="J19" s="116" t="s">
        <v>2811</v>
      </c>
      <c r="K19" s="197" t="s">
        <v>2826</v>
      </c>
      <c r="L19" s="116" t="s">
        <v>2816</v>
      </c>
    </row>
    <row r="20" spans="1:12" x14ac:dyDescent="0.3">
      <c r="A20" s="116" t="s">
        <v>2817</v>
      </c>
      <c r="B20" s="116" t="s">
        <v>2814</v>
      </c>
      <c r="C20" s="116" t="s">
        <v>2833</v>
      </c>
      <c r="D20" s="116" t="s">
        <v>2839</v>
      </c>
      <c r="E20" s="116">
        <v>100.53999999999999</v>
      </c>
      <c r="F20" s="116">
        <v>-2.72</v>
      </c>
      <c r="G20" s="5">
        <f t="shared" si="0"/>
        <v>24.347056000000002</v>
      </c>
      <c r="H20" s="5">
        <f t="shared" si="1"/>
        <v>100.53545454545451</v>
      </c>
      <c r="I20" s="5">
        <f t="shared" si="2"/>
        <v>24.849022909090912</v>
      </c>
      <c r="J20" s="116" t="s">
        <v>2825</v>
      </c>
      <c r="K20" s="197" t="s">
        <v>2826</v>
      </c>
      <c r="L20" s="116" t="s">
        <v>2837</v>
      </c>
    </row>
    <row r="21" spans="1:12" x14ac:dyDescent="0.3">
      <c r="A21" s="116" t="s">
        <v>2817</v>
      </c>
      <c r="B21" s="116" t="s">
        <v>2807</v>
      </c>
      <c r="C21" s="116" t="s">
        <v>2830</v>
      </c>
      <c r="D21" s="116" t="s">
        <v>2839</v>
      </c>
      <c r="E21" s="116">
        <v>100.53999999999999</v>
      </c>
      <c r="F21" s="116">
        <v>-2.76</v>
      </c>
      <c r="G21" s="5">
        <f t="shared" si="0"/>
        <v>24.545183999999999</v>
      </c>
      <c r="H21" s="5">
        <f t="shared" si="1"/>
        <v>100.53909090909089</v>
      </c>
      <c r="I21" s="5">
        <f t="shared" si="2"/>
        <v>24.826234272727277</v>
      </c>
      <c r="J21" s="116" t="s">
        <v>2825</v>
      </c>
      <c r="K21" s="197" t="s">
        <v>2826</v>
      </c>
      <c r="L21" s="116" t="s">
        <v>2816</v>
      </c>
    </row>
    <row r="22" spans="1:12" x14ac:dyDescent="0.3">
      <c r="A22" s="116" t="s">
        <v>2842</v>
      </c>
      <c r="B22" s="116" t="s">
        <v>2814</v>
      </c>
      <c r="C22" s="116" t="s">
        <v>2840</v>
      </c>
      <c r="D22" s="116" t="s">
        <v>2843</v>
      </c>
      <c r="E22" s="116">
        <v>100.53999999999999</v>
      </c>
      <c r="F22" s="116">
        <v>-2.95</v>
      </c>
      <c r="G22" s="5">
        <f t="shared" si="0"/>
        <v>25.490225000000002</v>
      </c>
      <c r="H22" s="5">
        <f t="shared" si="1"/>
        <v>100.54181818181816</v>
      </c>
      <c r="I22" s="5">
        <f t="shared" si="2"/>
        <v>25.110896909090915</v>
      </c>
      <c r="J22" s="116" t="s">
        <v>2811</v>
      </c>
      <c r="K22" s="197" t="s">
        <v>2812</v>
      </c>
      <c r="L22" s="116" t="s">
        <v>2835</v>
      </c>
    </row>
    <row r="23" spans="1:12" x14ac:dyDescent="0.3">
      <c r="A23" s="116" t="s">
        <v>2813</v>
      </c>
      <c r="B23" s="116" t="s">
        <v>2807</v>
      </c>
      <c r="C23" s="116" t="s">
        <v>2808</v>
      </c>
      <c r="D23" s="116" t="s">
        <v>2844</v>
      </c>
      <c r="E23" s="116">
        <v>100.53999999999999</v>
      </c>
      <c r="F23" s="116">
        <v>-3</v>
      </c>
      <c r="G23" s="5">
        <f t="shared" si="0"/>
        <v>25.740000000000002</v>
      </c>
      <c r="H23" s="5">
        <f t="shared" si="1"/>
        <v>100.54454545454543</v>
      </c>
      <c r="I23" s="5">
        <f t="shared" si="2"/>
        <v>25.518073272727278</v>
      </c>
      <c r="J23" s="116" t="s">
        <v>2811</v>
      </c>
      <c r="K23" s="197" t="s">
        <v>2812</v>
      </c>
      <c r="L23" s="116" t="s">
        <v>2810</v>
      </c>
    </row>
    <row r="24" spans="1:12" x14ac:dyDescent="0.3">
      <c r="A24" s="116" t="s">
        <v>2813</v>
      </c>
      <c r="B24" s="116" t="s">
        <v>2823</v>
      </c>
      <c r="C24" s="116" t="s">
        <v>2833</v>
      </c>
      <c r="D24" s="116" t="s">
        <v>2843</v>
      </c>
      <c r="E24" s="116">
        <v>100.53999999999999</v>
      </c>
      <c r="F24" s="116">
        <v>-3.15</v>
      </c>
      <c r="G24" s="5">
        <f t="shared" si="0"/>
        <v>26.492025000000002</v>
      </c>
      <c r="H24" s="5">
        <f t="shared" si="1"/>
        <v>100.54636363636361</v>
      </c>
      <c r="I24" s="5">
        <f t="shared" si="2"/>
        <v>25.996634636363641</v>
      </c>
      <c r="J24" s="116" t="s">
        <v>2811</v>
      </c>
      <c r="K24" s="197" t="s">
        <v>2812</v>
      </c>
      <c r="L24" s="116" t="s">
        <v>2816</v>
      </c>
    </row>
    <row r="25" spans="1:12" x14ac:dyDescent="0.3">
      <c r="A25" s="116" t="s">
        <v>2820</v>
      </c>
      <c r="B25" s="116" t="s">
        <v>2814</v>
      </c>
      <c r="C25" s="116" t="s">
        <v>2808</v>
      </c>
      <c r="D25" s="116" t="s">
        <v>2839</v>
      </c>
      <c r="E25" s="116">
        <v>100.55</v>
      </c>
      <c r="F25" s="116">
        <v>-3.2</v>
      </c>
      <c r="G25" s="5">
        <f t="shared" si="0"/>
        <v>26.743600000000001</v>
      </c>
      <c r="H25" s="5">
        <f t="shared" si="1"/>
        <v>100.54818181818179</v>
      </c>
      <c r="I25" s="5">
        <f t="shared" si="2"/>
        <v>26.467597454545459</v>
      </c>
      <c r="J25" s="116" t="s">
        <v>2811</v>
      </c>
      <c r="K25" s="197" t="s">
        <v>2845</v>
      </c>
      <c r="L25" s="116" t="s">
        <v>2816</v>
      </c>
    </row>
    <row r="26" spans="1:12" x14ac:dyDescent="0.3">
      <c r="A26" s="116" t="s">
        <v>2817</v>
      </c>
      <c r="B26" s="116" t="s">
        <v>2814</v>
      </c>
      <c r="C26" s="116" t="s">
        <v>2833</v>
      </c>
      <c r="D26" s="116" t="s">
        <v>2843</v>
      </c>
      <c r="E26" s="116">
        <v>100.55</v>
      </c>
      <c r="F26" s="116">
        <v>-3.05</v>
      </c>
      <c r="G26" s="5">
        <f t="shared" si="0"/>
        <v>25.990225000000002</v>
      </c>
      <c r="H26" s="5">
        <f t="shared" si="1"/>
        <v>100.55090909090906</v>
      </c>
      <c r="I26" s="5">
        <f t="shared" si="2"/>
        <v>26.685465090909098</v>
      </c>
      <c r="J26" s="116" t="s">
        <v>2818</v>
      </c>
      <c r="K26" s="197" t="s">
        <v>2819</v>
      </c>
      <c r="L26" s="116" t="s">
        <v>2816</v>
      </c>
    </row>
    <row r="27" spans="1:12" x14ac:dyDescent="0.3">
      <c r="A27" s="116" t="s">
        <v>2820</v>
      </c>
      <c r="B27" s="116" t="s">
        <v>2822</v>
      </c>
      <c r="C27" s="116" t="s">
        <v>2833</v>
      </c>
      <c r="D27" s="116" t="s">
        <v>2839</v>
      </c>
      <c r="E27" s="116">
        <v>100.55</v>
      </c>
      <c r="F27" s="116">
        <v>-3.15</v>
      </c>
      <c r="G27" s="5">
        <f t="shared" si="0"/>
        <v>26.492025000000002</v>
      </c>
      <c r="H27" s="5">
        <f t="shared" si="1"/>
        <v>100.55454545454542</v>
      </c>
      <c r="I27" s="5">
        <f t="shared" si="2"/>
        <v>26.839621090909091</v>
      </c>
      <c r="J27" s="116" t="s">
        <v>2811</v>
      </c>
      <c r="K27" s="197" t="s">
        <v>2846</v>
      </c>
      <c r="L27" s="116" t="s">
        <v>2835</v>
      </c>
    </row>
    <row r="28" spans="1:12" x14ac:dyDescent="0.3">
      <c r="A28" s="116" t="s">
        <v>2820</v>
      </c>
      <c r="B28" s="116" t="s">
        <v>2822</v>
      </c>
      <c r="C28" s="116" t="s">
        <v>2833</v>
      </c>
      <c r="D28" s="116" t="s">
        <v>2839</v>
      </c>
      <c r="E28" s="116">
        <v>100.55999999999999</v>
      </c>
      <c r="F28" s="116">
        <v>-3.32</v>
      </c>
      <c r="G28" s="5">
        <f t="shared" si="0"/>
        <v>27.349216000000002</v>
      </c>
      <c r="H28" s="5">
        <f t="shared" si="1"/>
        <v>100.55818181818181</v>
      </c>
      <c r="I28" s="5">
        <f t="shared" si="2"/>
        <v>26.659439272727276</v>
      </c>
      <c r="J28" s="116" t="s">
        <v>2832</v>
      </c>
      <c r="K28" s="197" t="s">
        <v>2826</v>
      </c>
      <c r="L28" s="116" t="s">
        <v>2837</v>
      </c>
    </row>
    <row r="29" spans="1:12" x14ac:dyDescent="0.3">
      <c r="A29" s="116" t="s">
        <v>2817</v>
      </c>
      <c r="B29" s="116" t="s">
        <v>2823</v>
      </c>
      <c r="C29" s="116" t="s">
        <v>2847</v>
      </c>
      <c r="D29" s="116" t="s">
        <v>2839</v>
      </c>
      <c r="E29" s="116">
        <v>100.55999999999999</v>
      </c>
      <c r="F29" s="116">
        <v>-3.6</v>
      </c>
      <c r="G29" s="5">
        <f t="shared" si="0"/>
        <v>28.772400000000001</v>
      </c>
      <c r="H29" s="5">
        <f t="shared" si="1"/>
        <v>100.5690909090909</v>
      </c>
      <c r="I29" s="5">
        <f t="shared" si="2"/>
        <v>26.636732454545452</v>
      </c>
      <c r="J29" s="116" t="s">
        <v>2832</v>
      </c>
      <c r="K29" s="197" t="s">
        <v>2826</v>
      </c>
      <c r="L29" s="116" t="s">
        <v>2824</v>
      </c>
    </row>
    <row r="30" spans="1:12" x14ac:dyDescent="0.3">
      <c r="A30" s="116" t="s">
        <v>2813</v>
      </c>
      <c r="B30" s="116" t="s">
        <v>2814</v>
      </c>
      <c r="C30" s="116" t="s">
        <v>2808</v>
      </c>
      <c r="D30" s="116" t="s">
        <v>2848</v>
      </c>
      <c r="E30" s="116">
        <v>100.55999999999999</v>
      </c>
      <c r="F30" s="116">
        <v>-3.68</v>
      </c>
      <c r="G30" s="5">
        <f t="shared" si="0"/>
        <v>29.181616000000002</v>
      </c>
      <c r="H30" s="5">
        <f t="shared" si="1"/>
        <v>100.57999999999998</v>
      </c>
      <c r="I30" s="5">
        <f t="shared" si="2"/>
        <v>26.591114272727271</v>
      </c>
      <c r="J30" s="116" t="s">
        <v>2818</v>
      </c>
      <c r="K30" s="197" t="s">
        <v>2812</v>
      </c>
      <c r="L30" s="116" t="s">
        <v>2816</v>
      </c>
    </row>
    <row r="31" spans="1:12" x14ac:dyDescent="0.3">
      <c r="A31" s="116" t="s">
        <v>2813</v>
      </c>
      <c r="B31" s="116" t="s">
        <v>2838</v>
      </c>
      <c r="C31" s="116" t="s">
        <v>2833</v>
      </c>
      <c r="D31" s="116" t="s">
        <v>2843</v>
      </c>
      <c r="E31" s="116">
        <v>100.57</v>
      </c>
      <c r="F31" s="116">
        <v>-3.2</v>
      </c>
      <c r="G31" s="5">
        <f t="shared" si="0"/>
        <v>26.743600000000001</v>
      </c>
      <c r="H31" s="5">
        <f t="shared" si="1"/>
        <v>100.59181818181818</v>
      </c>
      <c r="I31" s="5">
        <f t="shared" si="2"/>
        <v>26.386752909090912</v>
      </c>
      <c r="J31" s="116" t="s">
        <v>2811</v>
      </c>
      <c r="K31" s="197" t="s">
        <v>2819</v>
      </c>
      <c r="L31" s="116" t="s">
        <v>2816</v>
      </c>
    </row>
    <row r="32" spans="1:12" x14ac:dyDescent="0.3">
      <c r="A32" s="116" t="s">
        <v>2813</v>
      </c>
      <c r="B32" s="116" t="s">
        <v>2814</v>
      </c>
      <c r="C32" s="116" t="s">
        <v>2808</v>
      </c>
      <c r="D32" s="116" t="s">
        <v>2839</v>
      </c>
      <c r="E32" s="116">
        <v>100.58</v>
      </c>
      <c r="F32" s="116">
        <v>-3.1</v>
      </c>
      <c r="G32" s="5">
        <f t="shared" si="0"/>
        <v>26.2409</v>
      </c>
      <c r="H32" s="5">
        <f t="shared" si="1"/>
        <v>100.60727272727271</v>
      </c>
      <c r="I32" s="5">
        <f t="shared" si="2"/>
        <v>26.250880181818186</v>
      </c>
      <c r="J32" s="116" t="s">
        <v>2811</v>
      </c>
      <c r="K32" s="197" t="s">
        <v>2849</v>
      </c>
      <c r="L32" s="116" t="s">
        <v>2810</v>
      </c>
    </row>
    <row r="33" spans="1:12" x14ac:dyDescent="0.3">
      <c r="A33" s="116" t="s">
        <v>2817</v>
      </c>
      <c r="B33" s="116" t="s">
        <v>2822</v>
      </c>
      <c r="C33" s="116" t="s">
        <v>2808</v>
      </c>
      <c r="D33" s="116" t="s">
        <v>2843</v>
      </c>
      <c r="E33" s="116">
        <v>100.58</v>
      </c>
      <c r="F33" s="116">
        <v>-2.5499999999999998</v>
      </c>
      <c r="G33" s="5">
        <f t="shared" si="0"/>
        <v>23.508225000000003</v>
      </c>
      <c r="H33" s="5">
        <f t="shared" si="1"/>
        <v>100.62272727272726</v>
      </c>
      <c r="I33" s="5">
        <f t="shared" si="2"/>
        <v>26.159807454545458</v>
      </c>
      <c r="J33" s="116" t="s">
        <v>2850</v>
      </c>
      <c r="K33" s="197" t="s">
        <v>2819</v>
      </c>
      <c r="L33" s="116" t="s">
        <v>2810</v>
      </c>
    </row>
    <row r="34" spans="1:12" x14ac:dyDescent="0.3">
      <c r="A34" s="116" t="s">
        <v>2813</v>
      </c>
      <c r="B34" s="116" t="s">
        <v>2822</v>
      </c>
      <c r="C34" s="116" t="s">
        <v>2808</v>
      </c>
      <c r="D34" s="116" t="s">
        <v>2839</v>
      </c>
      <c r="E34" s="116">
        <v>100.66</v>
      </c>
      <c r="F34" s="116">
        <v>-2.95</v>
      </c>
      <c r="G34" s="5">
        <f t="shared" si="0"/>
        <v>25.490225000000002</v>
      </c>
      <c r="H34" s="5">
        <f t="shared" si="1"/>
        <v>100.63909090909088</v>
      </c>
      <c r="I34" s="5">
        <f t="shared" si="2"/>
        <v>26.059051454545454</v>
      </c>
      <c r="J34" s="116" t="s">
        <v>2832</v>
      </c>
      <c r="K34" s="197" t="s">
        <v>2819</v>
      </c>
      <c r="L34" s="116" t="s">
        <v>2816</v>
      </c>
    </row>
    <row r="35" spans="1:12" x14ac:dyDescent="0.3">
      <c r="A35" s="116" t="s">
        <v>2817</v>
      </c>
      <c r="B35" s="116" t="s">
        <v>2822</v>
      </c>
      <c r="C35" s="116" t="s">
        <v>2808</v>
      </c>
      <c r="D35" s="116" t="s">
        <v>2839</v>
      </c>
      <c r="E35" s="116">
        <v>100.66</v>
      </c>
      <c r="F35" s="116">
        <v>-3.05</v>
      </c>
      <c r="G35" s="5">
        <f t="shared" si="0"/>
        <v>25.990225000000002</v>
      </c>
      <c r="H35" s="5">
        <f t="shared" si="1"/>
        <v>100.65545454545453</v>
      </c>
      <c r="I35" s="5">
        <f t="shared" si="2"/>
        <v>25.652248636363638</v>
      </c>
      <c r="J35" s="116" t="s">
        <v>2850</v>
      </c>
      <c r="K35" s="197" t="s">
        <v>2819</v>
      </c>
      <c r="L35" s="116" t="s">
        <v>2810</v>
      </c>
    </row>
    <row r="36" spans="1:12" x14ac:dyDescent="0.3">
      <c r="A36" s="116" t="s">
        <v>2813</v>
      </c>
      <c r="B36" s="116" t="s">
        <v>2814</v>
      </c>
      <c r="C36" s="116" t="s">
        <v>2808</v>
      </c>
      <c r="D36" s="116" t="s">
        <v>2844</v>
      </c>
      <c r="E36" s="116">
        <v>100.67999999999999</v>
      </c>
      <c r="F36" s="116">
        <v>-2.75</v>
      </c>
      <c r="G36" s="5">
        <f t="shared" si="0"/>
        <v>24.495625</v>
      </c>
      <c r="H36" s="5">
        <f t="shared" si="1"/>
        <v>100.67272727272729</v>
      </c>
      <c r="I36" s="5">
        <f t="shared" si="2"/>
        <v>25.426033454545458</v>
      </c>
      <c r="J36" s="116" t="s">
        <v>2832</v>
      </c>
      <c r="K36" s="197" t="s">
        <v>2849</v>
      </c>
      <c r="L36" s="116" t="s">
        <v>2816</v>
      </c>
    </row>
    <row r="37" spans="1:12" x14ac:dyDescent="0.3">
      <c r="A37" s="116" t="s">
        <v>2817</v>
      </c>
      <c r="B37" s="116" t="s">
        <v>2814</v>
      </c>
      <c r="C37" s="116" t="s">
        <v>2808</v>
      </c>
      <c r="D37" s="116" t="s">
        <v>2839</v>
      </c>
      <c r="E37" s="116">
        <v>100.72</v>
      </c>
      <c r="F37" s="116">
        <v>-2.75</v>
      </c>
      <c r="G37" s="5">
        <f t="shared" si="0"/>
        <v>24.495625</v>
      </c>
      <c r="H37" s="5">
        <f t="shared" si="1"/>
        <v>100.68909090909091</v>
      </c>
      <c r="I37" s="5">
        <f t="shared" si="2"/>
        <v>25.298485818181824</v>
      </c>
      <c r="J37" s="116" t="s">
        <v>2851</v>
      </c>
      <c r="K37" s="197" t="s">
        <v>2849</v>
      </c>
      <c r="L37" s="116" t="s">
        <v>2816</v>
      </c>
    </row>
    <row r="38" spans="1:12" x14ac:dyDescent="0.3">
      <c r="A38" s="116" t="s">
        <v>2817</v>
      </c>
      <c r="B38" s="116" t="s">
        <v>2814</v>
      </c>
      <c r="C38" s="116" t="s">
        <v>2808</v>
      </c>
      <c r="D38" s="116" t="s">
        <v>2839</v>
      </c>
      <c r="E38" s="116">
        <v>100.72</v>
      </c>
      <c r="F38" s="116">
        <v>-2.95</v>
      </c>
      <c r="G38" s="5">
        <f t="shared" si="0"/>
        <v>25.490225000000002</v>
      </c>
      <c r="H38" s="5">
        <f t="shared" si="1"/>
        <v>100.70545454545454</v>
      </c>
      <c r="I38" s="5">
        <f t="shared" si="2"/>
        <v>25.252949454545458</v>
      </c>
      <c r="J38" s="116" t="s">
        <v>2832</v>
      </c>
      <c r="K38" s="197" t="s">
        <v>2849</v>
      </c>
      <c r="L38" s="116" t="s">
        <v>2816</v>
      </c>
    </row>
    <row r="39" spans="1:12" x14ac:dyDescent="0.3">
      <c r="A39" s="116" t="s">
        <v>2817</v>
      </c>
      <c r="B39" s="116" t="s">
        <v>2822</v>
      </c>
      <c r="C39" s="116" t="s">
        <v>2833</v>
      </c>
      <c r="D39" s="116" t="s">
        <v>2839</v>
      </c>
      <c r="E39" s="116">
        <v>100.74</v>
      </c>
      <c r="F39" s="116">
        <v>-3.1</v>
      </c>
      <c r="G39" s="5">
        <f t="shared" si="0"/>
        <v>26.2409</v>
      </c>
      <c r="H39" s="5">
        <f t="shared" ref="H39:H70" si="3">AVERAGE(E34:E44)</f>
        <v>100.72181818181819</v>
      </c>
      <c r="I39" s="5">
        <f t="shared" si="2"/>
        <v>25.492254090909093</v>
      </c>
      <c r="J39" s="116" t="s">
        <v>2811</v>
      </c>
      <c r="K39" s="197" t="s">
        <v>2819</v>
      </c>
      <c r="L39" s="116" t="s">
        <v>2816</v>
      </c>
    </row>
    <row r="40" spans="1:12" x14ac:dyDescent="0.3">
      <c r="A40" s="116" t="s">
        <v>2813</v>
      </c>
      <c r="B40" s="116" t="s">
        <v>2814</v>
      </c>
      <c r="C40" s="116" t="s">
        <v>2808</v>
      </c>
      <c r="D40" s="116" t="s">
        <v>2839</v>
      </c>
      <c r="E40" s="116">
        <v>100.74</v>
      </c>
      <c r="F40" s="116">
        <v>-2.71</v>
      </c>
      <c r="G40" s="5">
        <f t="shared" si="0"/>
        <v>24.297569000000003</v>
      </c>
      <c r="H40" s="5">
        <f t="shared" si="3"/>
        <v>100.73181818181818</v>
      </c>
      <c r="I40" s="5">
        <f t="shared" si="2"/>
        <v>25.130103090909095</v>
      </c>
      <c r="J40" s="116" t="s">
        <v>2818</v>
      </c>
      <c r="K40" s="197" t="s">
        <v>2819</v>
      </c>
      <c r="L40" s="116" t="s">
        <v>2816</v>
      </c>
    </row>
    <row r="41" spans="1:12" x14ac:dyDescent="0.3">
      <c r="A41" s="116" t="s">
        <v>2813</v>
      </c>
      <c r="B41" s="116" t="s">
        <v>2814</v>
      </c>
      <c r="C41" s="116" t="s">
        <v>2833</v>
      </c>
      <c r="D41" s="116" t="s">
        <v>2839</v>
      </c>
      <c r="E41" s="116">
        <v>100.75</v>
      </c>
      <c r="F41" s="116">
        <v>-3.19</v>
      </c>
      <c r="G41" s="5">
        <f t="shared" si="0"/>
        <v>26.693249000000002</v>
      </c>
      <c r="H41" s="5">
        <f t="shared" si="3"/>
        <v>100.74181818181819</v>
      </c>
      <c r="I41" s="5">
        <f t="shared" si="2"/>
        <v>24.824239090909092</v>
      </c>
      <c r="J41" s="116" t="s">
        <v>2811</v>
      </c>
      <c r="K41" s="197" t="s">
        <v>2819</v>
      </c>
      <c r="L41" s="116" t="s">
        <v>2810</v>
      </c>
    </row>
    <row r="42" spans="1:12" x14ac:dyDescent="0.3">
      <c r="A42" s="116" t="s">
        <v>2813</v>
      </c>
      <c r="B42" s="116" t="s">
        <v>2814</v>
      </c>
      <c r="C42" s="116" t="s">
        <v>2808</v>
      </c>
      <c r="D42" s="116" t="s">
        <v>2841</v>
      </c>
      <c r="E42" s="116">
        <v>100.75</v>
      </c>
      <c r="F42" s="116">
        <v>-2.92</v>
      </c>
      <c r="G42" s="5">
        <f t="shared" si="0"/>
        <v>25.340576000000002</v>
      </c>
      <c r="H42" s="5">
        <f t="shared" si="3"/>
        <v>100.75</v>
      </c>
      <c r="I42" s="5">
        <f t="shared" si="2"/>
        <v>24.864846272727274</v>
      </c>
      <c r="J42" s="116" t="s">
        <v>2832</v>
      </c>
      <c r="K42" s="197" t="s">
        <v>2819</v>
      </c>
      <c r="L42" s="116" t="s">
        <v>2816</v>
      </c>
    </row>
    <row r="43" spans="1:12" x14ac:dyDescent="0.3">
      <c r="A43" s="116" t="s">
        <v>2820</v>
      </c>
      <c r="B43" s="116" t="s">
        <v>2838</v>
      </c>
      <c r="C43" s="116" t="s">
        <v>2833</v>
      </c>
      <c r="D43" s="116" t="s">
        <v>2843</v>
      </c>
      <c r="E43" s="116">
        <v>100.75999999999999</v>
      </c>
      <c r="F43" s="116">
        <v>-3</v>
      </c>
      <c r="G43" s="5">
        <f t="shared" si="0"/>
        <v>25.740000000000002</v>
      </c>
      <c r="H43" s="5">
        <f t="shared" si="3"/>
        <v>100.75454545454545</v>
      </c>
      <c r="I43" s="5">
        <f t="shared" si="2"/>
        <v>24.982517545454549</v>
      </c>
      <c r="J43" s="116" t="s">
        <v>2811</v>
      </c>
      <c r="K43" s="197" t="s">
        <v>2819</v>
      </c>
      <c r="L43" s="116" t="s">
        <v>2816</v>
      </c>
    </row>
    <row r="44" spans="1:12" x14ac:dyDescent="0.3">
      <c r="A44" s="116" t="s">
        <v>2813</v>
      </c>
      <c r="B44" s="116" t="s">
        <v>2814</v>
      </c>
      <c r="C44" s="116" t="s">
        <v>2808</v>
      </c>
      <c r="D44" s="116" t="s">
        <v>2843</v>
      </c>
      <c r="E44" s="116">
        <v>100.75999999999999</v>
      </c>
      <c r="F44" s="116">
        <v>-3.08</v>
      </c>
      <c r="G44" s="5">
        <f t="shared" si="0"/>
        <v>26.140575999999999</v>
      </c>
      <c r="H44" s="5">
        <f t="shared" si="3"/>
        <v>100.7590909090909</v>
      </c>
      <c r="I44" s="5">
        <f t="shared" si="2"/>
        <v>25.059887636363637</v>
      </c>
      <c r="J44" s="116" t="s">
        <v>2832</v>
      </c>
      <c r="K44" s="197" t="s">
        <v>2849</v>
      </c>
      <c r="L44" s="116" t="s">
        <v>2837</v>
      </c>
    </row>
    <row r="45" spans="1:12" x14ac:dyDescent="0.3">
      <c r="A45" s="116" t="s">
        <v>2813</v>
      </c>
      <c r="B45" s="116" t="s">
        <v>2822</v>
      </c>
      <c r="C45" s="116" t="s">
        <v>2808</v>
      </c>
      <c r="D45" s="116" t="s">
        <v>2839</v>
      </c>
      <c r="E45" s="116">
        <v>100.77</v>
      </c>
      <c r="F45" s="116">
        <v>-2.14</v>
      </c>
      <c r="G45" s="5">
        <f t="shared" si="0"/>
        <v>21.506564000000001</v>
      </c>
      <c r="H45" s="5">
        <f t="shared" si="3"/>
        <v>100.76272727272726</v>
      </c>
      <c r="I45" s="5">
        <f t="shared" si="2"/>
        <v>25.350529545454545</v>
      </c>
      <c r="J45" s="116" t="s">
        <v>2832</v>
      </c>
      <c r="K45" s="197" t="s">
        <v>2849</v>
      </c>
      <c r="L45" s="116" t="s">
        <v>2837</v>
      </c>
    </row>
    <row r="46" spans="1:12" x14ac:dyDescent="0.3">
      <c r="A46" s="116" t="s">
        <v>2813</v>
      </c>
      <c r="B46" s="116" t="s">
        <v>2822</v>
      </c>
      <c r="C46" s="116" t="s">
        <v>2808</v>
      </c>
      <c r="D46" s="116" t="s">
        <v>2839</v>
      </c>
      <c r="E46" s="116">
        <v>100.77</v>
      </c>
      <c r="F46" s="116">
        <v>-2.37</v>
      </c>
      <c r="G46" s="5">
        <f t="shared" si="0"/>
        <v>22.625721000000002</v>
      </c>
      <c r="H46" s="5">
        <f t="shared" si="3"/>
        <v>100.76727272727271</v>
      </c>
      <c r="I46" s="5">
        <f t="shared" si="2"/>
        <v>25.495303363636367</v>
      </c>
      <c r="J46" s="116" t="s">
        <v>2811</v>
      </c>
      <c r="K46" s="197" t="s">
        <v>2849</v>
      </c>
      <c r="L46" s="116" t="s">
        <v>2837</v>
      </c>
    </row>
    <row r="47" spans="1:12" x14ac:dyDescent="0.3">
      <c r="A47" s="116" t="s">
        <v>2813</v>
      </c>
      <c r="B47" s="116" t="s">
        <v>2822</v>
      </c>
      <c r="C47" s="116" t="s">
        <v>2830</v>
      </c>
      <c r="D47" s="116" t="s">
        <v>2843</v>
      </c>
      <c r="E47" s="116">
        <v>100.77</v>
      </c>
      <c r="F47" s="116">
        <v>-2.84</v>
      </c>
      <c r="G47" s="5">
        <f t="shared" si="0"/>
        <v>24.942304</v>
      </c>
      <c r="H47" s="5">
        <f t="shared" si="3"/>
        <v>100.77181818181816</v>
      </c>
      <c r="I47" s="5">
        <f t="shared" si="2"/>
        <v>25.183417090909089</v>
      </c>
      <c r="J47" s="116" t="s">
        <v>2811</v>
      </c>
      <c r="K47" s="197" t="s">
        <v>2819</v>
      </c>
      <c r="L47" s="116" t="s">
        <v>2810</v>
      </c>
    </row>
    <row r="48" spans="1:12" x14ac:dyDescent="0.3">
      <c r="A48" s="116" t="s">
        <v>2813</v>
      </c>
      <c r="B48" s="116" t="s">
        <v>2807</v>
      </c>
      <c r="C48" s="116" t="s">
        <v>2830</v>
      </c>
      <c r="D48" s="116" t="s">
        <v>2843</v>
      </c>
      <c r="E48" s="116">
        <v>100.77</v>
      </c>
      <c r="F48" s="116">
        <v>-3.01</v>
      </c>
      <c r="G48" s="5">
        <f t="shared" si="0"/>
        <v>25.790009000000001</v>
      </c>
      <c r="H48" s="5">
        <f t="shared" si="3"/>
        <v>100.77636363636361</v>
      </c>
      <c r="I48" s="5">
        <f t="shared" si="2"/>
        <v>25.08410109090909</v>
      </c>
      <c r="J48" s="116" t="s">
        <v>2811</v>
      </c>
      <c r="K48" s="197" t="s">
        <v>2819</v>
      </c>
      <c r="L48" s="116" t="s">
        <v>2810</v>
      </c>
    </row>
    <row r="49" spans="1:12" x14ac:dyDescent="0.3">
      <c r="A49" s="116" t="s">
        <v>2813</v>
      </c>
      <c r="B49" s="116" t="s">
        <v>2814</v>
      </c>
      <c r="C49" s="116" t="s">
        <v>2808</v>
      </c>
      <c r="D49" s="116" t="s">
        <v>2839</v>
      </c>
      <c r="E49" s="116">
        <v>100.77</v>
      </c>
      <c r="F49" s="116">
        <v>-3.12</v>
      </c>
      <c r="G49" s="5">
        <f t="shared" si="0"/>
        <v>26.341296000000003</v>
      </c>
      <c r="H49" s="5">
        <f t="shared" si="3"/>
        <v>100.77999999999997</v>
      </c>
      <c r="I49" s="5">
        <f t="shared" si="2"/>
        <v>25.029673454545456</v>
      </c>
      <c r="J49" s="116" t="s">
        <v>2811</v>
      </c>
      <c r="K49" s="197" t="s">
        <v>2819</v>
      </c>
      <c r="L49" s="116" t="s">
        <v>2816</v>
      </c>
    </row>
    <row r="50" spans="1:12" x14ac:dyDescent="0.3">
      <c r="A50" s="116" t="s">
        <v>2806</v>
      </c>
      <c r="B50" s="116" t="s">
        <v>2814</v>
      </c>
      <c r="C50" s="116" t="s">
        <v>2808</v>
      </c>
      <c r="D50" s="116" t="s">
        <v>2844</v>
      </c>
      <c r="E50" s="116">
        <v>100.78</v>
      </c>
      <c r="F50" s="116">
        <v>-3.73</v>
      </c>
      <c r="G50" s="5">
        <f t="shared" si="0"/>
        <v>29.437961000000001</v>
      </c>
      <c r="H50" s="5">
        <f t="shared" si="3"/>
        <v>100.78454545454544</v>
      </c>
      <c r="I50" s="5">
        <f t="shared" si="2"/>
        <v>24.656950636363639</v>
      </c>
      <c r="J50" s="116" t="s">
        <v>2832</v>
      </c>
      <c r="K50" s="197" t="s">
        <v>2852</v>
      </c>
      <c r="L50" s="116" t="s">
        <v>2837</v>
      </c>
    </row>
    <row r="51" spans="1:12" x14ac:dyDescent="0.3">
      <c r="A51" s="116" t="s">
        <v>2817</v>
      </c>
      <c r="B51" s="116" t="s">
        <v>2822</v>
      </c>
      <c r="C51" s="116" t="s">
        <v>2808</v>
      </c>
      <c r="D51" s="116" t="s">
        <v>2843</v>
      </c>
      <c r="E51" s="116">
        <v>100.78999999999999</v>
      </c>
      <c r="F51" s="116">
        <v>-3.03</v>
      </c>
      <c r="G51" s="5">
        <f t="shared" si="0"/>
        <v>25.890080999999999</v>
      </c>
      <c r="H51" s="5">
        <f t="shared" si="3"/>
        <v>100.7881818181818</v>
      </c>
      <c r="I51" s="5">
        <f t="shared" si="2"/>
        <v>25.014565181818181</v>
      </c>
      <c r="J51" s="116" t="s">
        <v>2811</v>
      </c>
      <c r="K51" s="197" t="s">
        <v>2819</v>
      </c>
      <c r="L51" s="116" t="s">
        <v>2816</v>
      </c>
    </row>
    <row r="52" spans="1:12" x14ac:dyDescent="0.3">
      <c r="A52" s="116" t="s">
        <v>2813</v>
      </c>
      <c r="B52" s="116" t="s">
        <v>2814</v>
      </c>
      <c r="C52" s="116" t="s">
        <v>2808</v>
      </c>
      <c r="D52" s="116" t="s">
        <v>2839</v>
      </c>
      <c r="E52" s="116">
        <v>100.8</v>
      </c>
      <c r="F52" s="116">
        <v>-2.5</v>
      </c>
      <c r="G52" s="5">
        <f t="shared" si="0"/>
        <v>23.262500000000003</v>
      </c>
      <c r="H52" s="5">
        <f t="shared" si="3"/>
        <v>100.79272727272725</v>
      </c>
      <c r="I52" s="5">
        <f t="shared" si="2"/>
        <v>25.274974636363638</v>
      </c>
      <c r="J52" s="116" t="s">
        <v>2811</v>
      </c>
      <c r="K52" s="197" t="s">
        <v>2819</v>
      </c>
      <c r="L52" s="116" t="s">
        <v>2835</v>
      </c>
    </row>
    <row r="53" spans="1:12" x14ac:dyDescent="0.3">
      <c r="A53" s="116" t="s">
        <v>2813</v>
      </c>
      <c r="B53" s="116" t="s">
        <v>2822</v>
      </c>
      <c r="C53" s="116" t="s">
        <v>2808</v>
      </c>
      <c r="D53" s="116" t="s">
        <v>2839</v>
      </c>
      <c r="E53" s="116">
        <v>100.8</v>
      </c>
      <c r="F53" s="116">
        <v>-2.7</v>
      </c>
      <c r="G53" s="5">
        <f t="shared" si="0"/>
        <v>24.248100000000001</v>
      </c>
      <c r="H53" s="5">
        <f t="shared" si="3"/>
        <v>100.7972727272727</v>
      </c>
      <c r="I53" s="5">
        <f t="shared" si="2"/>
        <v>25.581438727272726</v>
      </c>
      <c r="J53" s="116" t="s">
        <v>2811</v>
      </c>
      <c r="K53" s="197" t="s">
        <v>2819</v>
      </c>
      <c r="L53" s="116" t="s">
        <v>2816</v>
      </c>
    </row>
    <row r="54" spans="1:12" x14ac:dyDescent="0.3">
      <c r="A54" s="116" t="s">
        <v>2813</v>
      </c>
      <c r="B54" s="116" t="s">
        <v>2814</v>
      </c>
      <c r="C54" s="116" t="s">
        <v>2853</v>
      </c>
      <c r="D54" s="116" t="s">
        <v>2848</v>
      </c>
      <c r="E54" s="116">
        <v>100.8</v>
      </c>
      <c r="F54" s="116">
        <v>-2.88</v>
      </c>
      <c r="G54" s="5">
        <f t="shared" si="0"/>
        <v>25.141296000000001</v>
      </c>
      <c r="H54" s="5">
        <f t="shared" si="3"/>
        <v>100.80181818181815</v>
      </c>
      <c r="I54" s="5">
        <f t="shared" si="2"/>
        <v>25.073703454545456</v>
      </c>
      <c r="J54" s="116" t="s">
        <v>2811</v>
      </c>
      <c r="K54" s="197" t="s">
        <v>2846</v>
      </c>
      <c r="L54" s="116" t="s">
        <v>2810</v>
      </c>
    </row>
    <row r="55" spans="1:12" x14ac:dyDescent="0.3">
      <c r="A55" s="116" t="s">
        <v>2820</v>
      </c>
      <c r="B55" s="116" t="s">
        <v>2822</v>
      </c>
      <c r="C55" s="116" t="s">
        <v>2833</v>
      </c>
      <c r="D55" s="116" t="s">
        <v>2848</v>
      </c>
      <c r="E55" s="116">
        <v>100.80999999999999</v>
      </c>
      <c r="F55" s="116">
        <v>-2.25</v>
      </c>
      <c r="G55" s="5">
        <f t="shared" si="0"/>
        <v>22.040625000000002</v>
      </c>
      <c r="H55" s="5">
        <f t="shared" si="3"/>
        <v>100.8063636363636</v>
      </c>
      <c r="I55" s="5">
        <f t="shared" si="2"/>
        <v>24.878917363636365</v>
      </c>
      <c r="J55" s="116" t="s">
        <v>2832</v>
      </c>
      <c r="K55" s="197" t="s">
        <v>2854</v>
      </c>
      <c r="L55" s="116" t="s">
        <v>2816</v>
      </c>
    </row>
    <row r="56" spans="1:12" x14ac:dyDescent="0.3">
      <c r="A56" s="116" t="s">
        <v>2813</v>
      </c>
      <c r="B56" s="116" t="s">
        <v>2822</v>
      </c>
      <c r="C56" s="116" t="s">
        <v>2808</v>
      </c>
      <c r="D56" s="116" t="s">
        <v>2843</v>
      </c>
      <c r="E56" s="116">
        <v>100.80999999999999</v>
      </c>
      <c r="F56" s="116">
        <v>-2.94</v>
      </c>
      <c r="G56" s="5">
        <f t="shared" si="0"/>
        <v>25.440324</v>
      </c>
      <c r="H56" s="5">
        <f t="shared" si="3"/>
        <v>100.81090909090905</v>
      </c>
      <c r="I56" s="5">
        <f t="shared" si="2"/>
        <v>24.533651454545453</v>
      </c>
      <c r="J56" s="116" t="s">
        <v>2851</v>
      </c>
      <c r="K56" s="197" t="s">
        <v>2852</v>
      </c>
      <c r="L56" s="116" t="s">
        <v>2816</v>
      </c>
    </row>
    <row r="57" spans="1:12" x14ac:dyDescent="0.3">
      <c r="A57" s="116" t="s">
        <v>2817</v>
      </c>
      <c r="B57" s="116" t="s">
        <v>2814</v>
      </c>
      <c r="C57" s="116" t="s">
        <v>2808</v>
      </c>
      <c r="D57" s="116" t="s">
        <v>2839</v>
      </c>
      <c r="E57" s="116">
        <v>100.82</v>
      </c>
      <c r="F57" s="116">
        <v>-2.95</v>
      </c>
      <c r="G57" s="5">
        <f t="shared" si="0"/>
        <v>25.490225000000002</v>
      </c>
      <c r="H57" s="5">
        <f t="shared" si="3"/>
        <v>100.81454545454544</v>
      </c>
      <c r="I57" s="5">
        <f t="shared" si="2"/>
        <v>24.529101909090912</v>
      </c>
      <c r="J57" s="116" t="s">
        <v>2851</v>
      </c>
      <c r="K57" s="197" t="s">
        <v>2852</v>
      </c>
      <c r="L57" s="116" t="s">
        <v>2816</v>
      </c>
    </row>
    <row r="58" spans="1:12" x14ac:dyDescent="0.3">
      <c r="A58" s="116" t="s">
        <v>2817</v>
      </c>
      <c r="B58" s="116" t="s">
        <v>2814</v>
      </c>
      <c r="C58" s="116" t="s">
        <v>2808</v>
      </c>
      <c r="D58" s="116" t="s">
        <v>2839</v>
      </c>
      <c r="E58" s="116">
        <v>100.82</v>
      </c>
      <c r="F58" s="116">
        <v>-3.51</v>
      </c>
      <c r="G58" s="5">
        <f t="shared" si="0"/>
        <v>28.313409</v>
      </c>
      <c r="H58" s="5">
        <f t="shared" si="3"/>
        <v>100.8181818181818</v>
      </c>
      <c r="I58" s="5">
        <f t="shared" si="2"/>
        <v>25.170047363636368</v>
      </c>
      <c r="J58" s="116" t="s">
        <v>2832</v>
      </c>
      <c r="K58" s="197" t="s">
        <v>2852</v>
      </c>
      <c r="L58" s="116" t="s">
        <v>2816</v>
      </c>
    </row>
    <row r="59" spans="1:12" x14ac:dyDescent="0.3">
      <c r="A59" s="116" t="s">
        <v>2817</v>
      </c>
      <c r="B59" s="116" t="s">
        <v>2822</v>
      </c>
      <c r="C59" s="116" t="s">
        <v>2833</v>
      </c>
      <c r="D59" s="116" t="s">
        <v>2839</v>
      </c>
      <c r="E59" s="116">
        <v>100.82</v>
      </c>
      <c r="F59" s="116">
        <v>-1.87</v>
      </c>
      <c r="G59" s="5">
        <f t="shared" si="0"/>
        <v>20.204921000000002</v>
      </c>
      <c r="H59" s="5">
        <f t="shared" si="3"/>
        <v>100.82181818181817</v>
      </c>
      <c r="I59" s="5">
        <f t="shared" si="2"/>
        <v>25.34209063636364</v>
      </c>
      <c r="J59" s="116" t="s">
        <v>2811</v>
      </c>
      <c r="K59" s="197" t="s">
        <v>2819</v>
      </c>
      <c r="L59" s="116" t="s">
        <v>2816</v>
      </c>
    </row>
    <row r="60" spans="1:12" x14ac:dyDescent="0.3">
      <c r="A60" s="116" t="s">
        <v>2813</v>
      </c>
      <c r="B60" s="116" t="s">
        <v>2814</v>
      </c>
      <c r="C60" s="116" t="s">
        <v>2808</v>
      </c>
      <c r="D60" s="116" t="s">
        <v>2839</v>
      </c>
      <c r="E60" s="116">
        <v>100.82</v>
      </c>
      <c r="F60" s="116">
        <v>-2.69</v>
      </c>
      <c r="G60" s="5">
        <f t="shared" si="0"/>
        <v>24.198649</v>
      </c>
      <c r="H60" s="5">
        <f t="shared" si="3"/>
        <v>100.82636363636362</v>
      </c>
      <c r="I60" s="5">
        <f t="shared" si="2"/>
        <v>25.611962000000002</v>
      </c>
      <c r="J60" s="116" t="s">
        <v>2811</v>
      </c>
      <c r="K60" s="197" t="s">
        <v>2819</v>
      </c>
      <c r="L60" s="116" t="s">
        <v>2816</v>
      </c>
    </row>
    <row r="61" spans="1:12" x14ac:dyDescent="0.3">
      <c r="A61" s="116" t="s">
        <v>2813</v>
      </c>
      <c r="B61" s="116" t="s">
        <v>2822</v>
      </c>
      <c r="C61" s="116" t="s">
        <v>2833</v>
      </c>
      <c r="D61" s="116" t="s">
        <v>2843</v>
      </c>
      <c r="E61" s="116">
        <v>100.83</v>
      </c>
      <c r="F61" s="116">
        <v>-2.98</v>
      </c>
      <c r="G61" s="5">
        <f t="shared" si="0"/>
        <v>25.640035999999998</v>
      </c>
      <c r="H61" s="5">
        <f t="shared" si="3"/>
        <v>100.83000000000001</v>
      </c>
      <c r="I61" s="5">
        <f t="shared" si="2"/>
        <v>25.94826881818182</v>
      </c>
      <c r="J61" s="116" t="s">
        <v>2811</v>
      </c>
      <c r="K61" s="197" t="s">
        <v>2849</v>
      </c>
      <c r="L61" s="116" t="s">
        <v>2816</v>
      </c>
    </row>
    <row r="62" spans="1:12" x14ac:dyDescent="0.3">
      <c r="A62" s="116" t="s">
        <v>2813</v>
      </c>
      <c r="B62" s="116" t="s">
        <v>2814</v>
      </c>
      <c r="C62" s="116" t="s">
        <v>2833</v>
      </c>
      <c r="D62" s="116" t="s">
        <v>2843</v>
      </c>
      <c r="E62" s="116">
        <v>100.83</v>
      </c>
      <c r="F62" s="116">
        <v>-3.02</v>
      </c>
      <c r="G62" s="5">
        <f t="shared" si="0"/>
        <v>25.840035999999998</v>
      </c>
      <c r="H62" s="5">
        <f t="shared" si="3"/>
        <v>100.83454545454546</v>
      </c>
      <c r="I62" s="5">
        <f t="shared" si="2"/>
        <v>26.200203818181819</v>
      </c>
      <c r="J62" s="116" t="s">
        <v>2832</v>
      </c>
      <c r="K62" s="197" t="s">
        <v>2849</v>
      </c>
      <c r="L62" s="116" t="s">
        <v>2816</v>
      </c>
    </row>
    <row r="63" spans="1:12" x14ac:dyDescent="0.3">
      <c r="A63" s="116" t="s">
        <v>2813</v>
      </c>
      <c r="B63" s="116" t="s">
        <v>2814</v>
      </c>
      <c r="C63" s="116" t="s">
        <v>2808</v>
      </c>
      <c r="D63" s="116" t="s">
        <v>2843</v>
      </c>
      <c r="E63" s="116">
        <v>100.83999999999999</v>
      </c>
      <c r="F63" s="116">
        <v>-3.9</v>
      </c>
      <c r="G63" s="5">
        <f t="shared" si="0"/>
        <v>30.312900000000003</v>
      </c>
      <c r="H63" s="5">
        <f t="shared" si="3"/>
        <v>100.83818181818182</v>
      </c>
      <c r="I63" s="5">
        <f t="shared" si="2"/>
        <v>26.327888909090913</v>
      </c>
      <c r="J63" s="116" t="s">
        <v>2811</v>
      </c>
      <c r="K63" s="197" t="s">
        <v>2854</v>
      </c>
      <c r="L63" s="116" t="s">
        <v>2816</v>
      </c>
    </row>
    <row r="64" spans="1:12" x14ac:dyDescent="0.3">
      <c r="A64" s="116" t="s">
        <v>2813</v>
      </c>
      <c r="B64" s="116" t="s">
        <v>2838</v>
      </c>
      <c r="C64" s="116" t="s">
        <v>2808</v>
      </c>
      <c r="D64" s="116" t="s">
        <v>2843</v>
      </c>
      <c r="E64" s="116">
        <v>100.83999999999999</v>
      </c>
      <c r="F64" s="116">
        <v>-3.08</v>
      </c>
      <c r="G64" s="5">
        <f t="shared" si="0"/>
        <v>26.140575999999999</v>
      </c>
      <c r="H64" s="5">
        <f t="shared" si="3"/>
        <v>100.84181818181818</v>
      </c>
      <c r="I64" s="5">
        <f t="shared" si="2"/>
        <v>26.121244818181822</v>
      </c>
      <c r="J64" s="116" t="s">
        <v>2832</v>
      </c>
      <c r="K64" s="197" t="s">
        <v>2852</v>
      </c>
      <c r="L64" s="116" t="s">
        <v>2837</v>
      </c>
    </row>
    <row r="65" spans="1:12" x14ac:dyDescent="0.3">
      <c r="A65" s="116" t="s">
        <v>2813</v>
      </c>
      <c r="B65" s="116" t="s">
        <v>2822</v>
      </c>
      <c r="C65" s="116" t="s">
        <v>2808</v>
      </c>
      <c r="D65" s="116" t="s">
        <v>2843</v>
      </c>
      <c r="E65" s="116">
        <v>100.85</v>
      </c>
      <c r="F65" s="116">
        <v>-3.47</v>
      </c>
      <c r="G65" s="5">
        <f t="shared" si="0"/>
        <v>28.109881000000001</v>
      </c>
      <c r="H65" s="5">
        <f t="shared" si="3"/>
        <v>100.84636363636363</v>
      </c>
      <c r="I65" s="5">
        <f t="shared" si="2"/>
        <v>26.570006181818187</v>
      </c>
      <c r="J65" s="116" t="s">
        <v>2832</v>
      </c>
      <c r="K65" s="197" t="s">
        <v>2854</v>
      </c>
      <c r="L65" s="116" t="s">
        <v>2816</v>
      </c>
    </row>
    <row r="66" spans="1:12" x14ac:dyDescent="0.3">
      <c r="A66" s="116" t="s">
        <v>2813</v>
      </c>
      <c r="B66" s="116" t="s">
        <v>2822</v>
      </c>
      <c r="C66" s="116" t="s">
        <v>2808</v>
      </c>
      <c r="D66" s="116" t="s">
        <v>2841</v>
      </c>
      <c r="E66" s="116">
        <v>100.85</v>
      </c>
      <c r="F66" s="116">
        <v>-3</v>
      </c>
      <c r="G66" s="5">
        <f t="shared" si="0"/>
        <v>25.740000000000002</v>
      </c>
      <c r="H66" s="5">
        <f t="shared" si="3"/>
        <v>100.85090909090908</v>
      </c>
      <c r="I66" s="5">
        <f t="shared" si="2"/>
        <v>26.764792272727277</v>
      </c>
      <c r="J66" s="116" t="s">
        <v>2811</v>
      </c>
      <c r="K66" s="197" t="s">
        <v>2849</v>
      </c>
      <c r="L66" s="116" t="s">
        <v>2810</v>
      </c>
    </row>
    <row r="67" spans="1:12" x14ac:dyDescent="0.3">
      <c r="A67" s="116" t="s">
        <v>2813</v>
      </c>
      <c r="B67" s="116" t="s">
        <v>2822</v>
      </c>
      <c r="C67" s="116" t="s">
        <v>2833</v>
      </c>
      <c r="D67" s="116" t="s">
        <v>2839</v>
      </c>
      <c r="E67" s="116">
        <v>100.86</v>
      </c>
      <c r="F67" s="116">
        <v>-3.49</v>
      </c>
      <c r="G67" s="5">
        <f t="shared" ref="G67:G130" si="4">16.1-4.64*(F67+1)+0.09*(F67+1)*(F67+1)</f>
        <v>28.211608999999999</v>
      </c>
      <c r="H67" s="5">
        <f t="shared" si="3"/>
        <v>100.85727272727273</v>
      </c>
      <c r="I67" s="5">
        <f t="shared" si="2"/>
        <v>26.764792272727277</v>
      </c>
      <c r="J67" s="116" t="s">
        <v>2818</v>
      </c>
      <c r="K67" s="197" t="s">
        <v>2855</v>
      </c>
      <c r="L67" s="116" t="s">
        <v>2810</v>
      </c>
    </row>
    <row r="68" spans="1:12" x14ac:dyDescent="0.3">
      <c r="A68" s="116" t="s">
        <v>2813</v>
      </c>
      <c r="B68" s="116" t="s">
        <v>2814</v>
      </c>
      <c r="C68" s="116" t="s">
        <v>2808</v>
      </c>
      <c r="D68" s="116" t="s">
        <v>2839</v>
      </c>
      <c r="E68" s="116">
        <v>100.86</v>
      </c>
      <c r="F68" s="116">
        <v>-3.23</v>
      </c>
      <c r="G68" s="5">
        <f t="shared" si="4"/>
        <v>26.894761000000003</v>
      </c>
      <c r="H68" s="5">
        <f t="shared" si="3"/>
        <v>100.86454545454545</v>
      </c>
      <c r="I68" s="5">
        <f t="shared" si="2"/>
        <v>26.692222090909095</v>
      </c>
      <c r="J68" s="116" t="s">
        <v>2811</v>
      </c>
      <c r="K68" s="197" t="s">
        <v>2856</v>
      </c>
      <c r="L68" s="116" t="s">
        <v>2835</v>
      </c>
    </row>
    <row r="69" spans="1:12" x14ac:dyDescent="0.3">
      <c r="A69" s="116" t="s">
        <v>2817</v>
      </c>
      <c r="B69" s="116" t="s">
        <v>2814</v>
      </c>
      <c r="C69" s="116" t="s">
        <v>2833</v>
      </c>
      <c r="D69" s="116" t="s">
        <v>2839</v>
      </c>
      <c r="E69" s="116">
        <v>100.86</v>
      </c>
      <c r="F69" s="116">
        <v>-3.06</v>
      </c>
      <c r="G69" s="5">
        <f t="shared" si="4"/>
        <v>26.040324000000002</v>
      </c>
      <c r="H69" s="5">
        <f t="shared" si="3"/>
        <v>100.87181818181817</v>
      </c>
      <c r="I69" s="5">
        <f t="shared" si="2"/>
        <v>26.299251636363639</v>
      </c>
      <c r="J69" s="116" t="s">
        <v>2811</v>
      </c>
      <c r="K69" s="197" t="s">
        <v>2854</v>
      </c>
      <c r="L69" s="116" t="s">
        <v>2810</v>
      </c>
    </row>
    <row r="70" spans="1:12" x14ac:dyDescent="0.3">
      <c r="A70" s="116" t="s">
        <v>2813</v>
      </c>
      <c r="B70" s="116" t="s">
        <v>2807</v>
      </c>
      <c r="C70" s="116" t="s">
        <v>2830</v>
      </c>
      <c r="D70" s="116" t="s">
        <v>2843</v>
      </c>
      <c r="E70" s="116">
        <v>100.86999999999999</v>
      </c>
      <c r="F70" s="116">
        <v>-2.88</v>
      </c>
      <c r="G70" s="5">
        <f t="shared" si="4"/>
        <v>25.141296000000001</v>
      </c>
      <c r="H70" s="5">
        <f t="shared" si="3"/>
        <v>100.87909090909089</v>
      </c>
      <c r="I70" s="5">
        <f t="shared" si="2"/>
        <v>26.212934636363638</v>
      </c>
      <c r="J70" s="116" t="s">
        <v>2851</v>
      </c>
      <c r="K70" s="197" t="s">
        <v>2846</v>
      </c>
      <c r="L70" s="116" t="s">
        <v>2857</v>
      </c>
    </row>
    <row r="71" spans="1:12" x14ac:dyDescent="0.3">
      <c r="A71" s="116" t="s">
        <v>2817</v>
      </c>
      <c r="B71" s="116" t="s">
        <v>2822</v>
      </c>
      <c r="C71" s="116" t="s">
        <v>2833</v>
      </c>
      <c r="D71" s="116" t="s">
        <v>2858</v>
      </c>
      <c r="E71" s="116">
        <v>100.86999999999999</v>
      </c>
      <c r="F71" s="116">
        <v>-3.12</v>
      </c>
      <c r="G71" s="5">
        <f t="shared" si="4"/>
        <v>26.341296000000003</v>
      </c>
      <c r="H71" s="5">
        <f t="shared" ref="H71:H102" si="5">AVERAGE(E66:E76)</f>
        <v>100.8872727272727</v>
      </c>
      <c r="I71" s="5">
        <f t="shared" si="2"/>
        <v>25.888871272727275</v>
      </c>
      <c r="J71" s="116" t="s">
        <v>2811</v>
      </c>
      <c r="K71" s="197" t="s">
        <v>2859</v>
      </c>
      <c r="L71" s="116" t="s">
        <v>2816</v>
      </c>
    </row>
    <row r="72" spans="1:12" x14ac:dyDescent="0.3">
      <c r="A72" s="116" t="s">
        <v>2817</v>
      </c>
      <c r="B72" s="116" t="s">
        <v>2822</v>
      </c>
      <c r="C72" s="116" t="s">
        <v>2808</v>
      </c>
      <c r="D72" s="116" t="s">
        <v>2839</v>
      </c>
      <c r="E72" s="116">
        <v>100.89999999999999</v>
      </c>
      <c r="F72" s="116">
        <v>-2.98</v>
      </c>
      <c r="G72" s="5">
        <f t="shared" si="4"/>
        <v>25.640035999999998</v>
      </c>
      <c r="H72" s="5">
        <f t="shared" si="5"/>
        <v>100.89545454545454</v>
      </c>
      <c r="I72" s="5">
        <f t="shared" ref="I72:I135" si="6">AVERAGE(G67:G77)</f>
        <v>25.879783636363641</v>
      </c>
      <c r="J72" s="116" t="s">
        <v>2811</v>
      </c>
      <c r="K72" s="197" t="s">
        <v>2852</v>
      </c>
      <c r="L72" s="116" t="s">
        <v>2810</v>
      </c>
    </row>
    <row r="73" spans="1:12" x14ac:dyDescent="0.3">
      <c r="A73" s="116" t="s">
        <v>2817</v>
      </c>
      <c r="B73" s="116" t="s">
        <v>2822</v>
      </c>
      <c r="C73" s="116" t="s">
        <v>2833</v>
      </c>
      <c r="D73" s="116" t="s">
        <v>2843</v>
      </c>
      <c r="E73" s="116">
        <v>100.91</v>
      </c>
      <c r="F73" s="116">
        <v>-2.86</v>
      </c>
      <c r="G73" s="5">
        <f t="shared" si="4"/>
        <v>25.041764000000001</v>
      </c>
      <c r="H73" s="5">
        <f t="shared" si="5"/>
        <v>100.90363636363637</v>
      </c>
      <c r="I73" s="5">
        <f t="shared" si="6"/>
        <v>25.57353881818182</v>
      </c>
      <c r="J73" s="116" t="s">
        <v>2811</v>
      </c>
      <c r="K73" s="197" t="s">
        <v>2819</v>
      </c>
      <c r="L73" s="116" t="s">
        <v>2835</v>
      </c>
    </row>
    <row r="74" spans="1:12" x14ac:dyDescent="0.3">
      <c r="A74" s="116" t="s">
        <v>2813</v>
      </c>
      <c r="B74" s="116" t="s">
        <v>2814</v>
      </c>
      <c r="C74" s="116" t="s">
        <v>2808</v>
      </c>
      <c r="D74" s="116" t="s">
        <v>2839</v>
      </c>
      <c r="E74" s="116">
        <v>100.91999999999999</v>
      </c>
      <c r="F74" s="116">
        <v>-3.05</v>
      </c>
      <c r="G74" s="5">
        <f t="shared" si="4"/>
        <v>25.990225000000002</v>
      </c>
      <c r="H74" s="5">
        <f t="shared" si="5"/>
        <v>100.91363636363636</v>
      </c>
      <c r="I74" s="5">
        <f t="shared" si="6"/>
        <v>25.43224927272728</v>
      </c>
      <c r="J74" s="116" t="s">
        <v>2811</v>
      </c>
      <c r="K74" s="197" t="s">
        <v>2854</v>
      </c>
      <c r="L74" s="116" t="s">
        <v>2824</v>
      </c>
    </row>
    <row r="75" spans="1:12" x14ac:dyDescent="0.3">
      <c r="A75" s="116" t="s">
        <v>2813</v>
      </c>
      <c r="B75" s="116" t="s">
        <v>2838</v>
      </c>
      <c r="C75" s="116" t="s">
        <v>2808</v>
      </c>
      <c r="D75" s="116" t="s">
        <v>2843</v>
      </c>
      <c r="E75" s="116">
        <v>100.91999999999999</v>
      </c>
      <c r="F75" s="116">
        <v>-2.89</v>
      </c>
      <c r="G75" s="5">
        <f t="shared" si="4"/>
        <v>25.191089000000002</v>
      </c>
      <c r="H75" s="5">
        <f t="shared" si="5"/>
        <v>100.92363636363638</v>
      </c>
      <c r="I75" s="5">
        <f t="shared" si="6"/>
        <v>25.373169000000004</v>
      </c>
      <c r="J75" s="116" t="s">
        <v>2811</v>
      </c>
      <c r="K75" s="197" t="s">
        <v>2860</v>
      </c>
      <c r="L75" s="116" t="s">
        <v>2816</v>
      </c>
    </row>
    <row r="76" spans="1:12" x14ac:dyDescent="0.3">
      <c r="A76" s="116" t="s">
        <v>2813</v>
      </c>
      <c r="B76" s="116" t="s">
        <v>2814</v>
      </c>
      <c r="C76" s="116" t="s">
        <v>2808</v>
      </c>
      <c r="D76" s="116" t="s">
        <v>2848</v>
      </c>
      <c r="E76" s="116">
        <v>100.94</v>
      </c>
      <c r="F76" s="116">
        <v>-2.76</v>
      </c>
      <c r="G76" s="5">
        <f t="shared" si="4"/>
        <v>24.545183999999999</v>
      </c>
      <c r="H76" s="5">
        <f t="shared" si="5"/>
        <v>100.93272727272728</v>
      </c>
      <c r="I76" s="5">
        <f t="shared" si="6"/>
        <v>25.436690818181827</v>
      </c>
      <c r="J76" s="116" t="s">
        <v>2811</v>
      </c>
      <c r="K76" s="197" t="s">
        <v>2849</v>
      </c>
      <c r="L76" s="116" t="s">
        <v>2810</v>
      </c>
    </row>
    <row r="77" spans="1:12" x14ac:dyDescent="0.3">
      <c r="A77" s="116" t="s">
        <v>2813</v>
      </c>
      <c r="B77" s="116" t="s">
        <v>2814</v>
      </c>
      <c r="C77" s="116" t="s">
        <v>2808</v>
      </c>
      <c r="D77" s="116" t="s">
        <v>2858</v>
      </c>
      <c r="E77" s="116">
        <v>100.94</v>
      </c>
      <c r="F77" s="116">
        <v>-2.98</v>
      </c>
      <c r="G77" s="5">
        <f t="shared" si="4"/>
        <v>25.640035999999998</v>
      </c>
      <c r="H77" s="5">
        <f t="shared" si="5"/>
        <v>100.94181818181819</v>
      </c>
      <c r="I77" s="5">
        <f t="shared" si="6"/>
        <v>25.718205818181819</v>
      </c>
      <c r="J77" s="116" t="s">
        <v>2811</v>
      </c>
      <c r="K77" s="197" t="s">
        <v>2819</v>
      </c>
      <c r="L77" s="116" t="s">
        <v>2816</v>
      </c>
    </row>
    <row r="78" spans="1:12" x14ac:dyDescent="0.3">
      <c r="A78" s="116" t="s">
        <v>2813</v>
      </c>
      <c r="B78" s="116" t="s">
        <v>2814</v>
      </c>
      <c r="C78" s="116" t="s">
        <v>2808</v>
      </c>
      <c r="D78" s="116" t="s">
        <v>2839</v>
      </c>
      <c r="E78" s="116">
        <v>100.94999999999999</v>
      </c>
      <c r="F78" s="116">
        <v>-2.82</v>
      </c>
      <c r="G78" s="5">
        <f t="shared" si="4"/>
        <v>24.842916000000002</v>
      </c>
      <c r="H78" s="5">
        <f t="shared" si="5"/>
        <v>100.94909090909091</v>
      </c>
      <c r="I78" s="5">
        <f t="shared" si="6"/>
        <v>25.901202181818181</v>
      </c>
      <c r="J78" s="116" t="s">
        <v>2811</v>
      </c>
      <c r="K78" s="197" t="s">
        <v>2819</v>
      </c>
      <c r="L78" s="116" t="s">
        <v>2816</v>
      </c>
    </row>
    <row r="79" spans="1:12" x14ac:dyDescent="0.3">
      <c r="A79" s="116" t="s">
        <v>2813</v>
      </c>
      <c r="B79" s="116" t="s">
        <v>2807</v>
      </c>
      <c r="C79" s="116" t="s">
        <v>2808</v>
      </c>
      <c r="D79" s="116" t="s">
        <v>2843</v>
      </c>
      <c r="E79" s="116">
        <v>100.97</v>
      </c>
      <c r="F79" s="116">
        <v>-2.92</v>
      </c>
      <c r="G79" s="5">
        <f t="shared" si="4"/>
        <v>25.340576000000002</v>
      </c>
      <c r="H79" s="5">
        <f t="shared" si="5"/>
        <v>100.95636363636363</v>
      </c>
      <c r="I79" s="5">
        <f t="shared" si="6"/>
        <v>26.055914545454549</v>
      </c>
      <c r="J79" s="116" t="s">
        <v>2832</v>
      </c>
      <c r="K79" s="197" t="s">
        <v>2849</v>
      </c>
      <c r="L79" s="116" t="s">
        <v>2810</v>
      </c>
    </row>
    <row r="80" spans="1:12" x14ac:dyDescent="0.3">
      <c r="A80" s="116" t="s">
        <v>2817</v>
      </c>
      <c r="B80" s="116" t="s">
        <v>2814</v>
      </c>
      <c r="C80" s="116" t="s">
        <v>2833</v>
      </c>
      <c r="D80" s="116" t="s">
        <v>2848</v>
      </c>
      <c r="E80" s="116">
        <v>100.97</v>
      </c>
      <c r="F80" s="116">
        <v>-2.93</v>
      </c>
      <c r="G80" s="5">
        <f t="shared" si="4"/>
        <v>25.390440999999999</v>
      </c>
      <c r="H80" s="5">
        <f t="shared" si="5"/>
        <v>100.96272727272726</v>
      </c>
      <c r="I80" s="5">
        <f t="shared" si="6"/>
        <v>26.046810545454548</v>
      </c>
      <c r="J80" s="116" t="s">
        <v>2811</v>
      </c>
      <c r="K80" s="197" t="s">
        <v>2819</v>
      </c>
      <c r="L80" s="116" t="s">
        <v>2816</v>
      </c>
    </row>
    <row r="81" spans="1:12" x14ac:dyDescent="0.3">
      <c r="A81" s="116" t="s">
        <v>2817</v>
      </c>
      <c r="B81" s="116" t="s">
        <v>2861</v>
      </c>
      <c r="C81" s="116" t="s">
        <v>2827</v>
      </c>
      <c r="D81" s="116" t="s">
        <v>2858</v>
      </c>
      <c r="E81" s="116">
        <v>100.97</v>
      </c>
      <c r="F81" s="116">
        <v>-3.02</v>
      </c>
      <c r="G81" s="5">
        <f t="shared" si="4"/>
        <v>25.840035999999998</v>
      </c>
      <c r="H81" s="5">
        <f t="shared" si="5"/>
        <v>100.9709090909091</v>
      </c>
      <c r="I81" s="5">
        <f t="shared" si="6"/>
        <v>26.110355272727272</v>
      </c>
      <c r="J81" s="116" t="s">
        <v>2811</v>
      </c>
      <c r="K81" s="197" t="s">
        <v>2819</v>
      </c>
      <c r="L81" s="116" t="s">
        <v>2816</v>
      </c>
    </row>
    <row r="82" spans="1:12" x14ac:dyDescent="0.3">
      <c r="A82" s="116" t="s">
        <v>2813</v>
      </c>
      <c r="B82" s="116" t="s">
        <v>2822</v>
      </c>
      <c r="C82" s="116" t="s">
        <v>2833</v>
      </c>
      <c r="D82" s="116" t="s">
        <v>2843</v>
      </c>
      <c r="E82" s="116">
        <v>100.97</v>
      </c>
      <c r="F82" s="116">
        <v>-3.73</v>
      </c>
      <c r="G82" s="5">
        <f t="shared" si="4"/>
        <v>29.437961000000001</v>
      </c>
      <c r="H82" s="5">
        <f t="shared" si="5"/>
        <v>100.97727272727273</v>
      </c>
      <c r="I82" s="5">
        <f t="shared" si="6"/>
        <v>26.255390909090909</v>
      </c>
      <c r="J82" s="116" t="s">
        <v>2811</v>
      </c>
      <c r="K82" s="197" t="s">
        <v>2819</v>
      </c>
      <c r="L82" s="116" t="s">
        <v>2810</v>
      </c>
    </row>
    <row r="83" spans="1:12" x14ac:dyDescent="0.3">
      <c r="A83" s="116" t="s">
        <v>2813</v>
      </c>
      <c r="B83" s="116" t="s">
        <v>2814</v>
      </c>
      <c r="C83" s="116" t="s">
        <v>2808</v>
      </c>
      <c r="D83" s="116" t="s">
        <v>2841</v>
      </c>
      <c r="E83" s="116">
        <v>100.97999999999999</v>
      </c>
      <c r="F83" s="116">
        <v>-3.38</v>
      </c>
      <c r="G83" s="5">
        <f t="shared" si="4"/>
        <v>27.652996000000002</v>
      </c>
      <c r="H83" s="5">
        <f t="shared" si="5"/>
        <v>100.98454545454547</v>
      </c>
      <c r="I83" s="5">
        <f t="shared" si="6"/>
        <v>26.392392727272728</v>
      </c>
      <c r="J83" s="116" t="s">
        <v>2811</v>
      </c>
      <c r="K83" s="197" t="s">
        <v>2854</v>
      </c>
      <c r="L83" s="116" t="s">
        <v>2816</v>
      </c>
    </row>
    <row r="84" spans="1:12" x14ac:dyDescent="0.3">
      <c r="A84" s="116" t="s">
        <v>2842</v>
      </c>
      <c r="B84" s="116" t="s">
        <v>2814</v>
      </c>
      <c r="C84" s="116" t="s">
        <v>2808</v>
      </c>
      <c r="D84" s="116" t="s">
        <v>2839</v>
      </c>
      <c r="E84" s="116">
        <v>100.99</v>
      </c>
      <c r="F84" s="116">
        <v>-3.2</v>
      </c>
      <c r="G84" s="5">
        <f t="shared" si="4"/>
        <v>26.743600000000001</v>
      </c>
      <c r="H84" s="5">
        <f t="shared" si="5"/>
        <v>100.99272727272728</v>
      </c>
      <c r="I84" s="5">
        <f t="shared" si="6"/>
        <v>26.638642545454555</v>
      </c>
      <c r="J84" s="116" t="s">
        <v>2850</v>
      </c>
      <c r="K84" s="197" t="s">
        <v>2819</v>
      </c>
      <c r="L84" s="116" t="s">
        <v>2810</v>
      </c>
    </row>
    <row r="85" spans="1:12" x14ac:dyDescent="0.3">
      <c r="A85" s="116" t="s">
        <v>2817</v>
      </c>
      <c r="B85" s="116" t="s">
        <v>2814</v>
      </c>
      <c r="C85" s="116" t="s">
        <v>2808</v>
      </c>
      <c r="D85" s="116" t="s">
        <v>2858</v>
      </c>
      <c r="E85" s="116">
        <v>100.99</v>
      </c>
      <c r="F85" s="116">
        <v>-3.03</v>
      </c>
      <c r="G85" s="5">
        <f t="shared" si="4"/>
        <v>25.890080999999999</v>
      </c>
      <c r="H85" s="5">
        <f t="shared" si="5"/>
        <v>101</v>
      </c>
      <c r="I85" s="5">
        <f t="shared" si="6"/>
        <v>26.955271000000003</v>
      </c>
      <c r="J85" s="116" t="s">
        <v>2811</v>
      </c>
      <c r="K85" s="197" t="s">
        <v>2819</v>
      </c>
      <c r="L85" s="116" t="s">
        <v>2857</v>
      </c>
    </row>
    <row r="86" spans="1:12" x14ac:dyDescent="0.3">
      <c r="A86" s="116" t="s">
        <v>2813</v>
      </c>
      <c r="B86" s="116" t="s">
        <v>2823</v>
      </c>
      <c r="C86" s="116" t="s">
        <v>2847</v>
      </c>
      <c r="D86" s="116" t="s">
        <v>2844</v>
      </c>
      <c r="E86" s="116">
        <v>101.00999999999999</v>
      </c>
      <c r="F86" s="116">
        <v>-3.03</v>
      </c>
      <c r="G86" s="5">
        <f t="shared" si="4"/>
        <v>25.890080999999999</v>
      </c>
      <c r="H86" s="5">
        <f t="shared" si="5"/>
        <v>101.00999999999999</v>
      </c>
      <c r="I86" s="5">
        <f t="shared" si="6"/>
        <v>26.846926272727273</v>
      </c>
      <c r="J86" s="116" t="s">
        <v>2811</v>
      </c>
      <c r="K86" s="197" t="s">
        <v>2855</v>
      </c>
      <c r="L86" s="116" t="s">
        <v>2816</v>
      </c>
    </row>
    <row r="87" spans="1:12" x14ac:dyDescent="0.3">
      <c r="A87" s="116" t="s">
        <v>2817</v>
      </c>
      <c r="B87" s="116" t="s">
        <v>2822</v>
      </c>
      <c r="C87" s="116" t="s">
        <v>2808</v>
      </c>
      <c r="D87" s="116" t="s">
        <v>2839</v>
      </c>
      <c r="E87" s="116">
        <v>101.00999999999999</v>
      </c>
      <c r="F87" s="116">
        <v>-3.08</v>
      </c>
      <c r="G87" s="5">
        <f t="shared" si="4"/>
        <v>26.140575999999999</v>
      </c>
      <c r="H87" s="5">
        <f t="shared" si="5"/>
        <v>101.02</v>
      </c>
      <c r="I87" s="5">
        <f t="shared" si="6"/>
        <v>26.878807454545452</v>
      </c>
      <c r="J87" s="116" t="s">
        <v>2811</v>
      </c>
      <c r="K87" s="197" t="s">
        <v>2819</v>
      </c>
      <c r="L87" s="116" t="s">
        <v>2816</v>
      </c>
    </row>
    <row r="88" spans="1:12" x14ac:dyDescent="0.3">
      <c r="A88" s="116" t="s">
        <v>2813</v>
      </c>
      <c r="B88" s="116" t="s">
        <v>2814</v>
      </c>
      <c r="C88" s="116" t="s">
        <v>2808</v>
      </c>
      <c r="D88" s="116" t="s">
        <v>2839</v>
      </c>
      <c r="E88" s="116">
        <v>101.02</v>
      </c>
      <c r="F88" s="116">
        <v>-3.28</v>
      </c>
      <c r="G88" s="5">
        <f t="shared" si="4"/>
        <v>27.147056000000003</v>
      </c>
      <c r="H88" s="5">
        <f t="shared" si="5"/>
        <v>101.03090909090908</v>
      </c>
      <c r="I88" s="5">
        <f t="shared" si="6"/>
        <v>26.415997909090905</v>
      </c>
      <c r="J88" s="116" t="s">
        <v>2832</v>
      </c>
      <c r="K88" s="197" t="s">
        <v>2862</v>
      </c>
      <c r="L88" s="116" t="s">
        <v>2810</v>
      </c>
    </row>
    <row r="89" spans="1:12" x14ac:dyDescent="0.3">
      <c r="A89" s="116" t="s">
        <v>2817</v>
      </c>
      <c r="B89" s="116" t="s">
        <v>2814</v>
      </c>
      <c r="C89" s="116" t="s">
        <v>2808</v>
      </c>
      <c r="D89" s="116" t="s">
        <v>2843</v>
      </c>
      <c r="E89" s="116">
        <v>101.03999999999999</v>
      </c>
      <c r="F89" s="116">
        <v>-3.36</v>
      </c>
      <c r="G89" s="5">
        <f t="shared" si="4"/>
        <v>27.551663999999999</v>
      </c>
      <c r="H89" s="5">
        <f t="shared" si="5"/>
        <v>101.04272727272728</v>
      </c>
      <c r="I89" s="5">
        <f t="shared" si="6"/>
        <v>26.315025909090902</v>
      </c>
      <c r="J89" s="116" t="s">
        <v>2832</v>
      </c>
      <c r="K89" s="197" t="s">
        <v>2819</v>
      </c>
      <c r="L89" s="116" t="s">
        <v>2857</v>
      </c>
    </row>
    <row r="90" spans="1:12" x14ac:dyDescent="0.3">
      <c r="A90" s="116" t="s">
        <v>2813</v>
      </c>
      <c r="B90" s="116" t="s">
        <v>2814</v>
      </c>
      <c r="C90" s="116" t="s">
        <v>2808</v>
      </c>
      <c r="D90" s="116" t="s">
        <v>2839</v>
      </c>
      <c r="E90" s="116">
        <v>101.05</v>
      </c>
      <c r="F90" s="116">
        <v>-3.61</v>
      </c>
      <c r="G90" s="5">
        <f t="shared" si="4"/>
        <v>28.823488999999999</v>
      </c>
      <c r="H90" s="5">
        <f t="shared" si="5"/>
        <v>101.05363636363636</v>
      </c>
      <c r="I90" s="5">
        <f t="shared" si="6"/>
        <v>26.406916818181813</v>
      </c>
      <c r="J90" s="116" t="s">
        <v>2832</v>
      </c>
      <c r="K90" s="197" t="s">
        <v>2862</v>
      </c>
      <c r="L90" s="116" t="s">
        <v>2816</v>
      </c>
    </row>
    <row r="91" spans="1:12" x14ac:dyDescent="0.3">
      <c r="A91" s="116" t="s">
        <v>2813</v>
      </c>
      <c r="B91" s="116" t="s">
        <v>2814</v>
      </c>
      <c r="C91" s="116" t="s">
        <v>2808</v>
      </c>
      <c r="D91" s="116" t="s">
        <v>2843</v>
      </c>
      <c r="E91" s="116">
        <v>101.08</v>
      </c>
      <c r="F91" s="116">
        <v>-2.69</v>
      </c>
      <c r="G91" s="5">
        <f t="shared" si="4"/>
        <v>24.198649</v>
      </c>
      <c r="H91" s="5">
        <f t="shared" si="5"/>
        <v>101.07181818181817</v>
      </c>
      <c r="I91" s="5">
        <f t="shared" si="6"/>
        <v>26.46620981818182</v>
      </c>
      <c r="J91" s="116" t="s">
        <v>2811</v>
      </c>
      <c r="K91" s="197" t="s">
        <v>2819</v>
      </c>
      <c r="L91" s="116" t="s">
        <v>2816</v>
      </c>
    </row>
    <row r="92" spans="1:12" x14ac:dyDescent="0.3">
      <c r="A92" s="116" t="s">
        <v>2813</v>
      </c>
      <c r="B92" s="116" t="s">
        <v>2814</v>
      </c>
      <c r="C92" s="116" t="s">
        <v>2808</v>
      </c>
      <c r="D92" s="116" t="s">
        <v>2843</v>
      </c>
      <c r="E92" s="116">
        <v>101.08</v>
      </c>
      <c r="F92" s="116">
        <v>-3.09</v>
      </c>
      <c r="G92" s="5">
        <f t="shared" si="4"/>
        <v>26.190729000000001</v>
      </c>
      <c r="H92" s="5">
        <f t="shared" si="5"/>
        <v>101.08818181818182</v>
      </c>
      <c r="I92" s="5">
        <f t="shared" si="6"/>
        <v>26.534649363636365</v>
      </c>
      <c r="J92" s="116" t="s">
        <v>2811</v>
      </c>
      <c r="K92" s="197" t="s">
        <v>2849</v>
      </c>
      <c r="L92" s="116" t="s">
        <v>2810</v>
      </c>
    </row>
    <row r="93" spans="1:12" x14ac:dyDescent="0.3">
      <c r="A93" s="116" t="s">
        <v>2813</v>
      </c>
      <c r="B93" s="116" t="s">
        <v>2814</v>
      </c>
      <c r="C93" s="116" t="s">
        <v>2808</v>
      </c>
      <c r="D93" s="116" t="s">
        <v>2843</v>
      </c>
      <c r="E93" s="116">
        <v>101.08999999999999</v>
      </c>
      <c r="F93" s="116">
        <v>-2.72</v>
      </c>
      <c r="G93" s="5">
        <f t="shared" si="4"/>
        <v>24.347056000000002</v>
      </c>
      <c r="H93" s="5">
        <f t="shared" si="5"/>
        <v>101.10545454545455</v>
      </c>
      <c r="I93" s="5">
        <f t="shared" si="6"/>
        <v>26.493688727272726</v>
      </c>
      <c r="J93" s="116" t="s">
        <v>2818</v>
      </c>
      <c r="K93" s="197" t="s">
        <v>2819</v>
      </c>
      <c r="L93" s="116" t="s">
        <v>2816</v>
      </c>
    </row>
    <row r="94" spans="1:12" x14ac:dyDescent="0.3">
      <c r="A94" s="116" t="s">
        <v>2817</v>
      </c>
      <c r="B94" s="116" t="s">
        <v>2822</v>
      </c>
      <c r="C94" s="116" t="s">
        <v>2808</v>
      </c>
      <c r="D94" s="116" t="s">
        <v>2843</v>
      </c>
      <c r="E94" s="116">
        <v>101.11</v>
      </c>
      <c r="F94" s="116">
        <v>-3.16</v>
      </c>
      <c r="G94" s="5">
        <f t="shared" si="4"/>
        <v>26.542303999999998</v>
      </c>
      <c r="H94" s="5">
        <f t="shared" si="5"/>
        <v>101.12272727272729</v>
      </c>
      <c r="I94" s="5">
        <f t="shared" si="6"/>
        <v>26.664685909090917</v>
      </c>
      <c r="J94" s="116" t="s">
        <v>2832</v>
      </c>
      <c r="K94" s="197" t="s">
        <v>2862</v>
      </c>
      <c r="L94" s="116" t="s">
        <v>2810</v>
      </c>
    </row>
    <row r="95" spans="1:12" x14ac:dyDescent="0.3">
      <c r="A95" s="116" t="s">
        <v>2863</v>
      </c>
      <c r="B95" s="116" t="s">
        <v>2814</v>
      </c>
      <c r="C95" s="116" t="s">
        <v>2840</v>
      </c>
      <c r="D95" s="116" t="s">
        <v>2839</v>
      </c>
      <c r="E95" s="116">
        <v>101.11</v>
      </c>
      <c r="F95" s="116">
        <v>-3.4</v>
      </c>
      <c r="G95" s="5">
        <f t="shared" si="4"/>
        <v>27.7544</v>
      </c>
      <c r="H95" s="5">
        <f t="shared" si="5"/>
        <v>101.13909090909092</v>
      </c>
      <c r="I95" s="5">
        <f t="shared" si="6"/>
        <v>26.522736909090909</v>
      </c>
      <c r="J95" s="116" t="s">
        <v>2832</v>
      </c>
      <c r="K95" s="197" t="s">
        <v>2864</v>
      </c>
      <c r="L95" s="116" t="s">
        <v>2816</v>
      </c>
    </row>
    <row r="96" spans="1:12" x14ac:dyDescent="0.3">
      <c r="A96" s="116" t="s">
        <v>2813</v>
      </c>
      <c r="B96" s="116" t="s">
        <v>2822</v>
      </c>
      <c r="C96" s="116" t="s">
        <v>2808</v>
      </c>
      <c r="D96" s="116" t="s">
        <v>2841</v>
      </c>
      <c r="E96" s="116">
        <v>101.19</v>
      </c>
      <c r="F96" s="116">
        <v>-3.16</v>
      </c>
      <c r="G96" s="5">
        <f t="shared" si="4"/>
        <v>26.542303999999998</v>
      </c>
      <c r="H96" s="5">
        <f t="shared" si="5"/>
        <v>101.15454545454548</v>
      </c>
      <c r="I96" s="5">
        <f t="shared" si="6"/>
        <v>26.115788454545456</v>
      </c>
      <c r="J96" s="116" t="s">
        <v>2811</v>
      </c>
      <c r="K96" s="197" t="s">
        <v>2862</v>
      </c>
      <c r="L96" s="116" t="s">
        <v>2816</v>
      </c>
    </row>
    <row r="97" spans="1:12" x14ac:dyDescent="0.3">
      <c r="A97" s="116" t="s">
        <v>2817</v>
      </c>
      <c r="B97" s="116" t="s">
        <v>2814</v>
      </c>
      <c r="C97" s="116" t="s">
        <v>2833</v>
      </c>
      <c r="D97" s="116" t="s">
        <v>2839</v>
      </c>
      <c r="E97" s="116">
        <v>101.19</v>
      </c>
      <c r="F97" s="116">
        <v>-3.18</v>
      </c>
      <c r="G97" s="5">
        <f t="shared" si="4"/>
        <v>26.642916000000003</v>
      </c>
      <c r="H97" s="5">
        <f t="shared" si="5"/>
        <v>101.16727272727275</v>
      </c>
      <c r="I97" s="5">
        <f t="shared" si="6"/>
        <v>26.192435272727277</v>
      </c>
      <c r="J97" s="116" t="s">
        <v>2811</v>
      </c>
      <c r="K97" s="197" t="s">
        <v>2862</v>
      </c>
      <c r="L97" s="116" t="s">
        <v>2837</v>
      </c>
    </row>
    <row r="98" spans="1:12" x14ac:dyDescent="0.3">
      <c r="A98" s="116" t="s">
        <v>2817</v>
      </c>
      <c r="B98" s="116" t="s">
        <v>2807</v>
      </c>
      <c r="C98" s="116" t="s">
        <v>2830</v>
      </c>
      <c r="D98" s="116" t="s">
        <v>2839</v>
      </c>
      <c r="E98" s="116">
        <v>101.19999999999999</v>
      </c>
      <c r="F98" s="116">
        <v>-2.99</v>
      </c>
      <c r="G98" s="5">
        <f t="shared" si="4"/>
        <v>25.690009000000003</v>
      </c>
      <c r="H98" s="5">
        <f t="shared" si="5"/>
        <v>101.18</v>
      </c>
      <c r="I98" s="5">
        <f t="shared" si="6"/>
        <v>26.110617090909091</v>
      </c>
      <c r="J98" s="116" t="s">
        <v>2811</v>
      </c>
      <c r="K98" s="197" t="s">
        <v>2854</v>
      </c>
      <c r="L98" s="116" t="s">
        <v>2816</v>
      </c>
    </row>
    <row r="99" spans="1:12" x14ac:dyDescent="0.3">
      <c r="A99" s="116" t="s">
        <v>2817</v>
      </c>
      <c r="B99" s="116" t="s">
        <v>2814</v>
      </c>
      <c r="C99" s="116" t="s">
        <v>2808</v>
      </c>
      <c r="D99" s="116" t="s">
        <v>2839</v>
      </c>
      <c r="E99" s="116">
        <v>101.21</v>
      </c>
      <c r="F99" s="116">
        <v>-3.65</v>
      </c>
      <c r="G99" s="5">
        <f t="shared" si="4"/>
        <v>29.028025</v>
      </c>
      <c r="H99" s="5">
        <f t="shared" si="5"/>
        <v>101.19272727272728</v>
      </c>
      <c r="I99" s="5">
        <f t="shared" si="6"/>
        <v>26.228160727272726</v>
      </c>
      <c r="J99" s="116" t="s">
        <v>2811</v>
      </c>
      <c r="K99" s="197" t="s">
        <v>2864</v>
      </c>
      <c r="L99" s="116" t="s">
        <v>2816</v>
      </c>
    </row>
    <row r="100" spans="1:12" x14ac:dyDescent="0.3">
      <c r="A100" s="116" t="s">
        <v>2842</v>
      </c>
      <c r="B100" s="116" t="s">
        <v>2814</v>
      </c>
      <c r="C100" s="116" t="s">
        <v>2808</v>
      </c>
      <c r="D100" s="116" t="s">
        <v>2839</v>
      </c>
      <c r="E100" s="116">
        <v>101.22</v>
      </c>
      <c r="F100" s="116">
        <v>-3.05</v>
      </c>
      <c r="G100" s="5">
        <f t="shared" si="4"/>
        <v>25.990225000000002</v>
      </c>
      <c r="H100" s="5">
        <f t="shared" si="5"/>
        <v>101.20454545454545</v>
      </c>
      <c r="I100" s="5">
        <f t="shared" si="6"/>
        <v>26.105322999999999</v>
      </c>
      <c r="J100" s="116" t="s">
        <v>2836</v>
      </c>
      <c r="K100" s="197" t="s">
        <v>2865</v>
      </c>
      <c r="L100" s="116" t="s">
        <v>2835</v>
      </c>
    </row>
    <row r="101" spans="1:12" x14ac:dyDescent="0.3">
      <c r="A101" s="116" t="s">
        <v>2817</v>
      </c>
      <c r="B101" s="116" t="s">
        <v>2822</v>
      </c>
      <c r="C101" s="116" t="s">
        <v>2808</v>
      </c>
      <c r="D101" s="116" t="s">
        <v>2839</v>
      </c>
      <c r="E101" s="116">
        <v>101.22</v>
      </c>
      <c r="F101" s="116">
        <v>-2.72</v>
      </c>
      <c r="G101" s="5">
        <f t="shared" si="4"/>
        <v>24.347056000000002</v>
      </c>
      <c r="H101" s="5">
        <f t="shared" si="5"/>
        <v>101.21636363636365</v>
      </c>
      <c r="I101" s="5">
        <f t="shared" si="6"/>
        <v>26.151513909090909</v>
      </c>
      <c r="J101" s="116" t="s">
        <v>2811</v>
      </c>
      <c r="K101" s="197" t="s">
        <v>2866</v>
      </c>
      <c r="L101" s="116" t="s">
        <v>2816</v>
      </c>
    </row>
    <row r="102" spans="1:12" x14ac:dyDescent="0.3">
      <c r="A102" s="116" t="s">
        <v>2817</v>
      </c>
      <c r="B102" s="116" t="s">
        <v>2822</v>
      </c>
      <c r="C102" s="116" t="s">
        <v>2808</v>
      </c>
      <c r="D102" s="116" t="s">
        <v>2839</v>
      </c>
      <c r="E102" s="116">
        <v>101.22</v>
      </c>
      <c r="F102" s="116">
        <v>-2.86</v>
      </c>
      <c r="G102" s="5">
        <f t="shared" si="4"/>
        <v>25.041764000000001</v>
      </c>
      <c r="H102" s="5">
        <f t="shared" si="5"/>
        <v>101.22181818181819</v>
      </c>
      <c r="I102" s="5">
        <f t="shared" si="6"/>
        <v>26.303268909090914</v>
      </c>
      <c r="J102" s="116" t="s">
        <v>2811</v>
      </c>
      <c r="K102" s="197" t="s">
        <v>2862</v>
      </c>
      <c r="L102" s="116" t="s">
        <v>2810</v>
      </c>
    </row>
    <row r="103" spans="1:12" x14ac:dyDescent="0.3">
      <c r="A103" s="116" t="s">
        <v>2817</v>
      </c>
      <c r="B103" s="116" t="s">
        <v>2822</v>
      </c>
      <c r="C103" s="116" t="s">
        <v>2833</v>
      </c>
      <c r="D103" s="116" t="s">
        <v>2843</v>
      </c>
      <c r="E103" s="116">
        <v>101.22</v>
      </c>
      <c r="F103" s="116">
        <v>-2.91</v>
      </c>
      <c r="G103" s="5">
        <f t="shared" si="4"/>
        <v>25.290729000000002</v>
      </c>
      <c r="H103" s="5">
        <f t="shared" ref="H103:H134" si="7">AVERAGE(E98:E108)</f>
        <v>101.22727272727273</v>
      </c>
      <c r="I103" s="5">
        <f t="shared" si="6"/>
        <v>26.284982363636367</v>
      </c>
      <c r="J103" s="116" t="s">
        <v>2811</v>
      </c>
      <c r="K103" s="197" t="s">
        <v>2864</v>
      </c>
      <c r="L103" s="116" t="s">
        <v>2835</v>
      </c>
    </row>
    <row r="104" spans="1:12" x14ac:dyDescent="0.3">
      <c r="A104" s="116" t="s">
        <v>2813</v>
      </c>
      <c r="B104" s="116" t="s">
        <v>2814</v>
      </c>
      <c r="C104" s="116" t="s">
        <v>2808</v>
      </c>
      <c r="D104" s="116" t="s">
        <v>2839</v>
      </c>
      <c r="E104" s="116">
        <v>101.22999999999999</v>
      </c>
      <c r="F104" s="116">
        <v>-2.98</v>
      </c>
      <c r="G104" s="5">
        <f t="shared" si="4"/>
        <v>25.640035999999998</v>
      </c>
      <c r="H104" s="5">
        <f t="shared" si="7"/>
        <v>101.23272727272727</v>
      </c>
      <c r="I104" s="5">
        <f t="shared" si="6"/>
        <v>26.344190272727271</v>
      </c>
      <c r="J104" s="116" t="s">
        <v>2811</v>
      </c>
      <c r="K104" s="197" t="s">
        <v>2849</v>
      </c>
      <c r="L104" s="116" t="s">
        <v>2816</v>
      </c>
    </row>
    <row r="105" spans="1:12" x14ac:dyDescent="0.3">
      <c r="A105" s="116" t="s">
        <v>2813</v>
      </c>
      <c r="B105" s="116" t="s">
        <v>2861</v>
      </c>
      <c r="C105" s="116" t="s">
        <v>2833</v>
      </c>
      <c r="D105" s="116" t="s">
        <v>2839</v>
      </c>
      <c r="E105" s="116">
        <v>101.24</v>
      </c>
      <c r="F105" s="116">
        <v>-2.89</v>
      </c>
      <c r="G105" s="5">
        <f t="shared" si="4"/>
        <v>25.191089000000002</v>
      </c>
      <c r="H105" s="5">
        <f t="shared" si="7"/>
        <v>101.23727272727274</v>
      </c>
      <c r="I105" s="5">
        <f t="shared" si="6"/>
        <v>26.376793090909096</v>
      </c>
      <c r="J105" s="116" t="s">
        <v>2811</v>
      </c>
      <c r="K105" s="197" t="s">
        <v>2854</v>
      </c>
      <c r="L105" s="116" t="s">
        <v>2816</v>
      </c>
    </row>
    <row r="106" spans="1:12" x14ac:dyDescent="0.3">
      <c r="A106" s="116" t="s">
        <v>2813</v>
      </c>
      <c r="B106" s="116" t="s">
        <v>2814</v>
      </c>
      <c r="C106" s="116" t="s">
        <v>2840</v>
      </c>
      <c r="D106" s="116" t="s">
        <v>2839</v>
      </c>
      <c r="E106" s="116">
        <v>101.24</v>
      </c>
      <c r="F106" s="116">
        <v>-3.5</v>
      </c>
      <c r="G106" s="5">
        <f t="shared" si="4"/>
        <v>28.262500000000003</v>
      </c>
      <c r="H106" s="5">
        <f t="shared" si="7"/>
        <v>101.24454545454546</v>
      </c>
      <c r="I106" s="5">
        <f t="shared" si="6"/>
        <v>26.436128636363641</v>
      </c>
      <c r="J106" s="116" t="s">
        <v>2832</v>
      </c>
      <c r="K106" s="197" t="s">
        <v>2864</v>
      </c>
      <c r="L106" s="116" t="s">
        <v>2816</v>
      </c>
    </row>
    <row r="107" spans="1:12" x14ac:dyDescent="0.3">
      <c r="A107" s="116" t="s">
        <v>2813</v>
      </c>
      <c r="B107" s="116" t="s">
        <v>2822</v>
      </c>
      <c r="C107" s="116" t="s">
        <v>2808</v>
      </c>
      <c r="D107" s="116" t="s">
        <v>2839</v>
      </c>
      <c r="E107" s="116">
        <v>101.25</v>
      </c>
      <c r="F107" s="116">
        <v>-3.49</v>
      </c>
      <c r="G107" s="5">
        <f t="shared" si="4"/>
        <v>28.211608999999999</v>
      </c>
      <c r="H107" s="5">
        <f t="shared" si="7"/>
        <v>101.25272727272727</v>
      </c>
      <c r="I107" s="5">
        <f t="shared" si="6"/>
        <v>26.838432636363642</v>
      </c>
      <c r="J107" s="116" t="s">
        <v>2818</v>
      </c>
      <c r="K107" s="197" t="s">
        <v>2862</v>
      </c>
      <c r="L107" s="116" t="s">
        <v>2816</v>
      </c>
    </row>
    <row r="108" spans="1:12" x14ac:dyDescent="0.3">
      <c r="A108" s="116" t="s">
        <v>2813</v>
      </c>
      <c r="B108" s="116" t="s">
        <v>2822</v>
      </c>
      <c r="C108" s="116" t="s">
        <v>2808</v>
      </c>
      <c r="D108" s="116" t="s">
        <v>2839</v>
      </c>
      <c r="E108" s="116">
        <v>101.25</v>
      </c>
      <c r="F108" s="116">
        <v>-3.14</v>
      </c>
      <c r="G108" s="5">
        <f t="shared" si="4"/>
        <v>26.441764000000003</v>
      </c>
      <c r="H108" s="5">
        <f t="shared" si="7"/>
        <v>101.26181818181817</v>
      </c>
      <c r="I108" s="5">
        <f t="shared" si="6"/>
        <v>27.043604000000006</v>
      </c>
      <c r="J108" s="116" t="s">
        <v>2811</v>
      </c>
      <c r="K108" s="197" t="s">
        <v>2864</v>
      </c>
      <c r="L108" s="116" t="s">
        <v>2816</v>
      </c>
    </row>
    <row r="109" spans="1:12" x14ac:dyDescent="0.3">
      <c r="A109" s="116" t="s">
        <v>2813</v>
      </c>
      <c r="B109" s="116" t="s">
        <v>2814</v>
      </c>
      <c r="C109" s="116" t="s">
        <v>2840</v>
      </c>
      <c r="D109" s="116" t="s">
        <v>2841</v>
      </c>
      <c r="E109" s="116">
        <v>101.25999999999999</v>
      </c>
      <c r="F109" s="116">
        <v>-3.12</v>
      </c>
      <c r="G109" s="5">
        <f t="shared" si="4"/>
        <v>26.341296000000003</v>
      </c>
      <c r="H109" s="5">
        <f t="shared" si="7"/>
        <v>101.27090909090907</v>
      </c>
      <c r="I109" s="5">
        <f t="shared" si="6"/>
        <v>27.364764000000001</v>
      </c>
      <c r="J109" s="116" t="s">
        <v>2832</v>
      </c>
      <c r="K109" s="197" t="s">
        <v>2852</v>
      </c>
      <c r="L109" s="116" t="s">
        <v>2810</v>
      </c>
    </row>
    <row r="110" spans="1:12" x14ac:dyDescent="0.3">
      <c r="A110" s="116" t="s">
        <v>2863</v>
      </c>
      <c r="B110" s="116" t="s">
        <v>2867</v>
      </c>
      <c r="C110" s="116" t="s">
        <v>2808</v>
      </c>
      <c r="D110" s="116" t="s">
        <v>2843</v>
      </c>
      <c r="E110" s="116">
        <v>101.25999999999999</v>
      </c>
      <c r="F110" s="116">
        <v>-3.72</v>
      </c>
      <c r="G110" s="5">
        <f t="shared" si="4"/>
        <v>29.386656000000006</v>
      </c>
      <c r="H110" s="5">
        <f t="shared" si="7"/>
        <v>101.27909090909088</v>
      </c>
      <c r="I110" s="5">
        <f t="shared" si="6"/>
        <v>27.524742636363644</v>
      </c>
      <c r="J110" s="116" t="s">
        <v>2811</v>
      </c>
      <c r="K110" s="197" t="s">
        <v>2864</v>
      </c>
      <c r="L110" s="116" t="s">
        <v>2816</v>
      </c>
    </row>
    <row r="111" spans="1:12" x14ac:dyDescent="0.3">
      <c r="A111" s="116" t="s">
        <v>2813</v>
      </c>
      <c r="B111" s="116" t="s">
        <v>2807</v>
      </c>
      <c r="C111" s="116" t="s">
        <v>2808</v>
      </c>
      <c r="D111" s="116" t="s">
        <v>2843</v>
      </c>
      <c r="E111" s="116">
        <v>101.3</v>
      </c>
      <c r="F111" s="116">
        <v>-3.18</v>
      </c>
      <c r="G111" s="5">
        <f t="shared" si="4"/>
        <v>26.642916000000003</v>
      </c>
      <c r="H111" s="5">
        <f t="shared" si="7"/>
        <v>101.2863636363636</v>
      </c>
      <c r="I111" s="5">
        <f t="shared" si="6"/>
        <v>27.906157818181825</v>
      </c>
      <c r="J111" s="116" t="s">
        <v>2811</v>
      </c>
      <c r="K111" s="197" t="s">
        <v>2855</v>
      </c>
      <c r="L111" s="116" t="s">
        <v>2816</v>
      </c>
    </row>
    <row r="112" spans="1:12" x14ac:dyDescent="0.3">
      <c r="A112" s="116" t="s">
        <v>2817</v>
      </c>
      <c r="B112" s="116" t="s">
        <v>2822</v>
      </c>
      <c r="C112" s="116" t="s">
        <v>2808</v>
      </c>
      <c r="D112" s="116" t="s">
        <v>2839</v>
      </c>
      <c r="E112" s="116">
        <v>101.30999999999999</v>
      </c>
      <c r="F112" s="116">
        <v>-3.6</v>
      </c>
      <c r="G112" s="5">
        <f t="shared" si="4"/>
        <v>28.772400000000001</v>
      </c>
      <c r="H112" s="5">
        <f t="shared" si="7"/>
        <v>101.29363636363634</v>
      </c>
      <c r="I112" s="5">
        <f>AVERAGE(G107:G117)</f>
        <v>27.920047</v>
      </c>
      <c r="J112" s="116" t="s">
        <v>2832</v>
      </c>
      <c r="K112" s="197" t="s">
        <v>2864</v>
      </c>
      <c r="L112" s="116" t="s">
        <v>2816</v>
      </c>
    </row>
    <row r="113" spans="1:12" x14ac:dyDescent="0.3">
      <c r="A113" s="116" t="s">
        <v>2813</v>
      </c>
      <c r="B113" s="116" t="s">
        <v>2822</v>
      </c>
      <c r="C113" s="116" t="s">
        <v>2808</v>
      </c>
      <c r="D113" s="116" t="s">
        <v>2839</v>
      </c>
      <c r="E113" s="116">
        <v>101.32</v>
      </c>
      <c r="F113" s="116">
        <v>-3.31</v>
      </c>
      <c r="G113" s="5">
        <f t="shared" si="4"/>
        <v>27.298649000000001</v>
      </c>
      <c r="H113" s="5">
        <f t="shared" si="7"/>
        <v>101.30272727272724</v>
      </c>
      <c r="I113" s="5">
        <f t="shared" si="6"/>
        <v>27.90617745454546</v>
      </c>
      <c r="J113" s="116" t="s">
        <v>2811</v>
      </c>
      <c r="K113" s="197" t="s">
        <v>2852</v>
      </c>
      <c r="L113" s="116" t="s">
        <v>2816</v>
      </c>
    </row>
    <row r="114" spans="1:12" x14ac:dyDescent="0.3">
      <c r="A114" s="116" t="s">
        <v>2817</v>
      </c>
      <c r="B114" s="116" t="s">
        <v>2822</v>
      </c>
      <c r="C114" s="116" t="s">
        <v>2833</v>
      </c>
      <c r="D114" s="116" t="s">
        <v>2839</v>
      </c>
      <c r="E114" s="116">
        <v>101.32</v>
      </c>
      <c r="F114" s="116">
        <v>-3.61</v>
      </c>
      <c r="G114" s="5">
        <f t="shared" si="4"/>
        <v>28.823488999999999</v>
      </c>
      <c r="H114" s="5">
        <f t="shared" si="7"/>
        <v>101.31272727272726</v>
      </c>
      <c r="I114" s="5">
        <f t="shared" si="6"/>
        <v>27.71574945454546</v>
      </c>
      <c r="J114" s="116" t="s">
        <v>2811</v>
      </c>
      <c r="K114" s="197" t="s">
        <v>2862</v>
      </c>
      <c r="L114" s="116" t="s">
        <v>2816</v>
      </c>
    </row>
    <row r="115" spans="1:12" x14ac:dyDescent="0.3">
      <c r="A115" s="116" t="s">
        <v>2813</v>
      </c>
      <c r="B115" s="116" t="s">
        <v>2814</v>
      </c>
      <c r="C115" s="116" t="s">
        <v>2833</v>
      </c>
      <c r="D115" s="116" t="s">
        <v>2839</v>
      </c>
      <c r="E115" s="116">
        <v>101.32</v>
      </c>
      <c r="F115" s="116">
        <v>-3.33</v>
      </c>
      <c r="G115" s="5">
        <f t="shared" si="4"/>
        <v>27.399801</v>
      </c>
      <c r="H115" s="5">
        <f t="shared" si="7"/>
        <v>101.32181818181816</v>
      </c>
      <c r="I115" s="5">
        <f t="shared" si="6"/>
        <v>27.862670181818181</v>
      </c>
      <c r="J115" s="116" t="s">
        <v>2811</v>
      </c>
      <c r="K115" s="197" t="s">
        <v>2866</v>
      </c>
      <c r="L115" s="116" t="s">
        <v>2816</v>
      </c>
    </row>
    <row r="116" spans="1:12" x14ac:dyDescent="0.3">
      <c r="A116" s="116" t="s">
        <v>2817</v>
      </c>
      <c r="B116" s="116" t="s">
        <v>2822</v>
      </c>
      <c r="C116" s="116" t="s">
        <v>2808</v>
      </c>
      <c r="D116" s="116" t="s">
        <v>2839</v>
      </c>
      <c r="E116" s="116">
        <v>101.32</v>
      </c>
      <c r="F116" s="116">
        <v>-3.72</v>
      </c>
      <c r="G116" s="5">
        <f t="shared" si="4"/>
        <v>29.386656000000006</v>
      </c>
      <c r="H116" s="5">
        <f t="shared" si="7"/>
        <v>101.33090909090907</v>
      </c>
      <c r="I116" s="5">
        <f t="shared" si="6"/>
        <v>27.409025181818183</v>
      </c>
      <c r="J116" s="116" t="s">
        <v>2811</v>
      </c>
      <c r="K116" s="197" t="s">
        <v>2866</v>
      </c>
      <c r="L116" s="116" t="s">
        <v>2816</v>
      </c>
    </row>
    <row r="117" spans="1:12" x14ac:dyDescent="0.3">
      <c r="A117" s="116" t="s">
        <v>2817</v>
      </c>
      <c r="B117" s="116" t="s">
        <v>2822</v>
      </c>
      <c r="C117" s="116" t="s">
        <v>2808</v>
      </c>
      <c r="D117" s="116" t="s">
        <v>2839</v>
      </c>
      <c r="E117" s="116">
        <v>101.32</v>
      </c>
      <c r="F117" s="116">
        <v>-3.53</v>
      </c>
      <c r="G117" s="5">
        <f t="shared" si="4"/>
        <v>28.415280999999997</v>
      </c>
      <c r="H117" s="5">
        <f t="shared" si="7"/>
        <v>101.33818181818182</v>
      </c>
      <c r="I117" s="5">
        <f t="shared" si="6"/>
        <v>27.345136818181821</v>
      </c>
      <c r="J117" s="116" t="s">
        <v>2811</v>
      </c>
      <c r="K117" s="197" t="s">
        <v>2862</v>
      </c>
      <c r="L117" s="116" t="s">
        <v>2810</v>
      </c>
    </row>
    <row r="118" spans="1:12" x14ac:dyDescent="0.3">
      <c r="A118" s="116" t="s">
        <v>2817</v>
      </c>
      <c r="B118" s="116" t="s">
        <v>2822</v>
      </c>
      <c r="C118" s="116" t="s">
        <v>2833</v>
      </c>
      <c r="D118" s="116" t="s">
        <v>2843</v>
      </c>
      <c r="E118" s="116">
        <v>101.35</v>
      </c>
      <c r="F118" s="116">
        <v>-3.46</v>
      </c>
      <c r="G118" s="5">
        <f t="shared" si="4"/>
        <v>28.059044</v>
      </c>
      <c r="H118" s="5">
        <f t="shared" si="7"/>
        <v>101.34454545454545</v>
      </c>
      <c r="I118" s="5">
        <f t="shared" si="6"/>
        <v>27.308040090909092</v>
      </c>
      <c r="J118" s="116" t="s">
        <v>2811</v>
      </c>
      <c r="K118" s="197" t="s">
        <v>2864</v>
      </c>
      <c r="L118" s="116" t="s">
        <v>2835</v>
      </c>
    </row>
    <row r="119" spans="1:12" x14ac:dyDescent="0.3">
      <c r="A119" s="116" t="s">
        <v>2813</v>
      </c>
      <c r="B119" s="116" t="s">
        <v>2814</v>
      </c>
      <c r="C119" s="116" t="s">
        <v>2808</v>
      </c>
      <c r="D119" s="116" t="s">
        <v>2839</v>
      </c>
      <c r="E119" s="116">
        <v>101.36</v>
      </c>
      <c r="F119" s="116">
        <v>-2.72</v>
      </c>
      <c r="G119" s="5">
        <f t="shared" si="4"/>
        <v>24.347056000000002</v>
      </c>
      <c r="H119" s="5">
        <f t="shared" si="7"/>
        <v>101.35</v>
      </c>
      <c r="I119" s="5">
        <f t="shared" si="6"/>
        <v>27.179988454545455</v>
      </c>
      <c r="J119" s="116" t="s">
        <v>2811</v>
      </c>
      <c r="K119" s="197" t="s">
        <v>2860</v>
      </c>
      <c r="L119" s="116" t="s">
        <v>2816</v>
      </c>
    </row>
    <row r="120" spans="1:12" x14ac:dyDescent="0.3">
      <c r="A120" s="116" t="s">
        <v>2813</v>
      </c>
      <c r="B120" s="116" t="s">
        <v>2814</v>
      </c>
      <c r="C120" s="116" t="s">
        <v>2808</v>
      </c>
      <c r="D120" s="116" t="s">
        <v>2843</v>
      </c>
      <c r="E120" s="116">
        <v>101.36</v>
      </c>
      <c r="F120" s="116">
        <v>-3.44</v>
      </c>
      <c r="G120" s="5">
        <f t="shared" si="4"/>
        <v>27.957424</v>
      </c>
      <c r="H120" s="5">
        <f t="shared" si="7"/>
        <v>101.35636363636364</v>
      </c>
      <c r="I120" s="5">
        <f t="shared" si="6"/>
        <v>26.977180454545454</v>
      </c>
      <c r="J120" s="116" t="s">
        <v>2832</v>
      </c>
      <c r="K120" s="197" t="s">
        <v>2864</v>
      </c>
      <c r="L120" s="116" t="s">
        <v>2810</v>
      </c>
    </row>
    <row r="121" spans="1:12" x14ac:dyDescent="0.3">
      <c r="A121" s="116" t="s">
        <v>2813</v>
      </c>
      <c r="B121" s="116" t="s">
        <v>2814</v>
      </c>
      <c r="C121" s="116" t="s">
        <v>2808</v>
      </c>
      <c r="D121" s="116" t="s">
        <v>2839</v>
      </c>
      <c r="E121" s="116">
        <v>101.36</v>
      </c>
      <c r="F121" s="116">
        <v>-2.73</v>
      </c>
      <c r="G121" s="5">
        <f t="shared" si="4"/>
        <v>24.396561000000002</v>
      </c>
      <c r="H121" s="5">
        <f t="shared" si="7"/>
        <v>101.36363636363636</v>
      </c>
      <c r="I121" s="5">
        <f t="shared" si="6"/>
        <v>27.064865454545455</v>
      </c>
      <c r="J121" s="116" t="s">
        <v>2811</v>
      </c>
      <c r="K121" s="197" t="s">
        <v>2862</v>
      </c>
      <c r="L121" s="116" t="s">
        <v>2810</v>
      </c>
    </row>
    <row r="122" spans="1:12" x14ac:dyDescent="0.3">
      <c r="A122" s="116" t="s">
        <v>2813</v>
      </c>
      <c r="B122" s="116" t="s">
        <v>2838</v>
      </c>
      <c r="C122" s="116" t="s">
        <v>2808</v>
      </c>
      <c r="D122" s="116" t="s">
        <v>2843</v>
      </c>
      <c r="E122" s="116">
        <v>101.38</v>
      </c>
      <c r="F122" s="116">
        <v>-3.04</v>
      </c>
      <c r="G122" s="5">
        <f t="shared" si="4"/>
        <v>25.940144000000004</v>
      </c>
      <c r="H122" s="5">
        <f t="shared" si="7"/>
        <v>101.37454545454544</v>
      </c>
      <c r="I122" s="5">
        <f t="shared" si="6"/>
        <v>27.036915272727274</v>
      </c>
      <c r="J122" s="116" t="s">
        <v>2811</v>
      </c>
      <c r="K122" s="197" t="s">
        <v>2819</v>
      </c>
      <c r="L122" s="116" t="s">
        <v>2837</v>
      </c>
    </row>
    <row r="123" spans="1:12" x14ac:dyDescent="0.3">
      <c r="A123" s="116" t="s">
        <v>2813</v>
      </c>
      <c r="B123" s="116" t="s">
        <v>2814</v>
      </c>
      <c r="C123" s="116" t="s">
        <v>2808</v>
      </c>
      <c r="D123" s="116" t="s">
        <v>2839</v>
      </c>
      <c r="E123" s="116">
        <v>101.38</v>
      </c>
      <c r="F123" s="116">
        <v>-3.52</v>
      </c>
      <c r="G123" s="5">
        <f t="shared" si="4"/>
        <v>28.364336000000002</v>
      </c>
      <c r="H123" s="5">
        <f t="shared" si="7"/>
        <v>101.39272727272727</v>
      </c>
      <c r="I123" s="5">
        <f t="shared" si="6"/>
        <v>26.61767963636364</v>
      </c>
      <c r="J123" s="116" t="s">
        <v>2818</v>
      </c>
      <c r="K123" s="197" t="s">
        <v>2864</v>
      </c>
      <c r="L123" s="116" t="s">
        <v>2816</v>
      </c>
    </row>
    <row r="124" spans="1:12" x14ac:dyDescent="0.3">
      <c r="A124" s="116" t="s">
        <v>2813</v>
      </c>
      <c r="B124" s="116" t="s">
        <v>2814</v>
      </c>
      <c r="C124" s="116" t="s">
        <v>2808</v>
      </c>
      <c r="D124" s="116" t="s">
        <v>2839</v>
      </c>
      <c r="E124" s="116">
        <v>101.38</v>
      </c>
      <c r="F124" s="116">
        <v>-3.03</v>
      </c>
      <c r="G124" s="5">
        <f t="shared" si="4"/>
        <v>25.890080999999999</v>
      </c>
      <c r="H124" s="5">
        <f t="shared" si="7"/>
        <v>101.41363636363636</v>
      </c>
      <c r="I124" s="5">
        <f t="shared" si="6"/>
        <v>26.461520727272731</v>
      </c>
      <c r="J124" s="116" t="s">
        <v>2811</v>
      </c>
      <c r="K124" s="197" t="s">
        <v>2864</v>
      </c>
      <c r="L124" s="116" t="s">
        <v>2816</v>
      </c>
    </row>
    <row r="125" spans="1:12" x14ac:dyDescent="0.3">
      <c r="A125" s="116" t="s">
        <v>2813</v>
      </c>
      <c r="B125" s="116" t="s">
        <v>2814</v>
      </c>
      <c r="C125" s="116" t="s">
        <v>2808</v>
      </c>
      <c r="D125" s="116" t="s">
        <v>2839</v>
      </c>
      <c r="E125" s="116">
        <v>101.39</v>
      </c>
      <c r="F125" s="116">
        <v>-3.17</v>
      </c>
      <c r="G125" s="5">
        <f t="shared" si="4"/>
        <v>26.592601000000002</v>
      </c>
      <c r="H125" s="5">
        <f t="shared" si="7"/>
        <v>101.43636363636364</v>
      </c>
      <c r="I125" s="5">
        <f t="shared" si="6"/>
        <v>26.542779272727277</v>
      </c>
      <c r="J125" s="116" t="s">
        <v>2811</v>
      </c>
      <c r="K125" s="197" t="s">
        <v>2868</v>
      </c>
      <c r="L125" s="116" t="s">
        <v>2816</v>
      </c>
    </row>
    <row r="126" spans="1:12" x14ac:dyDescent="0.3">
      <c r="A126" s="116" t="s">
        <v>2813</v>
      </c>
      <c r="B126" s="116" t="s">
        <v>2814</v>
      </c>
      <c r="C126" s="116" t="s">
        <v>2808</v>
      </c>
      <c r="D126" s="116" t="s">
        <v>2858</v>
      </c>
      <c r="E126" s="116">
        <v>101.39999999999999</v>
      </c>
      <c r="F126" s="116">
        <v>-3.52</v>
      </c>
      <c r="G126" s="5">
        <f t="shared" si="4"/>
        <v>28.364336000000002</v>
      </c>
      <c r="H126" s="5">
        <f t="shared" si="7"/>
        <v>101.46090909090911</v>
      </c>
      <c r="I126" s="5">
        <f t="shared" si="6"/>
        <v>26.395858545454544</v>
      </c>
      <c r="J126" s="116" t="s">
        <v>2832</v>
      </c>
      <c r="K126" s="197" t="s">
        <v>2862</v>
      </c>
      <c r="L126" s="116" t="s">
        <v>2810</v>
      </c>
    </row>
    <row r="127" spans="1:12" x14ac:dyDescent="0.3">
      <c r="A127" s="116" t="s">
        <v>2813</v>
      </c>
      <c r="B127" s="116" t="s">
        <v>2807</v>
      </c>
      <c r="C127" s="116" t="s">
        <v>2808</v>
      </c>
      <c r="D127" s="116" t="s">
        <v>2843</v>
      </c>
      <c r="E127" s="116">
        <v>101.44</v>
      </c>
      <c r="F127" s="116">
        <v>-3.66</v>
      </c>
      <c r="G127" s="5">
        <f t="shared" si="4"/>
        <v>29.079204000000001</v>
      </c>
      <c r="H127" s="5">
        <f t="shared" si="7"/>
        <v>101.48545454545454</v>
      </c>
      <c r="I127" s="5">
        <f t="shared" si="6"/>
        <v>26.581786090909091</v>
      </c>
      <c r="J127" s="116" t="s">
        <v>2811</v>
      </c>
      <c r="K127" s="197" t="s">
        <v>2864</v>
      </c>
      <c r="L127" s="116" t="s">
        <v>2816</v>
      </c>
    </row>
    <row r="128" spans="1:12" x14ac:dyDescent="0.3">
      <c r="A128" s="116" t="s">
        <v>2817</v>
      </c>
      <c r="B128" s="116" t="s">
        <v>2861</v>
      </c>
      <c r="C128" s="116" t="s">
        <v>2827</v>
      </c>
      <c r="D128" s="116" t="s">
        <v>2858</v>
      </c>
      <c r="E128" s="116">
        <v>101.52</v>
      </c>
      <c r="F128" s="116">
        <v>-2.61</v>
      </c>
      <c r="G128" s="5">
        <f t="shared" si="4"/>
        <v>23.803688999999999</v>
      </c>
      <c r="H128" s="5">
        <f t="shared" si="7"/>
        <v>101.50909090909092</v>
      </c>
      <c r="I128" s="5">
        <f t="shared" si="6"/>
        <v>26.563591181818182</v>
      </c>
      <c r="J128" s="116" t="s">
        <v>2832</v>
      </c>
      <c r="K128" s="197" t="s">
        <v>2849</v>
      </c>
      <c r="L128" s="116" t="s">
        <v>2810</v>
      </c>
    </row>
    <row r="129" spans="1:12" x14ac:dyDescent="0.3">
      <c r="A129" s="116" t="s">
        <v>2813</v>
      </c>
      <c r="B129" s="116" t="s">
        <v>2822</v>
      </c>
      <c r="C129" s="116" t="s">
        <v>2808</v>
      </c>
      <c r="D129" s="116" t="s">
        <v>2839</v>
      </c>
      <c r="E129" s="116">
        <v>101.58</v>
      </c>
      <c r="F129" s="116">
        <v>-3.12</v>
      </c>
      <c r="G129" s="5">
        <f t="shared" si="4"/>
        <v>26.341296000000003</v>
      </c>
      <c r="H129" s="5">
        <f t="shared" si="7"/>
        <v>101.53363636363635</v>
      </c>
      <c r="I129" s="5">
        <f t="shared" si="6"/>
        <v>26.261539181818183</v>
      </c>
      <c r="J129" s="116" t="s">
        <v>2832</v>
      </c>
      <c r="K129" s="197" t="s">
        <v>2854</v>
      </c>
      <c r="L129" s="116" t="s">
        <v>2857</v>
      </c>
    </row>
    <row r="130" spans="1:12" x14ac:dyDescent="0.3">
      <c r="A130" s="116" t="s">
        <v>2813</v>
      </c>
      <c r="B130" s="116" t="s">
        <v>2814</v>
      </c>
      <c r="C130" s="116" t="s">
        <v>2808</v>
      </c>
      <c r="D130" s="116" t="s">
        <v>2839</v>
      </c>
      <c r="E130" s="116">
        <v>101.61</v>
      </c>
      <c r="F130" s="116">
        <v>-2.9</v>
      </c>
      <c r="G130" s="5">
        <f t="shared" si="4"/>
        <v>25.2409</v>
      </c>
      <c r="H130" s="5">
        <f t="shared" si="7"/>
        <v>101.55999999999999</v>
      </c>
      <c r="I130" s="5">
        <f t="shared" si="6"/>
        <v>26.197994454545452</v>
      </c>
      <c r="J130" s="116" t="s">
        <v>2811</v>
      </c>
      <c r="K130" s="197" t="s">
        <v>2854</v>
      </c>
      <c r="L130" s="116" t="s">
        <v>2816</v>
      </c>
    </row>
    <row r="131" spans="1:12" x14ac:dyDescent="0.3">
      <c r="A131" s="116" t="s">
        <v>2817</v>
      </c>
      <c r="B131" s="116" t="s">
        <v>2822</v>
      </c>
      <c r="C131" s="116" t="s">
        <v>2847</v>
      </c>
      <c r="D131" s="116" t="s">
        <v>2839</v>
      </c>
      <c r="E131" s="116">
        <v>101.63</v>
      </c>
      <c r="F131" s="116">
        <v>-3.12</v>
      </c>
      <c r="G131" s="5">
        <f t="shared" ref="G131:G178" si="8">16.1-4.64*(F131+1)+0.09*(F131+1)*(F131+1)</f>
        <v>26.341296000000003</v>
      </c>
      <c r="H131" s="5">
        <f t="shared" si="7"/>
        <v>101.58999999999997</v>
      </c>
      <c r="I131" s="5">
        <f t="shared" si="6"/>
        <v>26.179714454545458</v>
      </c>
      <c r="J131" s="116" t="s">
        <v>2811</v>
      </c>
      <c r="K131" s="197" t="s">
        <v>2854</v>
      </c>
      <c r="L131" s="116" t="s">
        <v>2816</v>
      </c>
    </row>
    <row r="132" spans="1:12" x14ac:dyDescent="0.3">
      <c r="A132" s="116" t="s">
        <v>2817</v>
      </c>
      <c r="B132" s="116" t="s">
        <v>2814</v>
      </c>
      <c r="C132" s="116" t="s">
        <v>2808</v>
      </c>
      <c r="D132" s="116" t="s">
        <v>2839</v>
      </c>
      <c r="E132" s="116">
        <v>101.63</v>
      </c>
      <c r="F132" s="116">
        <v>-3.14</v>
      </c>
      <c r="G132" s="5">
        <f t="shared" si="8"/>
        <v>26.441764000000003</v>
      </c>
      <c r="H132" s="5">
        <f t="shared" si="7"/>
        <v>101.6190909090909</v>
      </c>
      <c r="I132" s="5">
        <f t="shared" si="6"/>
        <v>25.963886181818182</v>
      </c>
      <c r="J132" s="116" t="s">
        <v>2811</v>
      </c>
      <c r="K132" s="197" t="s">
        <v>2864</v>
      </c>
      <c r="L132" s="116" t="s">
        <v>2816</v>
      </c>
    </row>
    <row r="133" spans="1:12" x14ac:dyDescent="0.3">
      <c r="A133" s="116" t="s">
        <v>2813</v>
      </c>
      <c r="B133" s="116" t="s">
        <v>2814</v>
      </c>
      <c r="C133" s="116" t="s">
        <v>2833</v>
      </c>
      <c r="D133" s="116" t="s">
        <v>2848</v>
      </c>
      <c r="E133" s="116">
        <v>101.64</v>
      </c>
      <c r="F133" s="116">
        <v>-3</v>
      </c>
      <c r="G133" s="5">
        <f t="shared" si="8"/>
        <v>25.740000000000002</v>
      </c>
      <c r="H133" s="5">
        <f t="shared" si="7"/>
        <v>101.64454545454545</v>
      </c>
      <c r="I133" s="5">
        <f t="shared" si="6"/>
        <v>25.73325890909091</v>
      </c>
      <c r="J133" s="116" t="s">
        <v>2832</v>
      </c>
      <c r="K133" s="197" t="s">
        <v>2869</v>
      </c>
      <c r="L133" s="116" t="s">
        <v>2816</v>
      </c>
    </row>
    <row r="134" spans="1:12" x14ac:dyDescent="0.3">
      <c r="A134" s="116" t="s">
        <v>2842</v>
      </c>
      <c r="B134" s="116" t="s">
        <v>2814</v>
      </c>
      <c r="C134" s="116" t="s">
        <v>2808</v>
      </c>
      <c r="D134" s="116" t="s">
        <v>2839</v>
      </c>
      <c r="E134" s="116">
        <v>101.64999999999999</v>
      </c>
      <c r="F134" s="116">
        <v>-2.86</v>
      </c>
      <c r="G134" s="5">
        <f t="shared" si="8"/>
        <v>25.041764000000001</v>
      </c>
      <c r="H134" s="5">
        <f t="shared" si="7"/>
        <v>101.66363636363636</v>
      </c>
      <c r="I134" s="5">
        <f t="shared" si="6"/>
        <v>25.809683181818187</v>
      </c>
      <c r="J134" s="116" t="s">
        <v>2832</v>
      </c>
      <c r="K134" s="197" t="s">
        <v>2864</v>
      </c>
      <c r="L134" s="116" t="s">
        <v>2816</v>
      </c>
    </row>
    <row r="135" spans="1:12" x14ac:dyDescent="0.3">
      <c r="A135" s="116" t="s">
        <v>2817</v>
      </c>
      <c r="B135" s="116" t="s">
        <v>2814</v>
      </c>
      <c r="C135" s="116" t="s">
        <v>2808</v>
      </c>
      <c r="D135" s="116" t="s">
        <v>2839</v>
      </c>
      <c r="E135" s="116">
        <v>101.66999999999999</v>
      </c>
      <c r="F135" s="116">
        <v>-2.89</v>
      </c>
      <c r="G135" s="5">
        <f t="shared" si="8"/>
        <v>25.191089000000002</v>
      </c>
      <c r="H135" s="5">
        <f t="shared" ref="H135:H136" si="9">AVERAGE(E130:E140)</f>
        <v>101.67727272727274</v>
      </c>
      <c r="I135" s="5">
        <f t="shared" si="6"/>
        <v>25.814249090909094</v>
      </c>
      <c r="J135" s="116" t="s">
        <v>2811</v>
      </c>
      <c r="K135" s="197" t="s">
        <v>2854</v>
      </c>
      <c r="L135" s="116" t="s">
        <v>2816</v>
      </c>
    </row>
    <row r="136" spans="1:12" x14ac:dyDescent="0.3">
      <c r="A136" s="116" t="s">
        <v>2813</v>
      </c>
      <c r="B136" s="116" t="s">
        <v>2814</v>
      </c>
      <c r="C136" s="116" t="s">
        <v>2808</v>
      </c>
      <c r="D136" s="116" t="s">
        <v>2839</v>
      </c>
      <c r="E136" s="116">
        <v>101.72</v>
      </c>
      <c r="F136" s="116">
        <v>-3.13</v>
      </c>
      <c r="G136" s="5">
        <f t="shared" si="8"/>
        <v>26.391521000000001</v>
      </c>
      <c r="H136" s="5">
        <f t="shared" si="9"/>
        <v>101.69454545454546</v>
      </c>
      <c r="I136" s="5">
        <f t="shared" ref="I136:I173" si="10">AVERAGE(G131:G141)</f>
        <v>25.932558545454551</v>
      </c>
      <c r="J136" s="116" t="s">
        <v>2811</v>
      </c>
      <c r="K136" s="197" t="s">
        <v>2854</v>
      </c>
      <c r="L136" s="116" t="s">
        <v>2816</v>
      </c>
    </row>
    <row r="137" spans="1:12" x14ac:dyDescent="0.3">
      <c r="A137" s="116" t="s">
        <v>2813</v>
      </c>
      <c r="B137" s="116" t="s">
        <v>2807</v>
      </c>
      <c r="C137" s="116" t="s">
        <v>2808</v>
      </c>
      <c r="D137" s="116" t="s">
        <v>2843</v>
      </c>
      <c r="E137" s="116">
        <v>101.72</v>
      </c>
      <c r="F137" s="116">
        <v>-3.05</v>
      </c>
      <c r="G137" s="5">
        <f t="shared" si="8"/>
        <v>25.990225000000002</v>
      </c>
      <c r="H137" s="5">
        <f t="shared" ref="H137:H173" si="11">AVERAGE(E132:E142)</f>
        <v>101.71</v>
      </c>
      <c r="I137" s="5">
        <f t="shared" si="10"/>
        <v>26.144284000000003</v>
      </c>
      <c r="J137" s="116" t="s">
        <v>2811</v>
      </c>
      <c r="K137" s="197" t="s">
        <v>2870</v>
      </c>
      <c r="L137" s="116" t="s">
        <v>2816</v>
      </c>
    </row>
    <row r="138" spans="1:12" x14ac:dyDescent="0.3">
      <c r="A138" s="116" t="s">
        <v>2817</v>
      </c>
      <c r="B138" s="116" t="s">
        <v>2822</v>
      </c>
      <c r="C138" s="116" t="s">
        <v>2808</v>
      </c>
      <c r="D138" s="116" t="s">
        <v>2839</v>
      </c>
      <c r="E138" s="116">
        <v>101.72</v>
      </c>
      <c r="F138" s="116">
        <v>-3.16</v>
      </c>
      <c r="G138" s="5">
        <f t="shared" si="8"/>
        <v>26.542303999999998</v>
      </c>
      <c r="H138" s="5">
        <f t="shared" si="11"/>
        <v>101.72818181818182</v>
      </c>
      <c r="I138" s="5">
        <f t="shared" si="10"/>
        <v>26.482134636363639</v>
      </c>
      <c r="J138" s="116" t="s">
        <v>2811</v>
      </c>
      <c r="K138" s="197" t="s">
        <v>2864</v>
      </c>
      <c r="L138" s="116" t="s">
        <v>2816</v>
      </c>
    </row>
    <row r="139" spans="1:12" x14ac:dyDescent="0.3">
      <c r="A139" s="116" t="s">
        <v>2813</v>
      </c>
      <c r="B139" s="116" t="s">
        <v>2814</v>
      </c>
      <c r="C139" s="116" t="s">
        <v>2808</v>
      </c>
      <c r="D139" s="116" t="s">
        <v>2839</v>
      </c>
      <c r="E139" s="116">
        <v>101.72999999999999</v>
      </c>
      <c r="F139" s="116">
        <v>-2.78</v>
      </c>
      <c r="G139" s="5">
        <f t="shared" si="8"/>
        <v>24.644356000000002</v>
      </c>
      <c r="H139" s="5">
        <f t="shared" si="11"/>
        <v>101.74545454545455</v>
      </c>
      <c r="I139" s="5">
        <f t="shared" si="10"/>
        <v>26.355503363636366</v>
      </c>
      <c r="J139" s="116" t="s">
        <v>2825</v>
      </c>
      <c r="K139" s="197" t="s">
        <v>2852</v>
      </c>
      <c r="L139" s="116" t="s">
        <v>2837</v>
      </c>
    </row>
    <row r="140" spans="1:12" x14ac:dyDescent="0.3">
      <c r="A140" s="116" t="s">
        <v>2813</v>
      </c>
      <c r="B140" s="116" t="s">
        <v>2838</v>
      </c>
      <c r="C140" s="116" t="s">
        <v>2808</v>
      </c>
      <c r="D140" s="116" t="s">
        <v>2839</v>
      </c>
      <c r="E140" s="116">
        <v>101.72999999999999</v>
      </c>
      <c r="F140" s="116">
        <v>-3.13</v>
      </c>
      <c r="G140" s="5">
        <f t="shared" si="8"/>
        <v>26.391521000000001</v>
      </c>
      <c r="H140" s="5">
        <f t="shared" si="11"/>
        <v>101.76363636363637</v>
      </c>
      <c r="I140" s="5">
        <f t="shared" si="10"/>
        <v>26.360026727272729</v>
      </c>
      <c r="J140" s="116" t="s">
        <v>2811</v>
      </c>
      <c r="K140" s="197" t="s">
        <v>2862</v>
      </c>
      <c r="L140" s="116" t="s">
        <v>2816</v>
      </c>
    </row>
    <row r="141" spans="1:12" x14ac:dyDescent="0.3">
      <c r="A141" s="116" t="s">
        <v>2813</v>
      </c>
      <c r="B141" s="116" t="s">
        <v>2814</v>
      </c>
      <c r="C141" s="116" t="s">
        <v>2830</v>
      </c>
      <c r="D141" s="116" t="s">
        <v>2843</v>
      </c>
      <c r="E141" s="116">
        <v>101.8</v>
      </c>
      <c r="F141" s="116">
        <v>-3.16</v>
      </c>
      <c r="G141" s="5">
        <f t="shared" si="8"/>
        <v>26.542303999999998</v>
      </c>
      <c r="H141" s="5">
        <f t="shared" si="11"/>
        <v>101.78090909090908</v>
      </c>
      <c r="I141" s="5">
        <f t="shared" si="10"/>
        <v>26.464591000000006</v>
      </c>
      <c r="J141" s="116" t="s">
        <v>2825</v>
      </c>
      <c r="K141" s="197" t="s">
        <v>2854</v>
      </c>
      <c r="L141" s="116" t="s">
        <v>2816</v>
      </c>
    </row>
    <row r="142" spans="1:12" x14ac:dyDescent="0.3">
      <c r="A142" s="116" t="s">
        <v>2820</v>
      </c>
      <c r="B142" s="116" t="s">
        <v>2814</v>
      </c>
      <c r="C142" s="116" t="s">
        <v>2833</v>
      </c>
      <c r="D142" s="116" t="s">
        <v>2843</v>
      </c>
      <c r="E142" s="116">
        <v>101.8</v>
      </c>
      <c r="F142" s="116">
        <v>-3.58</v>
      </c>
      <c r="G142" s="5">
        <f t="shared" si="8"/>
        <v>28.670276000000001</v>
      </c>
      <c r="H142" s="5">
        <f t="shared" si="11"/>
        <v>101.79454545454546</v>
      </c>
      <c r="I142" s="5">
        <f t="shared" si="10"/>
        <v>26.43722009090909</v>
      </c>
      <c r="J142" s="116" t="s">
        <v>2811</v>
      </c>
      <c r="K142" s="197" t="s">
        <v>2862</v>
      </c>
      <c r="L142" s="116" t="s">
        <v>2816</v>
      </c>
    </row>
    <row r="143" spans="1:12" x14ac:dyDescent="0.3">
      <c r="A143" s="116" t="s">
        <v>2820</v>
      </c>
      <c r="B143" s="116" t="s">
        <v>2822</v>
      </c>
      <c r="C143" s="116" t="s">
        <v>2833</v>
      </c>
      <c r="D143" s="116" t="s">
        <v>2858</v>
      </c>
      <c r="E143" s="116">
        <v>101.83</v>
      </c>
      <c r="F143" s="116">
        <v>-3.87</v>
      </c>
      <c r="G143" s="5">
        <f t="shared" si="8"/>
        <v>30.158121000000001</v>
      </c>
      <c r="H143" s="5">
        <f t="shared" si="11"/>
        <v>101.80818181818182</v>
      </c>
      <c r="I143" s="5">
        <f t="shared" si="10"/>
        <v>26.414472363636367</v>
      </c>
      <c r="J143" s="116" t="s">
        <v>2811</v>
      </c>
      <c r="K143" s="197" t="s">
        <v>2866</v>
      </c>
      <c r="L143" s="116" t="s">
        <v>2816</v>
      </c>
    </row>
    <row r="144" spans="1:12" x14ac:dyDescent="0.3">
      <c r="A144" s="116" t="s">
        <v>2820</v>
      </c>
      <c r="B144" s="116" t="s">
        <v>2822</v>
      </c>
      <c r="C144" s="116" t="s">
        <v>2808</v>
      </c>
      <c r="D144" s="116" t="s">
        <v>2839</v>
      </c>
      <c r="E144" s="116">
        <v>101.83</v>
      </c>
      <c r="F144" s="116">
        <v>-2.72</v>
      </c>
      <c r="G144" s="5">
        <f t="shared" si="8"/>
        <v>24.347056000000002</v>
      </c>
      <c r="H144" s="5">
        <f t="shared" si="11"/>
        <v>101.82181818181817</v>
      </c>
      <c r="I144" s="5">
        <f t="shared" si="10"/>
        <v>26.691716</v>
      </c>
      <c r="J144" s="116" t="s">
        <v>2850</v>
      </c>
      <c r="K144" s="197" t="s">
        <v>2870</v>
      </c>
      <c r="L144" s="116" t="s">
        <v>2824</v>
      </c>
    </row>
    <row r="145" spans="1:12" x14ac:dyDescent="0.3">
      <c r="A145" s="116" t="s">
        <v>2817</v>
      </c>
      <c r="B145" s="116" t="s">
        <v>2822</v>
      </c>
      <c r="C145" s="116" t="s">
        <v>2833</v>
      </c>
      <c r="D145" s="116" t="s">
        <v>2839</v>
      </c>
      <c r="E145" s="116">
        <v>101.85</v>
      </c>
      <c r="F145" s="116">
        <v>-2.87</v>
      </c>
      <c r="G145" s="5">
        <f t="shared" si="8"/>
        <v>25.091521</v>
      </c>
      <c r="H145" s="5">
        <f t="shared" si="11"/>
        <v>101.83818181818182</v>
      </c>
      <c r="I145" s="5">
        <f t="shared" si="10"/>
        <v>26.937612363636365</v>
      </c>
      <c r="J145" s="116" t="s">
        <v>2811</v>
      </c>
      <c r="K145" s="197" t="s">
        <v>2864</v>
      </c>
      <c r="L145" s="116" t="s">
        <v>2810</v>
      </c>
    </row>
    <row r="146" spans="1:12" x14ac:dyDescent="0.3">
      <c r="A146" s="116" t="s">
        <v>2813</v>
      </c>
      <c r="B146" s="116" t="s">
        <v>2814</v>
      </c>
      <c r="C146" s="116" t="s">
        <v>2808</v>
      </c>
      <c r="D146" s="116" t="s">
        <v>2843</v>
      </c>
      <c r="E146" s="116">
        <v>101.86</v>
      </c>
      <c r="F146" s="116">
        <v>-3.12</v>
      </c>
      <c r="G146" s="5">
        <f t="shared" si="8"/>
        <v>26.341296000000003</v>
      </c>
      <c r="H146" s="5">
        <f t="shared" si="11"/>
        <v>101.85545454545455</v>
      </c>
      <c r="I146" s="5">
        <f t="shared" si="10"/>
        <v>27.312885363636362</v>
      </c>
      <c r="J146" s="116" t="s">
        <v>2811</v>
      </c>
      <c r="K146" s="197" t="s">
        <v>2854</v>
      </c>
      <c r="L146" s="116" t="s">
        <v>2816</v>
      </c>
    </row>
    <row r="147" spans="1:12" x14ac:dyDescent="0.3">
      <c r="A147" s="116" t="s">
        <v>2813</v>
      </c>
      <c r="B147" s="116" t="s">
        <v>2807</v>
      </c>
      <c r="C147" s="116" t="s">
        <v>2808</v>
      </c>
      <c r="D147" s="116" t="s">
        <v>2839</v>
      </c>
      <c r="E147" s="116">
        <v>101.86999999999999</v>
      </c>
      <c r="F147" s="116">
        <v>-3.07</v>
      </c>
      <c r="G147" s="5">
        <f t="shared" si="8"/>
        <v>26.090440999999998</v>
      </c>
      <c r="H147" s="5">
        <f t="shared" si="11"/>
        <v>101.86636363636363</v>
      </c>
      <c r="I147" s="5">
        <f t="shared" si="10"/>
        <v>27.081860000000006</v>
      </c>
      <c r="J147" s="116" t="s">
        <v>2811</v>
      </c>
      <c r="K147" s="197" t="s">
        <v>2854</v>
      </c>
      <c r="L147" s="116" t="s">
        <v>2837</v>
      </c>
    </row>
    <row r="148" spans="1:12" x14ac:dyDescent="0.3">
      <c r="A148" s="116" t="s">
        <v>2817</v>
      </c>
      <c r="B148" s="116" t="s">
        <v>2814</v>
      </c>
      <c r="C148" s="116" t="s">
        <v>2853</v>
      </c>
      <c r="D148" s="116" t="s">
        <v>2844</v>
      </c>
      <c r="E148" s="116">
        <v>101.86999999999999</v>
      </c>
      <c r="F148" s="116">
        <v>-3</v>
      </c>
      <c r="G148" s="5">
        <f t="shared" si="8"/>
        <v>25.740000000000002</v>
      </c>
      <c r="H148" s="5">
        <f t="shared" si="11"/>
        <v>101.88727272727273</v>
      </c>
      <c r="I148" s="5">
        <f t="shared" si="10"/>
        <v>26.715867272727277</v>
      </c>
      <c r="J148" s="116" t="s">
        <v>2825</v>
      </c>
      <c r="K148" s="197" t="s">
        <v>2862</v>
      </c>
      <c r="L148" s="116" t="s">
        <v>2816</v>
      </c>
    </row>
    <row r="149" spans="1:12" x14ac:dyDescent="0.3">
      <c r="A149" s="116" t="s">
        <v>2813</v>
      </c>
      <c r="B149" s="116" t="s">
        <v>2838</v>
      </c>
      <c r="C149" s="116" t="s">
        <v>2808</v>
      </c>
      <c r="D149" s="116" t="s">
        <v>2843</v>
      </c>
      <c r="E149" s="116">
        <v>101.86999999999999</v>
      </c>
      <c r="F149" s="116">
        <v>-3.76</v>
      </c>
      <c r="G149" s="5">
        <f t="shared" si="8"/>
        <v>29.591983999999997</v>
      </c>
      <c r="H149" s="5">
        <f t="shared" si="11"/>
        <v>101.90545454545453</v>
      </c>
      <c r="I149" s="5">
        <f t="shared" si="10"/>
        <v>26.350635909090911</v>
      </c>
      <c r="J149" s="116" t="s">
        <v>2832</v>
      </c>
      <c r="K149" s="197" t="s">
        <v>2862</v>
      </c>
      <c r="L149" s="116" t="s">
        <v>2816</v>
      </c>
    </row>
    <row r="150" spans="1:12" x14ac:dyDescent="0.3">
      <c r="A150" s="116" t="s">
        <v>2842</v>
      </c>
      <c r="B150" s="116" t="s">
        <v>2838</v>
      </c>
      <c r="C150" s="116" t="s">
        <v>2808</v>
      </c>
      <c r="D150" s="116" t="s">
        <v>2839</v>
      </c>
      <c r="E150" s="116">
        <v>101.91</v>
      </c>
      <c r="F150" s="116">
        <v>-3.32</v>
      </c>
      <c r="G150" s="5">
        <f t="shared" si="8"/>
        <v>27.349216000000002</v>
      </c>
      <c r="H150" s="5">
        <f t="shared" si="11"/>
        <v>101.92363636363635</v>
      </c>
      <c r="I150" s="5">
        <f t="shared" si="10"/>
        <v>26.171959545454548</v>
      </c>
      <c r="J150" s="116" t="s">
        <v>2832</v>
      </c>
      <c r="K150" s="197" t="s">
        <v>2856</v>
      </c>
      <c r="L150" s="116" t="s">
        <v>2816</v>
      </c>
    </row>
    <row r="151" spans="1:12" x14ac:dyDescent="0.3">
      <c r="A151" s="116" t="s">
        <v>2813</v>
      </c>
      <c r="B151" s="116" t="s">
        <v>2807</v>
      </c>
      <c r="C151" s="116" t="s">
        <v>2833</v>
      </c>
      <c r="D151" s="116" t="s">
        <v>2839</v>
      </c>
      <c r="E151" s="116">
        <v>101.91999999999999</v>
      </c>
      <c r="F151" s="116">
        <v>-3.94</v>
      </c>
      <c r="G151" s="5">
        <f t="shared" si="8"/>
        <v>30.519523999999997</v>
      </c>
      <c r="H151" s="5">
        <f t="shared" si="11"/>
        <v>101.94818181818181</v>
      </c>
      <c r="I151" s="5">
        <f t="shared" si="10"/>
        <v>26.409429363636367</v>
      </c>
      <c r="J151" s="116" t="s">
        <v>2811</v>
      </c>
      <c r="K151" s="197" t="s">
        <v>2869</v>
      </c>
      <c r="L151" s="116" t="s">
        <v>2837</v>
      </c>
    </row>
    <row r="152" spans="1:12" x14ac:dyDescent="0.3">
      <c r="A152" s="116" t="s">
        <v>2813</v>
      </c>
      <c r="B152" s="116" t="s">
        <v>2814</v>
      </c>
      <c r="C152" s="116" t="s">
        <v>2808</v>
      </c>
      <c r="D152" s="116" t="s">
        <v>2848</v>
      </c>
      <c r="E152" s="116">
        <v>101.91999999999999</v>
      </c>
      <c r="F152" s="116">
        <v>-2.65</v>
      </c>
      <c r="G152" s="5">
        <f t="shared" si="8"/>
        <v>24.001024999999998</v>
      </c>
      <c r="H152" s="5">
        <f t="shared" si="11"/>
        <v>101.97363636363634</v>
      </c>
      <c r="I152" s="5">
        <f t="shared" si="10"/>
        <v>26.327522818181819</v>
      </c>
      <c r="J152" s="116" t="s">
        <v>2818</v>
      </c>
      <c r="K152" s="197" t="s">
        <v>2868</v>
      </c>
      <c r="L152" s="116" t="s">
        <v>2816</v>
      </c>
    </row>
    <row r="153" spans="1:12" x14ac:dyDescent="0.3">
      <c r="A153" s="116" t="s">
        <v>2863</v>
      </c>
      <c r="B153" s="116" t="s">
        <v>2814</v>
      </c>
      <c r="C153" s="116" t="s">
        <v>2840</v>
      </c>
      <c r="D153" s="116" t="s">
        <v>2839</v>
      </c>
      <c r="E153" s="116">
        <v>102.03</v>
      </c>
      <c r="F153" s="116">
        <v>-2.78</v>
      </c>
      <c r="G153" s="5">
        <f t="shared" si="8"/>
        <v>24.644356000000002</v>
      </c>
      <c r="H153" s="5">
        <f t="shared" si="11"/>
        <v>102.00181818181817</v>
      </c>
      <c r="I153" s="5">
        <f t="shared" si="10"/>
        <v>26.119636272727277</v>
      </c>
      <c r="J153" s="116" t="s">
        <v>2832</v>
      </c>
      <c r="K153" s="197" t="s">
        <v>2852</v>
      </c>
      <c r="L153" s="116" t="s">
        <v>2816</v>
      </c>
    </row>
    <row r="154" spans="1:12" x14ac:dyDescent="0.3">
      <c r="A154" s="116" t="s">
        <v>2871</v>
      </c>
      <c r="B154" s="116" t="s">
        <v>2814</v>
      </c>
      <c r="C154" s="116" t="s">
        <v>2808</v>
      </c>
      <c r="D154" s="116" t="s">
        <v>2839</v>
      </c>
      <c r="E154" s="116">
        <v>102.03</v>
      </c>
      <c r="F154" s="116">
        <v>-3.08</v>
      </c>
      <c r="G154" s="5">
        <f t="shared" si="8"/>
        <v>26.140575999999999</v>
      </c>
      <c r="H154" s="5">
        <f t="shared" si="11"/>
        <v>102.05090909090906</v>
      </c>
      <c r="I154" s="5">
        <f t="shared" si="10"/>
        <v>26.083325000000002</v>
      </c>
      <c r="J154" s="116" t="s">
        <v>2832</v>
      </c>
      <c r="K154" s="197" t="s">
        <v>2854</v>
      </c>
      <c r="L154" s="116" t="s">
        <v>2816</v>
      </c>
    </row>
    <row r="155" spans="1:12" x14ac:dyDescent="0.3">
      <c r="A155" s="116" t="s">
        <v>2813</v>
      </c>
      <c r="B155" s="116" t="s">
        <v>2814</v>
      </c>
      <c r="C155" s="116" t="s">
        <v>2808</v>
      </c>
      <c r="D155" s="116" t="s">
        <v>2848</v>
      </c>
      <c r="E155" s="116">
        <v>102.03</v>
      </c>
      <c r="F155" s="116">
        <v>-2.3199999999999998</v>
      </c>
      <c r="G155" s="5">
        <f t="shared" si="8"/>
        <v>22.381616000000001</v>
      </c>
      <c r="H155" s="5">
        <f t="shared" si="11"/>
        <v>102.10090909090908</v>
      </c>
      <c r="I155" s="5">
        <f t="shared" si="10"/>
        <v>25.870244636363637</v>
      </c>
      <c r="J155" s="116" t="s">
        <v>2832</v>
      </c>
      <c r="K155" s="197" t="s">
        <v>2864</v>
      </c>
      <c r="L155" s="116" t="s">
        <v>2816</v>
      </c>
    </row>
    <row r="156" spans="1:12" x14ac:dyDescent="0.3">
      <c r="A156" s="116" t="s">
        <v>2813</v>
      </c>
      <c r="B156" s="116" t="s">
        <v>2822</v>
      </c>
      <c r="C156" s="116" t="s">
        <v>2808</v>
      </c>
      <c r="D156" s="116" t="s">
        <v>2843</v>
      </c>
      <c r="E156" s="116">
        <v>102.11999999999999</v>
      </c>
      <c r="F156" s="116">
        <v>-3.39</v>
      </c>
      <c r="G156" s="5">
        <f t="shared" si="8"/>
        <v>27.703688999999997</v>
      </c>
      <c r="H156" s="5">
        <f t="shared" si="11"/>
        <v>102.14999999999999</v>
      </c>
      <c r="I156" s="5">
        <f t="shared" si="10"/>
        <v>25.701245454545457</v>
      </c>
      <c r="J156" s="116" t="s">
        <v>2825</v>
      </c>
      <c r="K156" s="197" t="s">
        <v>2854</v>
      </c>
      <c r="L156" s="116" t="s">
        <v>2816</v>
      </c>
    </row>
    <row r="157" spans="1:12" x14ac:dyDescent="0.3">
      <c r="A157" s="116" t="s">
        <v>2813</v>
      </c>
      <c r="B157" s="116" t="s">
        <v>2814</v>
      </c>
      <c r="C157" s="116" t="s">
        <v>2808</v>
      </c>
      <c r="D157" s="116" t="s">
        <v>2839</v>
      </c>
      <c r="E157" s="116">
        <v>102.14</v>
      </c>
      <c r="F157" s="116">
        <v>-2.94</v>
      </c>
      <c r="G157" s="5">
        <f t="shared" si="8"/>
        <v>25.440324</v>
      </c>
      <c r="H157" s="5">
        <f t="shared" si="11"/>
        <v>102.1990909090909</v>
      </c>
      <c r="I157" s="5">
        <f t="shared" si="10"/>
        <v>25.144612454545452</v>
      </c>
      <c r="J157" s="116" t="s">
        <v>2825</v>
      </c>
      <c r="K157" s="197" t="s">
        <v>2852</v>
      </c>
      <c r="L157" s="116" t="s">
        <v>2816</v>
      </c>
    </row>
    <row r="158" spans="1:12" x14ac:dyDescent="0.3">
      <c r="A158" s="116" t="s">
        <v>2813</v>
      </c>
      <c r="B158" s="116" t="s">
        <v>2814</v>
      </c>
      <c r="C158" s="116" t="s">
        <v>2808</v>
      </c>
      <c r="D158" s="116" t="s">
        <v>2839</v>
      </c>
      <c r="E158" s="116">
        <v>102.17999999999999</v>
      </c>
      <c r="F158" s="116">
        <v>-2.61</v>
      </c>
      <c r="G158" s="5">
        <f t="shared" si="8"/>
        <v>23.803688999999999</v>
      </c>
      <c r="H158" s="5">
        <f t="shared" si="11"/>
        <v>102.24909090909091</v>
      </c>
      <c r="I158" s="5">
        <f t="shared" si="10"/>
        <v>25.366497818181816</v>
      </c>
      <c r="J158" s="116" t="s">
        <v>2832</v>
      </c>
      <c r="K158" s="197" t="s">
        <v>2854</v>
      </c>
      <c r="L158" s="116" t="s">
        <v>2835</v>
      </c>
    </row>
    <row r="159" spans="1:12" x14ac:dyDescent="0.3">
      <c r="A159" s="116" t="s">
        <v>2817</v>
      </c>
      <c r="B159" s="116" t="s">
        <v>2838</v>
      </c>
      <c r="C159" s="116" t="s">
        <v>2830</v>
      </c>
      <c r="D159" s="116" t="s">
        <v>2844</v>
      </c>
      <c r="E159" s="116">
        <v>102.41</v>
      </c>
      <c r="F159" s="116">
        <v>-2.92</v>
      </c>
      <c r="G159" s="5">
        <f t="shared" si="8"/>
        <v>25.340576000000002</v>
      </c>
      <c r="H159" s="5">
        <f t="shared" si="11"/>
        <v>102.29181818181819</v>
      </c>
      <c r="I159" s="5">
        <f t="shared" si="10"/>
        <v>25.475196000000004</v>
      </c>
      <c r="J159" s="116" t="s">
        <v>2832</v>
      </c>
      <c r="K159" s="197" t="s">
        <v>2854</v>
      </c>
      <c r="L159" s="116" t="s">
        <v>2816</v>
      </c>
    </row>
    <row r="160" spans="1:12" x14ac:dyDescent="0.3">
      <c r="A160" s="116" t="s">
        <v>2820</v>
      </c>
      <c r="B160" s="116" t="s">
        <v>2814</v>
      </c>
      <c r="C160" s="116" t="s">
        <v>2808</v>
      </c>
      <c r="D160" s="116" t="s">
        <v>2839</v>
      </c>
      <c r="E160" s="116">
        <v>102.41999999999999</v>
      </c>
      <c r="F160" s="116">
        <v>-3.3</v>
      </c>
      <c r="G160" s="5">
        <f t="shared" si="8"/>
        <v>27.248099999999997</v>
      </c>
      <c r="H160" s="5">
        <f t="shared" si="11"/>
        <v>102.33636363636364</v>
      </c>
      <c r="I160" s="5">
        <f t="shared" si="10"/>
        <v>25.316649181818182</v>
      </c>
      <c r="J160" s="116" t="s">
        <v>2825</v>
      </c>
      <c r="K160" s="197" t="s">
        <v>2854</v>
      </c>
      <c r="L160" s="116" t="s">
        <v>2816</v>
      </c>
    </row>
    <row r="161" spans="1:12" x14ac:dyDescent="0.3">
      <c r="A161" s="116" t="s">
        <v>2813</v>
      </c>
      <c r="B161" s="116" t="s">
        <v>2814</v>
      </c>
      <c r="C161" s="116" t="s">
        <v>2808</v>
      </c>
      <c r="D161" s="116" t="s">
        <v>2839</v>
      </c>
      <c r="E161" s="116">
        <v>102.44999999999999</v>
      </c>
      <c r="F161" s="116">
        <v>-2.95</v>
      </c>
      <c r="G161" s="5">
        <f t="shared" si="8"/>
        <v>25.490225000000002</v>
      </c>
      <c r="H161" s="5">
        <f t="shared" si="11"/>
        <v>102.3809090909091</v>
      </c>
      <c r="I161" s="5">
        <f t="shared" si="10"/>
        <v>25.860532818181813</v>
      </c>
      <c r="J161" s="116" t="s">
        <v>2811</v>
      </c>
      <c r="K161" s="197" t="s">
        <v>2854</v>
      </c>
      <c r="L161" s="116" t="s">
        <v>2810</v>
      </c>
    </row>
    <row r="162" spans="1:12" x14ac:dyDescent="0.3">
      <c r="A162" s="116" t="s">
        <v>2817</v>
      </c>
      <c r="B162" s="116" t="s">
        <v>2838</v>
      </c>
      <c r="C162" s="116" t="s">
        <v>2808</v>
      </c>
      <c r="D162" s="116" t="s">
        <v>2839</v>
      </c>
      <c r="E162" s="116">
        <v>102.46</v>
      </c>
      <c r="F162" s="116">
        <v>-2.73</v>
      </c>
      <c r="G162" s="5">
        <f t="shared" si="8"/>
        <v>24.396561000000002</v>
      </c>
      <c r="H162" s="5">
        <f t="shared" si="11"/>
        <v>102.4190909090909</v>
      </c>
      <c r="I162" s="5">
        <f t="shared" si="10"/>
        <v>25.600462545454544</v>
      </c>
      <c r="J162" s="116" t="s">
        <v>2836</v>
      </c>
      <c r="K162" s="197" t="s">
        <v>2856</v>
      </c>
      <c r="L162" s="116" t="s">
        <v>2816</v>
      </c>
    </row>
    <row r="163" spans="1:12" x14ac:dyDescent="0.3">
      <c r="A163" s="116" t="s">
        <v>2817</v>
      </c>
      <c r="B163" s="116" t="s">
        <v>2814</v>
      </c>
      <c r="C163" s="116" t="s">
        <v>2830</v>
      </c>
      <c r="D163" s="116" t="s">
        <v>2848</v>
      </c>
      <c r="E163" s="116">
        <v>102.47</v>
      </c>
      <c r="F163" s="116">
        <v>-3.14</v>
      </c>
      <c r="G163" s="5">
        <f t="shared" si="8"/>
        <v>26.441764000000003</v>
      </c>
      <c r="H163" s="5">
        <f t="shared" si="11"/>
        <v>102.45545454545454</v>
      </c>
      <c r="I163" s="5">
        <f t="shared" si="10"/>
        <v>25.641349545454545</v>
      </c>
      <c r="J163" s="116" t="s">
        <v>2811</v>
      </c>
      <c r="K163" s="197" t="s">
        <v>2854</v>
      </c>
      <c r="L163" s="116" t="s">
        <v>2816</v>
      </c>
    </row>
    <row r="164" spans="1:12" x14ac:dyDescent="0.3">
      <c r="A164" s="116" t="s">
        <v>2842</v>
      </c>
      <c r="B164" s="116" t="s">
        <v>2861</v>
      </c>
      <c r="C164" s="116" t="s">
        <v>2827</v>
      </c>
      <c r="D164" s="116" t="s">
        <v>2839</v>
      </c>
      <c r="E164" s="116">
        <v>102.5</v>
      </c>
      <c r="F164" s="116">
        <v>-3.02</v>
      </c>
      <c r="G164" s="5">
        <f t="shared" si="8"/>
        <v>25.840035999999998</v>
      </c>
      <c r="H164" s="5">
        <f t="shared" si="11"/>
        <v>102.48818181818181</v>
      </c>
      <c r="I164" s="5">
        <f t="shared" si="10"/>
        <v>25.876607</v>
      </c>
      <c r="J164" s="116" t="s">
        <v>2851</v>
      </c>
      <c r="K164" s="197" t="s">
        <v>2872</v>
      </c>
      <c r="L164" s="116" t="s">
        <v>2810</v>
      </c>
    </row>
    <row r="165" spans="1:12" x14ac:dyDescent="0.3">
      <c r="A165" s="116" t="s">
        <v>2813</v>
      </c>
      <c r="B165" s="116" t="s">
        <v>2838</v>
      </c>
      <c r="C165" s="116" t="s">
        <v>2833</v>
      </c>
      <c r="D165" s="116" t="s">
        <v>2839</v>
      </c>
      <c r="E165" s="116">
        <v>102.52</v>
      </c>
      <c r="F165" s="116">
        <v>-2.73</v>
      </c>
      <c r="G165" s="5">
        <f t="shared" si="8"/>
        <v>24.396561000000002</v>
      </c>
      <c r="H165" s="5">
        <f t="shared" si="11"/>
        <v>102.50090909090908</v>
      </c>
      <c r="I165" s="5">
        <f t="shared" si="10"/>
        <v>26.004154636363641</v>
      </c>
      <c r="J165" s="116" t="s">
        <v>2811</v>
      </c>
      <c r="K165" s="197" t="s">
        <v>2870</v>
      </c>
      <c r="L165" s="116" t="s">
        <v>2816</v>
      </c>
    </row>
    <row r="166" spans="1:12" x14ac:dyDescent="0.3">
      <c r="A166" s="116" t="s">
        <v>2813</v>
      </c>
      <c r="B166" s="116" t="s">
        <v>2838</v>
      </c>
      <c r="C166" s="116" t="s">
        <v>2808</v>
      </c>
      <c r="D166" s="116" t="s">
        <v>2848</v>
      </c>
      <c r="E166" s="116">
        <v>102.52</v>
      </c>
      <c r="F166" s="116">
        <v>-3.52</v>
      </c>
      <c r="G166" s="5">
        <f t="shared" si="8"/>
        <v>28.364336000000002</v>
      </c>
      <c r="H166" s="5">
        <f t="shared" si="11"/>
        <v>102.51363636363635</v>
      </c>
      <c r="I166" s="5">
        <f t="shared" si="10"/>
        <v>25.731427363636371</v>
      </c>
      <c r="J166" s="116" t="s">
        <v>2832</v>
      </c>
      <c r="K166" s="197" t="s">
        <v>2862</v>
      </c>
      <c r="L166" s="116" t="s">
        <v>2835</v>
      </c>
    </row>
    <row r="167" spans="1:12" x14ac:dyDescent="0.3">
      <c r="A167" s="116" t="s">
        <v>2813</v>
      </c>
      <c r="B167" s="116" t="s">
        <v>2814</v>
      </c>
      <c r="C167" s="116" t="s">
        <v>2808</v>
      </c>
      <c r="D167" s="116" t="s">
        <v>2839</v>
      </c>
      <c r="E167" s="116">
        <v>102.53999999999999</v>
      </c>
      <c r="F167" s="116">
        <v>-2.82</v>
      </c>
      <c r="G167" s="5">
        <f t="shared" si="8"/>
        <v>24.842916000000002</v>
      </c>
      <c r="H167" s="5">
        <f t="shared" si="11"/>
        <v>102.52454545454543</v>
      </c>
      <c r="I167" s="5">
        <f t="shared" si="10"/>
        <v>25.983452363636367</v>
      </c>
      <c r="J167" s="116" t="s">
        <v>2811</v>
      </c>
      <c r="K167" s="197" t="s">
        <v>2869</v>
      </c>
      <c r="L167" s="116" t="s">
        <v>2816</v>
      </c>
    </row>
    <row r="168" spans="1:12" x14ac:dyDescent="0.3">
      <c r="A168" s="116" t="s">
        <v>2813</v>
      </c>
      <c r="B168" s="116" t="s">
        <v>2814</v>
      </c>
      <c r="C168" s="116" t="s">
        <v>2808</v>
      </c>
      <c r="D168" s="116" t="s">
        <v>2839</v>
      </c>
      <c r="E168" s="116">
        <v>102.53999999999999</v>
      </c>
      <c r="F168" s="116">
        <v>-3.03</v>
      </c>
      <c r="G168" s="5">
        <f t="shared" si="8"/>
        <v>25.890080999999999</v>
      </c>
      <c r="H168" s="5">
        <f t="shared" si="11"/>
        <v>102.53545454545451</v>
      </c>
      <c r="I168" s="5">
        <f t="shared" si="10"/>
        <v>26.210561454545459</v>
      </c>
      <c r="J168" s="116" t="s">
        <v>2832</v>
      </c>
      <c r="K168" s="197" t="s">
        <v>2862</v>
      </c>
      <c r="L168" s="116" t="s">
        <v>2810</v>
      </c>
    </row>
    <row r="169" spans="1:12" x14ac:dyDescent="0.3">
      <c r="A169" s="116" t="s">
        <v>2817</v>
      </c>
      <c r="B169" s="116" t="s">
        <v>2867</v>
      </c>
      <c r="C169" s="116" t="s">
        <v>2808</v>
      </c>
      <c r="D169" s="116" t="s">
        <v>2839</v>
      </c>
      <c r="E169" s="116">
        <v>102.53999999999999</v>
      </c>
      <c r="F169" s="116">
        <v>-3.13</v>
      </c>
      <c r="G169" s="5">
        <f t="shared" si="8"/>
        <v>26.391521000000001</v>
      </c>
      <c r="H169" s="5">
        <f t="shared" si="11"/>
        <v>102.54909090909086</v>
      </c>
      <c r="I169" s="5">
        <f t="shared" si="10"/>
        <v>26.137677090909097</v>
      </c>
      <c r="J169" s="116" t="s">
        <v>2825</v>
      </c>
      <c r="K169" s="197" t="s">
        <v>2862</v>
      </c>
      <c r="L169" s="116" t="s">
        <v>2816</v>
      </c>
    </row>
    <row r="170" spans="1:12" x14ac:dyDescent="0.3">
      <c r="A170" s="116" t="s">
        <v>2813</v>
      </c>
      <c r="B170" s="116" t="s">
        <v>2838</v>
      </c>
      <c r="C170" s="116" t="s">
        <v>2808</v>
      </c>
      <c r="D170" s="116" t="s">
        <v>2843</v>
      </c>
      <c r="E170" s="116">
        <v>102.55</v>
      </c>
      <c r="F170" s="116">
        <v>-3.2</v>
      </c>
      <c r="G170" s="5">
        <f t="shared" si="8"/>
        <v>26.743600000000001</v>
      </c>
      <c r="H170" s="5">
        <f t="shared" si="11"/>
        <v>102.56090909090909</v>
      </c>
      <c r="I170" s="5">
        <f t="shared" si="10"/>
        <v>26.114953909090911</v>
      </c>
      <c r="J170" s="116" t="s">
        <v>2811</v>
      </c>
      <c r="K170" s="197" t="s">
        <v>2852</v>
      </c>
      <c r="L170" s="116" t="s">
        <v>2816</v>
      </c>
    </row>
    <row r="171" spans="1:12" x14ac:dyDescent="0.3">
      <c r="A171" s="116" t="s">
        <v>2817</v>
      </c>
      <c r="B171" s="116" t="s">
        <v>2867</v>
      </c>
      <c r="C171" s="116" t="s">
        <v>2808</v>
      </c>
      <c r="D171" s="116" t="s">
        <v>2839</v>
      </c>
      <c r="E171" s="116">
        <v>102.55999999999999</v>
      </c>
      <c r="F171" s="116">
        <v>-2.7</v>
      </c>
      <c r="G171" s="5">
        <f t="shared" si="8"/>
        <v>24.248100000000001</v>
      </c>
      <c r="H171" s="5">
        <f t="shared" si="11"/>
        <v>102.57363636363638</v>
      </c>
      <c r="I171" s="5">
        <f t="shared" si="10"/>
        <v>26.264386909090913</v>
      </c>
      <c r="J171" s="116" t="s">
        <v>2811</v>
      </c>
      <c r="K171" s="197" t="s">
        <v>2855</v>
      </c>
      <c r="L171" s="116" t="s">
        <v>2837</v>
      </c>
    </row>
    <row r="172" spans="1:12" x14ac:dyDescent="0.3">
      <c r="A172" s="116" t="s">
        <v>2813</v>
      </c>
      <c r="B172" s="116" t="s">
        <v>2838</v>
      </c>
      <c r="C172" s="116" t="s">
        <v>2830</v>
      </c>
      <c r="D172" s="116" t="s">
        <v>2843</v>
      </c>
      <c r="E172" s="116">
        <v>102.57</v>
      </c>
      <c r="F172" s="116">
        <v>-3.5</v>
      </c>
      <c r="G172" s="5">
        <f t="shared" si="8"/>
        <v>28.262500000000003</v>
      </c>
      <c r="H172" s="5">
        <f t="shared" si="11"/>
        <v>102.58818181818182</v>
      </c>
      <c r="I172" s="5">
        <f t="shared" si="10"/>
        <v>25.85874918181818</v>
      </c>
      <c r="J172" s="116" t="s">
        <v>2832</v>
      </c>
      <c r="K172" s="197" t="s">
        <v>2852</v>
      </c>
      <c r="L172" s="116" t="s">
        <v>2810</v>
      </c>
    </row>
    <row r="173" spans="1:12" x14ac:dyDescent="0.3">
      <c r="A173" s="116" t="s">
        <v>2813</v>
      </c>
      <c r="B173" s="116" t="s">
        <v>2814</v>
      </c>
      <c r="C173" s="116" t="s">
        <v>2808</v>
      </c>
      <c r="D173" s="116" t="s">
        <v>2839</v>
      </c>
      <c r="E173" s="116">
        <v>102.58</v>
      </c>
      <c r="F173" s="116">
        <v>-3.23</v>
      </c>
      <c r="G173" s="5">
        <f t="shared" si="8"/>
        <v>26.894761000000003</v>
      </c>
      <c r="H173" s="5">
        <f t="shared" si="11"/>
        <v>102.60181818181819</v>
      </c>
      <c r="I173" s="5">
        <f t="shared" si="10"/>
        <v>26.040698272727276</v>
      </c>
      <c r="J173" s="116" t="s">
        <v>2811</v>
      </c>
      <c r="K173" s="197" t="s">
        <v>2855</v>
      </c>
      <c r="L173" s="116" t="s">
        <v>2816</v>
      </c>
    </row>
    <row r="174" spans="1:12" x14ac:dyDescent="0.3">
      <c r="A174" s="116" t="s">
        <v>2813</v>
      </c>
      <c r="B174" s="116" t="s">
        <v>2814</v>
      </c>
      <c r="C174" s="116" t="s">
        <v>2808</v>
      </c>
      <c r="D174" s="116" t="s">
        <v>2839</v>
      </c>
      <c r="E174" s="116">
        <v>102.61999999999999</v>
      </c>
      <c r="F174" s="116">
        <v>-2.98</v>
      </c>
      <c r="G174" s="5">
        <f t="shared" si="8"/>
        <v>25.640035999999998</v>
      </c>
      <c r="H174" s="5"/>
      <c r="I174" s="5"/>
      <c r="J174" s="116" t="s">
        <v>2811</v>
      </c>
      <c r="K174" s="197" t="s">
        <v>2855</v>
      </c>
      <c r="L174" s="116" t="s">
        <v>2810</v>
      </c>
    </row>
    <row r="175" spans="1:12" x14ac:dyDescent="0.3">
      <c r="A175" s="116" t="s">
        <v>2813</v>
      </c>
      <c r="B175" s="116" t="s">
        <v>2814</v>
      </c>
      <c r="C175" s="116" t="s">
        <v>2833</v>
      </c>
      <c r="D175" s="116" t="s">
        <v>2839</v>
      </c>
      <c r="E175" s="116">
        <v>102.63</v>
      </c>
      <c r="F175" s="116">
        <v>-2.97</v>
      </c>
      <c r="G175" s="5">
        <f t="shared" si="8"/>
        <v>25.590081000000001</v>
      </c>
      <c r="H175" s="5"/>
      <c r="I175" s="5"/>
      <c r="J175" s="116" t="s">
        <v>2811</v>
      </c>
      <c r="K175" s="197" t="s">
        <v>2854</v>
      </c>
      <c r="L175" s="116" t="s">
        <v>2816</v>
      </c>
    </row>
    <row r="176" spans="1:12" x14ac:dyDescent="0.3">
      <c r="A176" s="116" t="s">
        <v>2813</v>
      </c>
      <c r="B176" s="116" t="s">
        <v>2861</v>
      </c>
      <c r="C176" s="116" t="s">
        <v>2840</v>
      </c>
      <c r="D176" s="116" t="s">
        <v>2843</v>
      </c>
      <c r="E176" s="116">
        <v>102.66</v>
      </c>
      <c r="F176" s="116">
        <v>-3.06</v>
      </c>
      <c r="G176" s="5">
        <f t="shared" si="8"/>
        <v>26.040324000000002</v>
      </c>
      <c r="H176" s="5"/>
      <c r="I176" s="5"/>
      <c r="J176" s="116" t="s">
        <v>2832</v>
      </c>
      <c r="K176" s="197" t="s">
        <v>2852</v>
      </c>
      <c r="L176" s="116" t="s">
        <v>2816</v>
      </c>
    </row>
    <row r="177" spans="1:12" x14ac:dyDescent="0.3">
      <c r="A177" s="116" t="s">
        <v>2813</v>
      </c>
      <c r="B177" s="116" t="s">
        <v>2814</v>
      </c>
      <c r="C177" s="116" t="s">
        <v>2808</v>
      </c>
      <c r="D177" s="116" t="s">
        <v>2843</v>
      </c>
      <c r="E177" s="116">
        <v>102.67999999999999</v>
      </c>
      <c r="F177" s="116">
        <v>-2.63</v>
      </c>
      <c r="G177" s="5">
        <f t="shared" si="8"/>
        <v>23.902321000000001</v>
      </c>
      <c r="H177" s="5"/>
      <c r="I177" s="5"/>
      <c r="J177" s="116" t="s">
        <v>2811</v>
      </c>
      <c r="K177" s="197" t="s">
        <v>2852</v>
      </c>
      <c r="L177" s="116" t="s">
        <v>2816</v>
      </c>
    </row>
    <row r="178" spans="1:12" x14ac:dyDescent="0.3">
      <c r="A178" s="116" t="s">
        <v>2813</v>
      </c>
      <c r="B178" s="116" t="s">
        <v>2814</v>
      </c>
      <c r="C178" s="116" t="s">
        <v>2833</v>
      </c>
      <c r="D178" s="116" t="s">
        <v>2848</v>
      </c>
      <c r="E178" s="116">
        <v>102.69</v>
      </c>
      <c r="F178" s="116">
        <v>-3.22</v>
      </c>
      <c r="G178" s="5">
        <f t="shared" si="8"/>
        <v>26.844356000000005</v>
      </c>
      <c r="H178" s="5"/>
      <c r="I178" s="5"/>
      <c r="J178" s="116" t="s">
        <v>2811</v>
      </c>
      <c r="K178" s="197" t="s">
        <v>2854</v>
      </c>
      <c r="L178" s="116" t="s">
        <v>2816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37" zoomScaleNormal="100" workbookViewId="0">
      <selection activeCell="I70" sqref="A1:M91"/>
    </sheetView>
  </sheetViews>
  <sheetFormatPr defaultColWidth="9" defaultRowHeight="10.5" x14ac:dyDescent="0.3"/>
  <cols>
    <col min="1" max="1" width="6.453125" style="116" customWidth="1"/>
    <col min="2" max="2" width="9" style="116"/>
    <col min="3" max="3" width="11.08984375" style="116" customWidth="1"/>
    <col min="4" max="7" width="9" style="116"/>
    <col min="8" max="8" width="9" style="131"/>
    <col min="9" max="9" width="9" style="116"/>
    <col min="10" max="12" width="9" style="131"/>
    <col min="13" max="13" width="12.453125" style="116" customWidth="1"/>
    <col min="14" max="16384" width="9" style="116"/>
  </cols>
  <sheetData>
    <row r="1" spans="1:13" ht="21.5" thickBot="1" x14ac:dyDescent="0.35">
      <c r="A1" s="109" t="s">
        <v>2917</v>
      </c>
      <c r="B1" s="109" t="s">
        <v>2918</v>
      </c>
      <c r="C1" s="109" t="s">
        <v>2170</v>
      </c>
      <c r="D1" s="109" t="s">
        <v>2919</v>
      </c>
      <c r="E1" s="109" t="s">
        <v>2173</v>
      </c>
      <c r="F1" s="109" t="s">
        <v>2920</v>
      </c>
      <c r="G1" s="109" t="s">
        <v>2921</v>
      </c>
      <c r="H1" s="109" t="s">
        <v>2802</v>
      </c>
      <c r="I1" s="109" t="s">
        <v>2922</v>
      </c>
      <c r="J1" s="109" t="s">
        <v>246</v>
      </c>
      <c r="K1" s="109" t="s">
        <v>245</v>
      </c>
      <c r="L1" s="109" t="s">
        <v>247</v>
      </c>
      <c r="M1" s="109" t="s">
        <v>1835</v>
      </c>
    </row>
    <row r="2" spans="1:13" ht="11" thickTop="1" x14ac:dyDescent="0.3">
      <c r="A2" s="116">
        <v>1</v>
      </c>
      <c r="B2" s="116" t="s">
        <v>2875</v>
      </c>
      <c r="C2" s="116" t="s">
        <v>2876</v>
      </c>
      <c r="D2" s="116" t="s">
        <v>2877</v>
      </c>
      <c r="E2" s="116">
        <v>495.12</v>
      </c>
      <c r="F2" s="116" t="s">
        <v>2878</v>
      </c>
      <c r="G2" s="116" t="s">
        <v>2879</v>
      </c>
      <c r="H2" s="131">
        <f>85+(E2-495)*1.3/5</f>
        <v>85.031199999999998</v>
      </c>
      <c r="I2" s="116">
        <v>0.86</v>
      </c>
      <c r="J2" s="131">
        <f t="shared" ref="J2:J33" si="0">68.4*LOG(I2)+38.6</f>
        <v>34.119694065060031</v>
      </c>
      <c r="M2" s="116" t="s">
        <v>2923</v>
      </c>
    </row>
    <row r="3" spans="1:13" x14ac:dyDescent="0.3">
      <c r="A3" s="116">
        <v>2</v>
      </c>
      <c r="B3" s="116" t="s">
        <v>2875</v>
      </c>
      <c r="C3" s="116" t="s">
        <v>2876</v>
      </c>
      <c r="D3" s="116" t="s">
        <v>2877</v>
      </c>
      <c r="E3" s="116">
        <v>495.37</v>
      </c>
      <c r="F3" s="116" t="s">
        <v>2880</v>
      </c>
      <c r="G3" s="116" t="s">
        <v>2879</v>
      </c>
      <c r="H3" s="131">
        <f>85+(E3-495)*1.3/5</f>
        <v>85.096199999999996</v>
      </c>
      <c r="I3" s="116">
        <v>0.88</v>
      </c>
      <c r="J3" s="131">
        <f t="shared" si="0"/>
        <v>34.802614775071532</v>
      </c>
      <c r="M3" s="116" t="s">
        <v>2923</v>
      </c>
    </row>
    <row r="4" spans="1:13" x14ac:dyDescent="0.3">
      <c r="A4" s="116">
        <v>3</v>
      </c>
      <c r="B4" s="116" t="s">
        <v>2875</v>
      </c>
      <c r="C4" s="116" t="s">
        <v>2876</v>
      </c>
      <c r="D4" s="116" t="s">
        <v>2877</v>
      </c>
      <c r="E4" s="116">
        <v>496.9</v>
      </c>
      <c r="F4" s="116" t="s">
        <v>2880</v>
      </c>
      <c r="G4" s="116" t="s">
        <v>2879</v>
      </c>
      <c r="H4" s="131">
        <f>85+(E4-495)*1.3/5</f>
        <v>85.494</v>
      </c>
      <c r="I4" s="116">
        <v>0.89</v>
      </c>
      <c r="J4" s="131">
        <f t="shared" si="0"/>
        <v>35.138276454512038</v>
      </c>
      <c r="K4" s="131">
        <f>AVERAGE(H2:H6)</f>
        <v>85.500240000000005</v>
      </c>
      <c r="L4" s="131">
        <f>AVERAGE(J2:J6)</f>
        <v>35.196420783968478</v>
      </c>
      <c r="M4" s="116" t="s">
        <v>2923</v>
      </c>
    </row>
    <row r="5" spans="1:13" x14ac:dyDescent="0.3">
      <c r="A5" s="116">
        <v>4</v>
      </c>
      <c r="B5" s="116" t="s">
        <v>2875</v>
      </c>
      <c r="C5" s="116" t="s">
        <v>2876</v>
      </c>
      <c r="D5" s="116" t="s">
        <v>2877</v>
      </c>
      <c r="E5" s="116">
        <v>497.92</v>
      </c>
      <c r="F5" s="116" t="s">
        <v>2880</v>
      </c>
      <c r="G5" s="116" t="s">
        <v>2881</v>
      </c>
      <c r="H5" s="131">
        <f>85+(E5-495)*1.3/5</f>
        <v>85.759200000000007</v>
      </c>
      <c r="I5" s="116">
        <v>0.92</v>
      </c>
      <c r="J5" s="131">
        <f t="shared" si="0"/>
        <v>36.123087390435984</v>
      </c>
      <c r="K5" s="131">
        <f t="shared" ref="K5:K35" si="1">AVERAGE(H3:H7)</f>
        <v>85.757500000000007</v>
      </c>
      <c r="L5" s="131">
        <f t="shared" ref="L5:L68" si="2">AVERAGE(J3:J7)</f>
        <v>35.532168217909032</v>
      </c>
      <c r="M5" s="116" t="s">
        <v>2923</v>
      </c>
    </row>
    <row r="6" spans="1:13" x14ac:dyDescent="0.3">
      <c r="A6" s="116">
        <v>5</v>
      </c>
      <c r="B6" s="116" t="s">
        <v>2875</v>
      </c>
      <c r="C6" s="116" t="s">
        <v>2876</v>
      </c>
      <c r="D6" s="116" t="s">
        <v>2877</v>
      </c>
      <c r="E6" s="116">
        <v>499.31</v>
      </c>
      <c r="F6" s="116" t="s">
        <v>2880</v>
      </c>
      <c r="G6" s="116" t="s">
        <v>2882</v>
      </c>
      <c r="H6" s="131">
        <f>85+(E6-495)*1.3/5</f>
        <v>86.120599999999996</v>
      </c>
      <c r="I6" s="116">
        <v>0.91</v>
      </c>
      <c r="J6" s="131">
        <f t="shared" si="0"/>
        <v>35.798431234762802</v>
      </c>
      <c r="K6" s="131">
        <f t="shared" si="1"/>
        <v>86.088093333333319</v>
      </c>
      <c r="L6" s="131">
        <f t="shared" si="2"/>
        <v>35.731331509847287</v>
      </c>
      <c r="M6" s="116" t="s">
        <v>2923</v>
      </c>
    </row>
    <row r="7" spans="1:13" x14ac:dyDescent="0.3">
      <c r="A7" s="116">
        <v>6</v>
      </c>
      <c r="B7" s="116" t="s">
        <v>2875</v>
      </c>
      <c r="C7" s="116" t="s">
        <v>2876</v>
      </c>
      <c r="D7" s="116" t="s">
        <v>2877</v>
      </c>
      <c r="E7" s="116">
        <v>500.86</v>
      </c>
      <c r="F7" s="116" t="s">
        <v>2883</v>
      </c>
      <c r="G7" s="116" t="s">
        <v>2882</v>
      </c>
      <c r="H7" s="131">
        <f t="shared" ref="H7:H14" si="3">86.3+(E7-500.8)*3.5/12</f>
        <v>86.317499999999995</v>
      </c>
      <c r="I7" s="116">
        <v>0.91</v>
      </c>
      <c r="J7" s="131">
        <f t="shared" si="0"/>
        <v>35.798431234762802</v>
      </c>
      <c r="K7" s="131">
        <f t="shared" si="1"/>
        <v>86.427793333333327</v>
      </c>
      <c r="L7" s="131">
        <f t="shared" si="2"/>
        <v>35.863362465897438</v>
      </c>
      <c r="M7" s="116" t="s">
        <v>2923</v>
      </c>
    </row>
    <row r="8" spans="1:13" x14ac:dyDescent="0.3">
      <c r="A8" s="116">
        <v>7</v>
      </c>
      <c r="B8" s="116" t="s">
        <v>2875</v>
      </c>
      <c r="C8" s="116" t="s">
        <v>2876</v>
      </c>
      <c r="D8" s="116" t="s">
        <v>2877</v>
      </c>
      <c r="E8" s="116">
        <v>502.34</v>
      </c>
      <c r="F8" s="116" t="s">
        <v>2884</v>
      </c>
      <c r="G8" s="116" t="s">
        <v>2882</v>
      </c>
      <c r="H8" s="131">
        <f t="shared" si="3"/>
        <v>86.749166666666653</v>
      </c>
      <c r="I8" s="116">
        <v>0.91</v>
      </c>
      <c r="J8" s="131">
        <f t="shared" si="0"/>
        <v>35.798431234762802</v>
      </c>
      <c r="K8" s="131">
        <f t="shared" si="1"/>
        <v>86.801369999999991</v>
      </c>
      <c r="L8" s="131">
        <f t="shared" si="2"/>
        <v>35.863362465897438</v>
      </c>
      <c r="M8" s="116" t="s">
        <v>2923</v>
      </c>
    </row>
    <row r="9" spans="1:13" x14ac:dyDescent="0.3">
      <c r="A9" s="116">
        <v>8</v>
      </c>
      <c r="B9" s="116" t="s">
        <v>2875</v>
      </c>
      <c r="C9" s="116" t="s">
        <v>2876</v>
      </c>
      <c r="D9" s="116" t="s">
        <v>2877</v>
      </c>
      <c r="E9" s="116">
        <v>503.86</v>
      </c>
      <c r="F9" s="116" t="s">
        <v>2884</v>
      </c>
      <c r="G9" s="116" t="s">
        <v>2882</v>
      </c>
      <c r="H9" s="131">
        <f t="shared" si="3"/>
        <v>87.192499999999995</v>
      </c>
      <c r="I9" s="116">
        <v>0.91</v>
      </c>
      <c r="J9" s="131">
        <f t="shared" si="0"/>
        <v>35.798431234762802</v>
      </c>
      <c r="K9" s="131">
        <f t="shared" si="1"/>
        <v>87.191333333333347</v>
      </c>
      <c r="L9" s="131">
        <f t="shared" si="2"/>
        <v>35.928293697032075</v>
      </c>
      <c r="M9" s="116" t="s">
        <v>2923</v>
      </c>
    </row>
    <row r="10" spans="1:13" x14ac:dyDescent="0.3">
      <c r="A10" s="116">
        <v>9</v>
      </c>
      <c r="B10" s="116" t="s">
        <v>2875</v>
      </c>
      <c r="C10" s="116" t="s">
        <v>2876</v>
      </c>
      <c r="D10" s="116" t="s">
        <v>2877</v>
      </c>
      <c r="E10" s="116">
        <v>505.35</v>
      </c>
      <c r="F10" s="116" t="s">
        <v>2885</v>
      </c>
      <c r="G10" s="116" t="s">
        <v>2882</v>
      </c>
      <c r="H10" s="131">
        <f t="shared" si="3"/>
        <v>87.627083333333331</v>
      </c>
      <c r="I10" s="116">
        <v>0.92</v>
      </c>
      <c r="J10" s="131">
        <f t="shared" si="0"/>
        <v>36.123087390435984</v>
      </c>
      <c r="K10" s="131">
        <f t="shared" si="1"/>
        <v>87.628250000000008</v>
      </c>
      <c r="L10" s="131">
        <f t="shared" si="2"/>
        <v>35.928293697032075</v>
      </c>
      <c r="M10" s="116" t="s">
        <v>2923</v>
      </c>
    </row>
    <row r="11" spans="1:13" x14ac:dyDescent="0.3">
      <c r="A11" s="116">
        <v>10</v>
      </c>
      <c r="B11" s="116" t="s">
        <v>2875</v>
      </c>
      <c r="C11" s="116" t="s">
        <v>2876</v>
      </c>
      <c r="D11" s="116" t="s">
        <v>2877</v>
      </c>
      <c r="E11" s="116">
        <v>506.87</v>
      </c>
      <c r="F11" s="116" t="s">
        <v>2884</v>
      </c>
      <c r="G11" s="116" t="s">
        <v>2882</v>
      </c>
      <c r="H11" s="131">
        <f t="shared" si="3"/>
        <v>88.070416666666659</v>
      </c>
      <c r="I11" s="116">
        <v>0.92</v>
      </c>
      <c r="J11" s="131">
        <f t="shared" si="0"/>
        <v>36.123087390435984</v>
      </c>
      <c r="K11" s="131">
        <f t="shared" si="1"/>
        <v>88.056416666666649</v>
      </c>
      <c r="L11" s="131">
        <f t="shared" si="2"/>
        <v>36.120996487323389</v>
      </c>
      <c r="M11" s="116" t="s">
        <v>2923</v>
      </c>
    </row>
    <row r="12" spans="1:13" x14ac:dyDescent="0.3">
      <c r="A12" s="116">
        <v>11</v>
      </c>
      <c r="B12" s="116" t="s">
        <v>2875</v>
      </c>
      <c r="C12" s="116" t="s">
        <v>2876</v>
      </c>
      <c r="D12" s="116" t="s">
        <v>2877</v>
      </c>
      <c r="E12" s="116">
        <v>508.35</v>
      </c>
      <c r="F12" s="116" t="s">
        <v>2884</v>
      </c>
      <c r="G12" s="116" t="s">
        <v>2886</v>
      </c>
      <c r="H12" s="131">
        <f t="shared" si="3"/>
        <v>88.502083333333331</v>
      </c>
      <c r="I12" s="116">
        <v>0.91</v>
      </c>
      <c r="J12" s="131">
        <f t="shared" si="0"/>
        <v>35.798431234762802</v>
      </c>
      <c r="K12" s="131">
        <f t="shared" si="1"/>
        <v>88.495666666666651</v>
      </c>
      <c r="L12" s="131">
        <f t="shared" si="2"/>
        <v>36.185927718458025</v>
      </c>
      <c r="M12" s="116" t="s">
        <v>2923</v>
      </c>
    </row>
    <row r="13" spans="1:13" x14ac:dyDescent="0.3">
      <c r="A13" s="116">
        <v>12</v>
      </c>
      <c r="B13" s="116" t="s">
        <v>2875</v>
      </c>
      <c r="C13" s="116" t="s">
        <v>2876</v>
      </c>
      <c r="D13" s="116" t="s">
        <v>2877</v>
      </c>
      <c r="E13" s="116">
        <v>509.68</v>
      </c>
      <c r="F13" s="116" t="s">
        <v>2887</v>
      </c>
      <c r="G13" s="116" t="s">
        <v>2888</v>
      </c>
      <c r="H13" s="131">
        <f t="shared" si="3"/>
        <v>88.89</v>
      </c>
      <c r="I13" s="116">
        <v>0.94</v>
      </c>
      <c r="J13" s="131">
        <f t="shared" si="0"/>
        <v>36.761945186219386</v>
      </c>
      <c r="K13" s="131">
        <f t="shared" si="1"/>
        <v>88.931388888888875</v>
      </c>
      <c r="L13" s="131">
        <f t="shared" si="2"/>
        <v>36.313699277614703</v>
      </c>
      <c r="M13" s="116" t="s">
        <v>2923</v>
      </c>
    </row>
    <row r="14" spans="1:13" x14ac:dyDescent="0.3">
      <c r="A14" s="116">
        <v>13</v>
      </c>
      <c r="B14" s="116" t="s">
        <v>2875</v>
      </c>
      <c r="C14" s="116" t="s">
        <v>2876</v>
      </c>
      <c r="D14" s="116" t="s">
        <v>2877</v>
      </c>
      <c r="E14" s="116">
        <v>511.39</v>
      </c>
      <c r="F14" s="116" t="s">
        <v>2884</v>
      </c>
      <c r="G14" s="116" t="s">
        <v>2888</v>
      </c>
      <c r="H14" s="131">
        <f t="shared" si="3"/>
        <v>89.388749999999987</v>
      </c>
      <c r="I14" s="116">
        <v>0.92</v>
      </c>
      <c r="J14" s="131">
        <f t="shared" si="0"/>
        <v>36.123087390435984</v>
      </c>
      <c r="K14" s="131">
        <f t="shared" si="1"/>
        <v>89.292794444444453</v>
      </c>
      <c r="L14" s="131">
        <f t="shared" si="2"/>
        <v>36.313699277614703</v>
      </c>
      <c r="M14" s="116" t="s">
        <v>2923</v>
      </c>
    </row>
    <row r="15" spans="1:13" x14ac:dyDescent="0.3">
      <c r="A15" s="116">
        <v>14</v>
      </c>
      <c r="B15" s="116" t="s">
        <v>2875</v>
      </c>
      <c r="C15" s="116" t="s">
        <v>2876</v>
      </c>
      <c r="D15" s="116" t="s">
        <v>2877</v>
      </c>
      <c r="E15" s="116">
        <v>512.75</v>
      </c>
      <c r="F15" s="116" t="s">
        <v>2889</v>
      </c>
      <c r="G15" s="116" t="s">
        <v>2888</v>
      </c>
      <c r="H15" s="131">
        <f>89.8+(E15-512.7)*4.1/36</f>
        <v>89.805694444444441</v>
      </c>
      <c r="I15" s="116">
        <v>0.94</v>
      </c>
      <c r="J15" s="131">
        <f t="shared" si="0"/>
        <v>36.761945186219386</v>
      </c>
      <c r="K15" s="131">
        <f t="shared" si="1"/>
        <v>89.597477777777769</v>
      </c>
      <c r="L15" s="131">
        <f t="shared" si="2"/>
        <v>36.569271951013583</v>
      </c>
      <c r="M15" s="116" t="s">
        <v>2923</v>
      </c>
    </row>
    <row r="16" spans="1:13" x14ac:dyDescent="0.3">
      <c r="A16" s="116">
        <v>15</v>
      </c>
      <c r="B16" s="116" t="s">
        <v>2875</v>
      </c>
      <c r="C16" s="116" t="s">
        <v>2876</v>
      </c>
      <c r="D16" s="116" t="s">
        <v>2877</v>
      </c>
      <c r="E16" s="116">
        <v>513.38</v>
      </c>
      <c r="F16" s="116" t="s">
        <v>2890</v>
      </c>
      <c r="G16" s="116" t="s">
        <v>2888</v>
      </c>
      <c r="H16" s="131">
        <f>89.8+(E16-512.7)*4.1/36</f>
        <v>89.877444444444436</v>
      </c>
      <c r="I16" s="116">
        <v>0.92</v>
      </c>
      <c r="J16" s="131">
        <f t="shared" si="0"/>
        <v>36.123087390435984</v>
      </c>
      <c r="K16" s="131">
        <f t="shared" si="1"/>
        <v>89.867627777777756</v>
      </c>
      <c r="L16" s="131">
        <f t="shared" si="2"/>
        <v>36.569271951013583</v>
      </c>
      <c r="M16" s="116" t="s">
        <v>2923</v>
      </c>
    </row>
    <row r="17" spans="1:13" x14ac:dyDescent="0.3">
      <c r="A17" s="116">
        <v>16</v>
      </c>
      <c r="B17" s="116" t="s">
        <v>2875</v>
      </c>
      <c r="C17" s="116" t="s">
        <v>2876</v>
      </c>
      <c r="D17" s="116" t="s">
        <v>2877</v>
      </c>
      <c r="E17" s="116">
        <v>514.67999999999995</v>
      </c>
      <c r="F17" s="116" t="s">
        <v>2889</v>
      </c>
      <c r="G17" s="116" t="s">
        <v>2891</v>
      </c>
      <c r="H17" s="131">
        <f>89.8+(E17-512.7)*4.1/36</f>
        <v>90.02549999999998</v>
      </c>
      <c r="I17" s="116">
        <v>0.95</v>
      </c>
      <c r="J17" s="131">
        <f t="shared" si="0"/>
        <v>37.076294601757191</v>
      </c>
      <c r="K17" s="131">
        <f t="shared" si="1"/>
        <v>90.068549999999988</v>
      </c>
      <c r="L17" s="131">
        <f t="shared" si="2"/>
        <v>36.697043510170261</v>
      </c>
      <c r="M17" s="116" t="s">
        <v>2923</v>
      </c>
    </row>
    <row r="18" spans="1:13" x14ac:dyDescent="0.3">
      <c r="A18" s="116">
        <v>17</v>
      </c>
      <c r="B18" s="116" t="s">
        <v>2875</v>
      </c>
      <c r="C18" s="116" t="s">
        <v>2876</v>
      </c>
      <c r="D18" s="116" t="s">
        <v>2877</v>
      </c>
      <c r="E18" s="116">
        <v>516.57000000000005</v>
      </c>
      <c r="F18" s="116" t="s">
        <v>2889</v>
      </c>
      <c r="G18" s="116" t="s">
        <v>2892</v>
      </c>
      <c r="H18" s="131">
        <f>89.8+(E18-512.7)*4.1/36</f>
        <v>90.240749999999991</v>
      </c>
      <c r="I18" s="116">
        <v>0.94</v>
      </c>
      <c r="J18" s="131">
        <f t="shared" si="0"/>
        <v>36.761945186219386</v>
      </c>
      <c r="K18" s="131">
        <f t="shared" si="1"/>
        <v>90.199782539682531</v>
      </c>
      <c r="L18" s="131">
        <f t="shared" si="2"/>
        <v>36.569271951013583</v>
      </c>
      <c r="M18" s="116" t="s">
        <v>2923</v>
      </c>
    </row>
    <row r="19" spans="1:13" x14ac:dyDescent="0.3">
      <c r="A19" s="116">
        <v>18</v>
      </c>
      <c r="B19" s="116" t="s">
        <v>2875</v>
      </c>
      <c r="C19" s="116" t="s">
        <v>2876</v>
      </c>
      <c r="D19" s="116" t="s">
        <v>2877</v>
      </c>
      <c r="E19" s="116">
        <v>517.91</v>
      </c>
      <c r="F19" s="116" t="s">
        <v>2889</v>
      </c>
      <c r="G19" s="116" t="s">
        <v>2892</v>
      </c>
      <c r="H19" s="131">
        <f>89.8+(E19-512.7)*4.1/36</f>
        <v>90.393361111111105</v>
      </c>
      <c r="I19" s="116">
        <v>0.94</v>
      </c>
      <c r="J19" s="131">
        <f t="shared" si="0"/>
        <v>36.761945186219386</v>
      </c>
      <c r="K19" s="131">
        <f t="shared" si="1"/>
        <v>90.326654761904749</v>
      </c>
      <c r="L19" s="131">
        <f t="shared" si="2"/>
        <v>36.697043510170268</v>
      </c>
      <c r="M19" s="116" t="s">
        <v>2923</v>
      </c>
    </row>
    <row r="20" spans="1:13" x14ac:dyDescent="0.3">
      <c r="A20" s="116">
        <v>1</v>
      </c>
      <c r="B20" s="116" t="s">
        <v>2893</v>
      </c>
      <c r="C20" s="116" t="s">
        <v>2876</v>
      </c>
      <c r="D20" s="116" t="s">
        <v>2894</v>
      </c>
      <c r="E20" s="116">
        <v>416.13</v>
      </c>
      <c r="F20" s="116" t="s">
        <v>2890</v>
      </c>
      <c r="G20" s="116" t="s">
        <v>2895</v>
      </c>
      <c r="H20" s="131">
        <f>89.8+(E20-415)*4.1/7</f>
        <v>90.461857142857141</v>
      </c>
      <c r="I20" s="116">
        <v>0.92</v>
      </c>
      <c r="J20" s="131">
        <f t="shared" si="0"/>
        <v>36.123087390435984</v>
      </c>
      <c r="K20" s="131">
        <f t="shared" si="1"/>
        <v>90.46696587301588</v>
      </c>
      <c r="L20" s="131">
        <f t="shared" si="2"/>
        <v>36.697043510170268</v>
      </c>
      <c r="M20" s="116" t="s">
        <v>2923</v>
      </c>
    </row>
    <row r="21" spans="1:13" x14ac:dyDescent="0.3">
      <c r="A21" s="116">
        <v>19</v>
      </c>
      <c r="B21" s="116" t="s">
        <v>2875</v>
      </c>
      <c r="C21" s="116" t="s">
        <v>2876</v>
      </c>
      <c r="D21" s="116" t="s">
        <v>2877</v>
      </c>
      <c r="E21" s="116">
        <v>518.95000000000005</v>
      </c>
      <c r="F21" s="116" t="s">
        <v>2889</v>
      </c>
      <c r="G21" s="116" t="s">
        <v>2892</v>
      </c>
      <c r="H21" s="131">
        <f>89.8+(E21-512.7)*4.1/36</f>
        <v>90.511805555555554</v>
      </c>
      <c r="I21" s="116">
        <v>0.94</v>
      </c>
      <c r="J21" s="131">
        <f t="shared" si="0"/>
        <v>36.761945186219386</v>
      </c>
      <c r="K21" s="131">
        <f t="shared" si="1"/>
        <v>90.594749206349192</v>
      </c>
      <c r="L21" s="131">
        <f t="shared" si="2"/>
        <v>36.75991339327782</v>
      </c>
      <c r="M21" s="116" t="s">
        <v>2923</v>
      </c>
    </row>
    <row r="22" spans="1:13" x14ac:dyDescent="0.3">
      <c r="A22" s="116">
        <v>20</v>
      </c>
      <c r="B22" s="116" t="s">
        <v>2875</v>
      </c>
      <c r="C22" s="116" t="s">
        <v>2876</v>
      </c>
      <c r="D22" s="116" t="s">
        <v>2877</v>
      </c>
      <c r="E22" s="116">
        <v>520.84</v>
      </c>
      <c r="F22" s="116" t="s">
        <v>2889</v>
      </c>
      <c r="G22" s="116" t="s">
        <v>2892</v>
      </c>
      <c r="H22" s="131">
        <f>89.8+(E22-512.7)*4.1/36</f>
        <v>90.727055555555552</v>
      </c>
      <c r="I22" s="116">
        <v>0.95</v>
      </c>
      <c r="J22" s="131">
        <f t="shared" si="0"/>
        <v>37.076294601757191</v>
      </c>
      <c r="K22" s="131">
        <f t="shared" si="1"/>
        <v>90.72617698412698</v>
      </c>
      <c r="L22" s="131">
        <f t="shared" si="2"/>
        <v>36.75991339327782</v>
      </c>
      <c r="M22" s="116" t="s">
        <v>2923</v>
      </c>
    </row>
    <row r="23" spans="1:13" x14ac:dyDescent="0.3">
      <c r="A23" s="116">
        <v>21</v>
      </c>
      <c r="B23" s="116" t="s">
        <v>2875</v>
      </c>
      <c r="C23" s="116" t="s">
        <v>2876</v>
      </c>
      <c r="D23" s="116" t="s">
        <v>2877</v>
      </c>
      <c r="E23" s="116">
        <v>522.17999999999995</v>
      </c>
      <c r="F23" s="116" t="s">
        <v>2889</v>
      </c>
      <c r="G23" s="116" t="s">
        <v>2892</v>
      </c>
      <c r="H23" s="131">
        <f>89.8+(E23-512.7)*4.1/36</f>
        <v>90.879666666666651</v>
      </c>
      <c r="I23" s="116">
        <v>0.95</v>
      </c>
      <c r="J23" s="131">
        <f t="shared" si="0"/>
        <v>37.076294601757191</v>
      </c>
      <c r="K23" s="131">
        <f t="shared" si="1"/>
        <v>90.877291269841265</v>
      </c>
      <c r="L23" s="131">
        <f t="shared" si="2"/>
        <v>36.887684952434505</v>
      </c>
      <c r="M23" s="116" t="s">
        <v>2923</v>
      </c>
    </row>
    <row r="24" spans="1:13" x14ac:dyDescent="0.3">
      <c r="A24" s="116">
        <v>22</v>
      </c>
      <c r="B24" s="116" t="s">
        <v>2875</v>
      </c>
      <c r="C24" s="116" t="s">
        <v>2876</v>
      </c>
      <c r="D24" s="116" t="s">
        <v>2877</v>
      </c>
      <c r="E24" s="116">
        <v>523.67999999999995</v>
      </c>
      <c r="F24" s="116" t="s">
        <v>2889</v>
      </c>
      <c r="G24" s="116" t="s">
        <v>2896</v>
      </c>
      <c r="H24" s="131">
        <f>89.8+(E24-512.7)*4.1/36</f>
        <v>91.050499999999985</v>
      </c>
      <c r="I24" s="116">
        <v>0.94</v>
      </c>
      <c r="J24" s="131">
        <f t="shared" si="0"/>
        <v>36.761945186219386</v>
      </c>
      <c r="K24" s="131">
        <f t="shared" si="1"/>
        <v>91.018741269841257</v>
      </c>
      <c r="L24" s="131">
        <f t="shared" si="2"/>
        <v>36.759913393277827</v>
      </c>
      <c r="M24" s="116" t="s">
        <v>2923</v>
      </c>
    </row>
    <row r="25" spans="1:13" x14ac:dyDescent="0.3">
      <c r="A25" s="116">
        <v>2</v>
      </c>
      <c r="B25" s="116" t="s">
        <v>2897</v>
      </c>
      <c r="C25" s="116" t="s">
        <v>2876</v>
      </c>
      <c r="D25" s="116" t="s">
        <v>2894</v>
      </c>
      <c r="E25" s="116">
        <v>417.42</v>
      </c>
      <c r="F25" s="116" t="s">
        <v>2890</v>
      </c>
      <c r="G25" s="116" t="s">
        <v>2895</v>
      </c>
      <c r="H25" s="131">
        <f>89.8+(E25-415)*4.1/7</f>
        <v>91.217428571428584</v>
      </c>
      <c r="I25" s="116">
        <v>0.94</v>
      </c>
      <c r="J25" s="131">
        <f t="shared" si="0"/>
        <v>36.761945186219386</v>
      </c>
      <c r="K25" s="131">
        <f t="shared" si="1"/>
        <v>91.151307936507934</v>
      </c>
      <c r="L25" s="131">
        <f t="shared" si="2"/>
        <v>36.372309763828795</v>
      </c>
      <c r="M25" s="116" t="s">
        <v>2923</v>
      </c>
    </row>
    <row r="26" spans="1:13" x14ac:dyDescent="0.3">
      <c r="A26" s="116">
        <v>23</v>
      </c>
      <c r="B26" s="116" t="s">
        <v>2875</v>
      </c>
      <c r="C26" s="116" t="s">
        <v>2876</v>
      </c>
      <c r="D26" s="116" t="s">
        <v>2877</v>
      </c>
      <c r="E26" s="116">
        <v>525.16</v>
      </c>
      <c r="F26" s="116" t="s">
        <v>2889</v>
      </c>
      <c r="G26" s="116" t="s">
        <v>2898</v>
      </c>
      <c r="H26" s="131">
        <f t="shared" ref="H26:H32" si="4">89.8+(E26-512.7)*4.1/36</f>
        <v>91.219055555555542</v>
      </c>
      <c r="I26" s="116">
        <v>0.92</v>
      </c>
      <c r="J26" s="131">
        <f t="shared" si="0"/>
        <v>36.123087390435984</v>
      </c>
      <c r="K26" s="131">
        <f t="shared" si="1"/>
        <v>91.287519047619043</v>
      </c>
      <c r="L26" s="131">
        <f t="shared" si="2"/>
        <v>36.051088372607325</v>
      </c>
      <c r="M26" s="116" t="s">
        <v>2923</v>
      </c>
    </row>
    <row r="27" spans="1:13" x14ac:dyDescent="0.3">
      <c r="A27" s="116">
        <v>24</v>
      </c>
      <c r="B27" s="116" t="s">
        <v>2875</v>
      </c>
      <c r="C27" s="116" t="s">
        <v>2876</v>
      </c>
      <c r="D27" s="116" t="s">
        <v>2877</v>
      </c>
      <c r="E27" s="116">
        <v>526.66</v>
      </c>
      <c r="F27" s="116" t="s">
        <v>2890</v>
      </c>
      <c r="G27" s="116" t="s">
        <v>2898</v>
      </c>
      <c r="H27" s="131">
        <f t="shared" si="4"/>
        <v>91.389888888888876</v>
      </c>
      <c r="I27" s="116">
        <v>0.89</v>
      </c>
      <c r="J27" s="131">
        <f t="shared" si="0"/>
        <v>35.138276454512038</v>
      </c>
      <c r="K27" s="131">
        <f t="shared" si="1"/>
        <v>91.423730158730137</v>
      </c>
      <c r="L27" s="131">
        <f t="shared" si="2"/>
        <v>35.92331681345064</v>
      </c>
      <c r="M27" s="116" t="s">
        <v>2923</v>
      </c>
    </row>
    <row r="28" spans="1:13" x14ac:dyDescent="0.3">
      <c r="A28" s="116">
        <v>25</v>
      </c>
      <c r="B28" s="116" t="s">
        <v>2875</v>
      </c>
      <c r="C28" s="116" t="s">
        <v>2876</v>
      </c>
      <c r="D28" s="116" t="s">
        <v>2877</v>
      </c>
      <c r="E28" s="116">
        <v>528.16</v>
      </c>
      <c r="F28" s="116" t="s">
        <v>2889</v>
      </c>
      <c r="G28" s="116" t="s">
        <v>2898</v>
      </c>
      <c r="H28" s="131">
        <f t="shared" si="4"/>
        <v>91.560722222222211</v>
      </c>
      <c r="I28" s="116">
        <v>0.9</v>
      </c>
      <c r="J28" s="131">
        <f t="shared" si="0"/>
        <v>35.470187645649823</v>
      </c>
      <c r="K28" s="131">
        <f t="shared" si="1"/>
        <v>91.549333333333337</v>
      </c>
      <c r="L28" s="131">
        <f t="shared" si="2"/>
        <v>35.795545254293963</v>
      </c>
      <c r="M28" s="116" t="s">
        <v>2923</v>
      </c>
    </row>
    <row r="29" spans="1:13" x14ac:dyDescent="0.3">
      <c r="A29" s="116">
        <v>26</v>
      </c>
      <c r="B29" s="116" t="s">
        <v>2875</v>
      </c>
      <c r="C29" s="116" t="s">
        <v>2876</v>
      </c>
      <c r="D29" s="116" t="s">
        <v>2877</v>
      </c>
      <c r="E29" s="116">
        <v>529.66</v>
      </c>
      <c r="F29" s="116" t="s">
        <v>2889</v>
      </c>
      <c r="G29" s="116" t="s">
        <v>2898</v>
      </c>
      <c r="H29" s="131">
        <f t="shared" si="4"/>
        <v>91.731555555555545</v>
      </c>
      <c r="I29" s="116">
        <v>0.92</v>
      </c>
      <c r="J29" s="131">
        <f t="shared" si="0"/>
        <v>36.123087390435984</v>
      </c>
      <c r="K29" s="131">
        <f t="shared" si="1"/>
        <v>91.680305555555535</v>
      </c>
      <c r="L29" s="131">
        <f t="shared" si="2"/>
        <v>35.92331681345064</v>
      </c>
      <c r="M29" s="116" t="s">
        <v>2923</v>
      </c>
    </row>
    <row r="30" spans="1:13" x14ac:dyDescent="0.3">
      <c r="A30" s="116">
        <v>27</v>
      </c>
      <c r="B30" s="116" t="s">
        <v>2875</v>
      </c>
      <c r="C30" s="116" t="s">
        <v>2876</v>
      </c>
      <c r="D30" s="116" t="s">
        <v>2877</v>
      </c>
      <c r="E30" s="116">
        <v>530.66</v>
      </c>
      <c r="F30" s="116" t="s">
        <v>2890</v>
      </c>
      <c r="G30" s="116" t="s">
        <v>2898</v>
      </c>
      <c r="H30" s="131">
        <f t="shared" si="4"/>
        <v>91.845444444444439</v>
      </c>
      <c r="I30" s="116">
        <v>0.92</v>
      </c>
      <c r="J30" s="131">
        <f t="shared" si="0"/>
        <v>36.123087390435984</v>
      </c>
      <c r="K30" s="131">
        <f t="shared" si="1"/>
        <v>91.783944444444444</v>
      </c>
      <c r="L30" s="131">
        <f t="shared" si="2"/>
        <v>36.248050559792105</v>
      </c>
      <c r="M30" s="116" t="s">
        <v>2923</v>
      </c>
    </row>
    <row r="31" spans="1:13" x14ac:dyDescent="0.3">
      <c r="A31" s="116">
        <v>28</v>
      </c>
      <c r="B31" s="116" t="s">
        <v>2875</v>
      </c>
      <c r="C31" s="116" t="s">
        <v>2876</v>
      </c>
      <c r="D31" s="116" t="s">
        <v>2877</v>
      </c>
      <c r="E31" s="116">
        <v>530.91</v>
      </c>
      <c r="F31" s="116" t="s">
        <v>2890</v>
      </c>
      <c r="G31" s="116" t="s">
        <v>2898</v>
      </c>
      <c r="H31" s="131">
        <f t="shared" si="4"/>
        <v>91.873916666666659</v>
      </c>
      <c r="I31" s="116">
        <v>0.94</v>
      </c>
      <c r="J31" s="131">
        <f t="shared" si="0"/>
        <v>36.761945186219386</v>
      </c>
      <c r="K31" s="131">
        <f t="shared" si="1"/>
        <v>91.86288571428571</v>
      </c>
      <c r="L31" s="131">
        <f t="shared" si="2"/>
        <v>36.442859766879977</v>
      </c>
      <c r="M31" s="116" t="s">
        <v>2923</v>
      </c>
    </row>
    <row r="32" spans="1:13" x14ac:dyDescent="0.3">
      <c r="A32" s="116">
        <v>29</v>
      </c>
      <c r="B32" s="116" t="s">
        <v>2875</v>
      </c>
      <c r="C32" s="116" t="s">
        <v>2876</v>
      </c>
      <c r="D32" s="116" t="s">
        <v>2877</v>
      </c>
      <c r="E32" s="116">
        <v>531.21</v>
      </c>
      <c r="F32" s="116" t="s">
        <v>2889</v>
      </c>
      <c r="G32" s="116" t="s">
        <v>2899</v>
      </c>
      <c r="H32" s="131">
        <f t="shared" si="4"/>
        <v>91.908083333333323</v>
      </c>
      <c r="I32" s="116">
        <v>0.94</v>
      </c>
      <c r="J32" s="131">
        <f t="shared" si="0"/>
        <v>36.761945186219386</v>
      </c>
      <c r="K32" s="131">
        <f t="shared" si="1"/>
        <v>91.930991269841257</v>
      </c>
      <c r="L32" s="131">
        <f t="shared" si="2"/>
        <v>36.042181101804786</v>
      </c>
      <c r="M32" s="116" t="s">
        <v>2923</v>
      </c>
    </row>
    <row r="33" spans="1:13" x14ac:dyDescent="0.3">
      <c r="A33" s="116">
        <v>3</v>
      </c>
      <c r="B33" s="116" t="s">
        <v>2893</v>
      </c>
      <c r="C33" s="116" t="s">
        <v>2876</v>
      </c>
      <c r="D33" s="116" t="s">
        <v>2894</v>
      </c>
      <c r="E33" s="116">
        <v>418.68</v>
      </c>
      <c r="F33" s="116" t="s">
        <v>2889</v>
      </c>
      <c r="G33" s="116" t="s">
        <v>2895</v>
      </c>
      <c r="H33" s="131">
        <f>89.8+(E33-415)*4.1/7</f>
        <v>91.95542857142857</v>
      </c>
      <c r="I33" s="116">
        <v>0.93</v>
      </c>
      <c r="J33" s="131">
        <f t="shared" si="0"/>
        <v>36.444233681089166</v>
      </c>
      <c r="K33" s="131">
        <f t="shared" si="1"/>
        <v>92.010485714285693</v>
      </c>
      <c r="L33" s="131">
        <f t="shared" si="2"/>
        <v>36.106410359935424</v>
      </c>
      <c r="M33" s="116" t="s">
        <v>2923</v>
      </c>
    </row>
    <row r="34" spans="1:13" x14ac:dyDescent="0.3">
      <c r="A34" s="116">
        <v>30</v>
      </c>
      <c r="B34" s="116" t="s">
        <v>2875</v>
      </c>
      <c r="C34" s="116" t="s">
        <v>2876</v>
      </c>
      <c r="D34" s="116" t="s">
        <v>2877</v>
      </c>
      <c r="E34" s="116">
        <v>532.65</v>
      </c>
      <c r="F34" s="116" t="s">
        <v>2890</v>
      </c>
      <c r="G34" s="116" t="s">
        <v>2900</v>
      </c>
      <c r="H34" s="131">
        <f>89.8+(E34-512.7)*4.1/36</f>
        <v>92.072083333333325</v>
      </c>
      <c r="I34" s="116">
        <v>0.86</v>
      </c>
      <c r="J34" s="131">
        <f t="shared" ref="J34:J65" si="5">68.4*LOG(I34)+38.6</f>
        <v>34.119694065060031</v>
      </c>
      <c r="K34" s="131">
        <f t="shared" si="1"/>
        <v>92.118452380952363</v>
      </c>
      <c r="L34" s="131">
        <f t="shared" si="2"/>
        <v>35.978638800778747</v>
      </c>
      <c r="M34" s="116" t="s">
        <v>2923</v>
      </c>
    </row>
    <row r="35" spans="1:13" x14ac:dyDescent="0.3">
      <c r="A35" s="116">
        <v>31</v>
      </c>
      <c r="B35" s="116" t="s">
        <v>2875</v>
      </c>
      <c r="C35" s="116" t="s">
        <v>2876</v>
      </c>
      <c r="D35" s="116" t="s">
        <v>2877</v>
      </c>
      <c r="E35" s="116">
        <v>534.15</v>
      </c>
      <c r="F35" s="116" t="s">
        <v>2889</v>
      </c>
      <c r="G35" s="116" t="s">
        <v>2901</v>
      </c>
      <c r="H35" s="131">
        <f>89.8+(E35-512.7)*4.1/36</f>
        <v>92.242916666666659</v>
      </c>
      <c r="I35" s="116">
        <v>0.93</v>
      </c>
      <c r="J35" s="131">
        <f t="shared" si="5"/>
        <v>36.444233681089166</v>
      </c>
      <c r="K35" s="131">
        <f t="shared" si="1"/>
        <v>92.245064285714278</v>
      </c>
      <c r="L35" s="131">
        <f t="shared" si="2"/>
        <v>36.103720231516164</v>
      </c>
      <c r="M35" s="116" t="s">
        <v>2923</v>
      </c>
    </row>
    <row r="36" spans="1:13" x14ac:dyDescent="0.3">
      <c r="A36" s="116">
        <v>32</v>
      </c>
      <c r="B36" s="116" t="s">
        <v>2875</v>
      </c>
      <c r="C36" s="116" t="s">
        <v>2876</v>
      </c>
      <c r="D36" s="116" t="s">
        <v>2877</v>
      </c>
      <c r="E36" s="116">
        <v>535.65</v>
      </c>
      <c r="F36" s="116" t="s">
        <v>2889</v>
      </c>
      <c r="G36" s="116" t="s">
        <v>2895</v>
      </c>
      <c r="H36" s="131">
        <f>89.8+(E36-512.7)*4.1/36</f>
        <v>92.413749999999993</v>
      </c>
      <c r="I36" s="116">
        <v>0.92</v>
      </c>
      <c r="J36" s="131">
        <f t="shared" si="5"/>
        <v>36.123087390435984</v>
      </c>
      <c r="K36" s="131">
        <f t="shared" ref="K36:K67" si="6">AVERAGE(H34:H38)</f>
        <v>92.370895238095244</v>
      </c>
      <c r="L36" s="131">
        <f t="shared" si="2"/>
        <v>36.039490973385526</v>
      </c>
      <c r="M36" s="116" t="s">
        <v>2923</v>
      </c>
    </row>
    <row r="37" spans="1:13" x14ac:dyDescent="0.3">
      <c r="A37" s="116">
        <v>4</v>
      </c>
      <c r="B37" s="116" t="s">
        <v>2897</v>
      </c>
      <c r="C37" s="116" t="s">
        <v>2876</v>
      </c>
      <c r="D37" s="116" t="s">
        <v>2894</v>
      </c>
      <c r="E37" s="116">
        <v>419.68</v>
      </c>
      <c r="F37" s="116" t="s">
        <v>2889</v>
      </c>
      <c r="G37" s="116" t="s">
        <v>2895</v>
      </c>
      <c r="H37" s="131">
        <f>89.8+(E37-415)*4.1/7</f>
        <v>92.541142857142859</v>
      </c>
      <c r="I37" s="116">
        <v>0.96</v>
      </c>
      <c r="J37" s="131">
        <f t="shared" si="5"/>
        <v>37.387352339906478</v>
      </c>
      <c r="K37" s="131">
        <f t="shared" si="6"/>
        <v>92.502550793650784</v>
      </c>
      <c r="L37" s="131">
        <f t="shared" si="2"/>
        <v>36.440169638460716</v>
      </c>
      <c r="M37" s="116" t="s">
        <v>2923</v>
      </c>
    </row>
    <row r="38" spans="1:13" x14ac:dyDescent="0.3">
      <c r="A38" s="116">
        <v>33</v>
      </c>
      <c r="B38" s="116" t="s">
        <v>2875</v>
      </c>
      <c r="C38" s="116" t="s">
        <v>2876</v>
      </c>
      <c r="D38" s="116" t="s">
        <v>2877</v>
      </c>
      <c r="E38" s="116">
        <v>537.15</v>
      </c>
      <c r="F38" s="116" t="s">
        <v>2889</v>
      </c>
      <c r="G38" s="116" t="s">
        <v>2895</v>
      </c>
      <c r="H38" s="131">
        <f>89.8+(E38-512.7)*4.1/36</f>
        <v>92.584583333333327</v>
      </c>
      <c r="I38" s="116">
        <v>0.92</v>
      </c>
      <c r="J38" s="131">
        <f t="shared" si="5"/>
        <v>36.123087390435984</v>
      </c>
      <c r="K38" s="131">
        <f t="shared" si="6"/>
        <v>92.62623412698413</v>
      </c>
      <c r="L38" s="131">
        <f t="shared" si="2"/>
        <v>36.440169638460716</v>
      </c>
      <c r="M38" s="116" t="s">
        <v>2923</v>
      </c>
    </row>
    <row r="39" spans="1:13" x14ac:dyDescent="0.3">
      <c r="A39" s="116">
        <v>34</v>
      </c>
      <c r="B39" s="116" t="s">
        <v>2875</v>
      </c>
      <c r="C39" s="116" t="s">
        <v>2876</v>
      </c>
      <c r="D39" s="116" t="s">
        <v>2877</v>
      </c>
      <c r="E39" s="116">
        <v>538.42999999999995</v>
      </c>
      <c r="F39" s="116" t="s">
        <v>2890</v>
      </c>
      <c r="G39" s="116" t="s">
        <v>2895</v>
      </c>
      <c r="H39" s="131">
        <f>89.8+(E39-512.7)*4.1/36</f>
        <v>92.730361111111094</v>
      </c>
      <c r="I39" s="116">
        <v>0.92</v>
      </c>
      <c r="J39" s="131">
        <f t="shared" si="5"/>
        <v>36.123087390435984</v>
      </c>
      <c r="K39" s="131">
        <f t="shared" si="6"/>
        <v>92.74308412698413</v>
      </c>
      <c r="L39" s="131">
        <f t="shared" si="2"/>
        <v>36.630811080724961</v>
      </c>
      <c r="M39" s="116" t="s">
        <v>2923</v>
      </c>
    </row>
    <row r="40" spans="1:13" x14ac:dyDescent="0.3">
      <c r="A40" s="116">
        <v>35</v>
      </c>
      <c r="B40" s="116" t="s">
        <v>2875</v>
      </c>
      <c r="C40" s="116" t="s">
        <v>2876</v>
      </c>
      <c r="D40" s="116" t="s">
        <v>2877</v>
      </c>
      <c r="E40" s="116">
        <v>539.58000000000004</v>
      </c>
      <c r="F40" s="116" t="s">
        <v>2889</v>
      </c>
      <c r="G40" s="116" t="s">
        <v>2895</v>
      </c>
      <c r="H40" s="131">
        <f>89.8+(E40-512.7)*4.1/36</f>
        <v>92.861333333333334</v>
      </c>
      <c r="I40" s="116">
        <v>0.93</v>
      </c>
      <c r="J40" s="131">
        <f t="shared" si="5"/>
        <v>36.444233681089166</v>
      </c>
      <c r="K40" s="131">
        <f t="shared" si="6"/>
        <v>92.842655555555538</v>
      </c>
      <c r="L40" s="131">
        <f t="shared" si="2"/>
        <v>36.505729649987543</v>
      </c>
      <c r="M40" s="116" t="s">
        <v>2923</v>
      </c>
    </row>
    <row r="41" spans="1:13" x14ac:dyDescent="0.3">
      <c r="A41" s="116">
        <v>36</v>
      </c>
      <c r="B41" s="116" t="s">
        <v>2875</v>
      </c>
      <c r="C41" s="116" t="s">
        <v>2876</v>
      </c>
      <c r="D41" s="116" t="s">
        <v>2877</v>
      </c>
      <c r="E41" s="116">
        <v>540.78</v>
      </c>
      <c r="F41" s="116" t="s">
        <v>2889</v>
      </c>
      <c r="G41" s="116" t="s">
        <v>2895</v>
      </c>
      <c r="H41" s="131">
        <f>89.8+(E41-512.7)*4.1/36</f>
        <v>92.99799999999999</v>
      </c>
      <c r="I41" s="116">
        <v>0.95</v>
      </c>
      <c r="J41" s="131">
        <f t="shared" si="5"/>
        <v>37.076294601757191</v>
      </c>
      <c r="K41" s="131">
        <f t="shared" si="6"/>
        <v>92.95312777777778</v>
      </c>
      <c r="L41" s="131">
        <f t="shared" si="2"/>
        <v>36.505729649987543</v>
      </c>
      <c r="M41" s="116" t="s">
        <v>2923</v>
      </c>
    </row>
    <row r="42" spans="1:13" x14ac:dyDescent="0.3">
      <c r="A42" s="116">
        <v>5</v>
      </c>
      <c r="B42" s="116" t="s">
        <v>2893</v>
      </c>
      <c r="C42" s="116" t="s">
        <v>2876</v>
      </c>
      <c r="D42" s="116" t="s">
        <v>2894</v>
      </c>
      <c r="E42" s="116">
        <v>420.53</v>
      </c>
      <c r="F42" s="116" t="s">
        <v>2890</v>
      </c>
      <c r="G42" s="116" t="s">
        <v>2895</v>
      </c>
      <c r="H42" s="131">
        <f>89.8+(E42-415)*4.1/7</f>
        <v>93.038999999999987</v>
      </c>
      <c r="I42" s="116">
        <v>0.94</v>
      </c>
      <c r="J42" s="131">
        <f t="shared" si="5"/>
        <v>36.761945186219386</v>
      </c>
      <c r="K42" s="131">
        <f t="shared" si="6"/>
        <v>93.078177777777768</v>
      </c>
      <c r="L42" s="131">
        <f t="shared" si="2"/>
        <v>36.505729649987543</v>
      </c>
      <c r="M42" s="116" t="s">
        <v>2923</v>
      </c>
    </row>
    <row r="43" spans="1:13" x14ac:dyDescent="0.3">
      <c r="A43" s="116">
        <v>37</v>
      </c>
      <c r="B43" s="116" t="s">
        <v>2875</v>
      </c>
      <c r="C43" s="116" t="s">
        <v>2876</v>
      </c>
      <c r="D43" s="116" t="s">
        <v>2877</v>
      </c>
      <c r="E43" s="116">
        <v>542</v>
      </c>
      <c r="F43" s="116" t="s">
        <v>2890</v>
      </c>
      <c r="G43" s="116" t="s">
        <v>2895</v>
      </c>
      <c r="H43" s="131">
        <f>89.8+(E43-512.7)*4.1/36</f>
        <v>93.136944444444438</v>
      </c>
      <c r="I43" s="116">
        <v>0.92</v>
      </c>
      <c r="J43" s="131">
        <f t="shared" si="5"/>
        <v>36.123087390435984</v>
      </c>
      <c r="K43" s="131">
        <f t="shared" si="6"/>
        <v>93.21233888888888</v>
      </c>
      <c r="L43" s="131">
        <f t="shared" si="2"/>
        <v>36.505729649987543</v>
      </c>
      <c r="M43" s="116" t="s">
        <v>2923</v>
      </c>
    </row>
    <row r="44" spans="1:13" x14ac:dyDescent="0.3">
      <c r="A44" s="116">
        <v>38</v>
      </c>
      <c r="B44" s="116" t="s">
        <v>2875</v>
      </c>
      <c r="C44" s="116" t="s">
        <v>2876</v>
      </c>
      <c r="D44" s="116" t="s">
        <v>2877</v>
      </c>
      <c r="E44" s="116">
        <v>543.91999999999996</v>
      </c>
      <c r="F44" s="116" t="s">
        <v>2890</v>
      </c>
      <c r="G44" s="116" t="s">
        <v>2895</v>
      </c>
      <c r="H44" s="131">
        <f>89.8+(E44-512.7)*4.1/36</f>
        <v>93.355611111111102</v>
      </c>
      <c r="I44" s="116">
        <v>0.92</v>
      </c>
      <c r="J44" s="131">
        <f t="shared" si="5"/>
        <v>36.123087390435984</v>
      </c>
      <c r="K44" s="131">
        <f t="shared" si="6"/>
        <v>93.3506</v>
      </c>
      <c r="L44" s="131">
        <f t="shared" si="2"/>
        <v>36.442859766879977</v>
      </c>
      <c r="M44" s="116" t="s">
        <v>2923</v>
      </c>
    </row>
    <row r="45" spans="1:13" x14ac:dyDescent="0.3">
      <c r="A45" s="116">
        <v>39</v>
      </c>
      <c r="B45" s="116" t="s">
        <v>2875</v>
      </c>
      <c r="C45" s="116" t="s">
        <v>2876</v>
      </c>
      <c r="D45" s="116" t="s">
        <v>2877</v>
      </c>
      <c r="E45" s="116">
        <v>545.47</v>
      </c>
      <c r="F45" s="116" t="s">
        <v>2889</v>
      </c>
      <c r="G45" s="116" t="s">
        <v>2895</v>
      </c>
      <c r="H45" s="131">
        <f>89.8+(E45-512.7)*4.1/36</f>
        <v>93.532138888888881</v>
      </c>
      <c r="I45" s="116">
        <v>0.93</v>
      </c>
      <c r="J45" s="131">
        <f t="shared" si="5"/>
        <v>36.444233681089166</v>
      </c>
      <c r="K45" s="131">
        <f t="shared" si="6"/>
        <v>93.515771428571426</v>
      </c>
      <c r="L45" s="131">
        <f t="shared" si="2"/>
        <v>36.379317465853937</v>
      </c>
      <c r="M45" s="116" t="s">
        <v>2923</v>
      </c>
    </row>
    <row r="46" spans="1:13" x14ac:dyDescent="0.3">
      <c r="A46" s="116">
        <v>40</v>
      </c>
      <c r="B46" s="116" t="s">
        <v>2875</v>
      </c>
      <c r="C46" s="116" t="s">
        <v>2876</v>
      </c>
      <c r="D46" s="116" t="s">
        <v>2877</v>
      </c>
      <c r="E46" s="116">
        <v>546.85</v>
      </c>
      <c r="F46" s="116" t="s">
        <v>2889</v>
      </c>
      <c r="G46" s="116" t="s">
        <v>2895</v>
      </c>
      <c r="H46" s="131">
        <f>89.8+(E46-512.7)*4.1/36</f>
        <v>93.689305555555549</v>
      </c>
      <c r="I46" s="116">
        <v>0.94</v>
      </c>
      <c r="J46" s="131">
        <f t="shared" si="5"/>
        <v>36.761945186219386</v>
      </c>
      <c r="K46" s="131">
        <f t="shared" si="6"/>
        <v>93.66838253968254</v>
      </c>
      <c r="L46" s="131">
        <f t="shared" si="2"/>
        <v>36.443546723984575</v>
      </c>
      <c r="M46" s="116" t="s">
        <v>2923</v>
      </c>
    </row>
    <row r="47" spans="1:13" x14ac:dyDescent="0.3">
      <c r="A47" s="116">
        <v>6</v>
      </c>
      <c r="B47" s="116" t="s">
        <v>2897</v>
      </c>
      <c r="C47" s="116" t="s">
        <v>2876</v>
      </c>
      <c r="D47" s="116" t="s">
        <v>2894</v>
      </c>
      <c r="E47" s="116">
        <v>421.94</v>
      </c>
      <c r="F47" s="116" t="s">
        <v>2890</v>
      </c>
      <c r="G47" s="116" t="s">
        <v>2895</v>
      </c>
      <c r="H47" s="131">
        <f>89.8+(E47-415)*4.1/7</f>
        <v>93.864857142857133</v>
      </c>
      <c r="I47" s="116">
        <v>0.93</v>
      </c>
      <c r="J47" s="131">
        <f t="shared" si="5"/>
        <v>36.444233681089166</v>
      </c>
      <c r="K47" s="131">
        <f t="shared" si="6"/>
        <v>93.777260317460303</v>
      </c>
      <c r="L47" s="131">
        <f t="shared" si="2"/>
        <v>36.571318283141252</v>
      </c>
      <c r="M47" s="116" t="s">
        <v>2923</v>
      </c>
    </row>
    <row r="48" spans="1:13" x14ac:dyDescent="0.3">
      <c r="A48" s="116">
        <v>7</v>
      </c>
      <c r="B48" s="116" t="s">
        <v>2893</v>
      </c>
      <c r="C48" s="116" t="s">
        <v>2876</v>
      </c>
      <c r="D48" s="116" t="s">
        <v>2894</v>
      </c>
      <c r="E48" s="116">
        <v>422.94</v>
      </c>
      <c r="F48" s="116" t="s">
        <v>2902</v>
      </c>
      <c r="G48" s="116" t="s">
        <v>2895</v>
      </c>
      <c r="H48" s="131">
        <v>93.9</v>
      </c>
      <c r="I48" s="116">
        <v>0.93</v>
      </c>
      <c r="J48" s="131">
        <f t="shared" si="5"/>
        <v>36.444233681089166</v>
      </c>
      <c r="K48" s="131">
        <f t="shared" si="6"/>
        <v>93.870832539682539</v>
      </c>
      <c r="L48" s="131">
        <f t="shared" si="2"/>
        <v>36.376509076053381</v>
      </c>
      <c r="M48" s="116" t="s">
        <v>2923</v>
      </c>
    </row>
    <row r="49" spans="1:13" x14ac:dyDescent="0.3">
      <c r="A49" s="116">
        <v>41</v>
      </c>
      <c r="B49" s="116" t="s">
        <v>2875</v>
      </c>
      <c r="C49" s="116" t="s">
        <v>2876</v>
      </c>
      <c r="D49" s="116" t="s">
        <v>2877</v>
      </c>
      <c r="E49" s="116">
        <v>547.96</v>
      </c>
      <c r="F49" s="116" t="s">
        <v>2903</v>
      </c>
      <c r="G49" s="116" t="s">
        <v>2895</v>
      </c>
      <c r="H49" s="131">
        <v>93.9</v>
      </c>
      <c r="I49" s="116">
        <v>0.94</v>
      </c>
      <c r="J49" s="131">
        <f t="shared" si="5"/>
        <v>36.761945186219386</v>
      </c>
      <c r="K49" s="131">
        <f t="shared" si="6"/>
        <v>93.952971428571431</v>
      </c>
      <c r="L49" s="131">
        <f t="shared" si="2"/>
        <v>36.312966775027341</v>
      </c>
      <c r="M49" s="116" t="s">
        <v>2923</v>
      </c>
    </row>
    <row r="50" spans="1:13" x14ac:dyDescent="0.3">
      <c r="A50" s="116">
        <v>42</v>
      </c>
      <c r="B50" s="116" t="s">
        <v>2875</v>
      </c>
      <c r="C50" s="116" t="s">
        <v>2876</v>
      </c>
      <c r="D50" s="116" t="s">
        <v>2877</v>
      </c>
      <c r="E50" s="116">
        <v>548.76</v>
      </c>
      <c r="F50" s="116" t="s">
        <v>2904</v>
      </c>
      <c r="G50" s="116" t="s">
        <v>2895</v>
      </c>
      <c r="H50" s="131">
        <v>94</v>
      </c>
      <c r="I50" s="116">
        <v>0.9</v>
      </c>
      <c r="J50" s="131">
        <f t="shared" si="5"/>
        <v>35.470187645649823</v>
      </c>
      <c r="K50" s="131">
        <f t="shared" si="6"/>
        <v>94.039999999999992</v>
      </c>
      <c r="L50" s="131">
        <f t="shared" si="2"/>
        <v>36.312966775027341</v>
      </c>
      <c r="M50" s="116" t="s">
        <v>2923</v>
      </c>
    </row>
    <row r="51" spans="1:13" x14ac:dyDescent="0.3">
      <c r="A51" s="116">
        <v>8</v>
      </c>
      <c r="B51" s="116" t="s">
        <v>2893</v>
      </c>
      <c r="C51" s="116" t="s">
        <v>2876</v>
      </c>
      <c r="D51" s="116" t="s">
        <v>2894</v>
      </c>
      <c r="E51" s="116">
        <v>423.97</v>
      </c>
      <c r="F51" s="116" t="s">
        <v>2904</v>
      </c>
      <c r="G51" s="116" t="s">
        <v>2895</v>
      </c>
      <c r="H51" s="131">
        <v>94.1</v>
      </c>
      <c r="I51" s="116">
        <v>0.93</v>
      </c>
      <c r="J51" s="131">
        <f t="shared" si="5"/>
        <v>36.444233681089166</v>
      </c>
      <c r="K51" s="131">
        <f t="shared" si="6"/>
        <v>94.136105263157901</v>
      </c>
      <c r="L51" s="131">
        <f t="shared" si="2"/>
        <v>36.376509076053381</v>
      </c>
      <c r="M51" s="116" t="s">
        <v>2923</v>
      </c>
    </row>
    <row r="52" spans="1:13" x14ac:dyDescent="0.3">
      <c r="A52" s="116">
        <v>9</v>
      </c>
      <c r="B52" s="116" t="s">
        <v>2893</v>
      </c>
      <c r="C52" s="116" t="s">
        <v>2876</v>
      </c>
      <c r="D52" s="116" t="s">
        <v>2894</v>
      </c>
      <c r="E52" s="116">
        <v>425.21</v>
      </c>
      <c r="F52" s="116" t="s">
        <v>2904</v>
      </c>
      <c r="G52" s="116" t="s">
        <v>2895</v>
      </c>
      <c r="H52" s="131">
        <v>94.3</v>
      </c>
      <c r="I52" s="116">
        <v>0.93</v>
      </c>
      <c r="J52" s="131">
        <f t="shared" si="5"/>
        <v>36.444233681089166</v>
      </c>
      <c r="K52" s="131">
        <f t="shared" si="6"/>
        <v>94.266947368421057</v>
      </c>
      <c r="L52" s="131">
        <f t="shared" si="2"/>
        <v>36.312966775027341</v>
      </c>
      <c r="M52" s="116" t="s">
        <v>2923</v>
      </c>
    </row>
    <row r="53" spans="1:13" x14ac:dyDescent="0.3">
      <c r="A53" s="116">
        <v>10</v>
      </c>
      <c r="B53" s="116" t="s">
        <v>2893</v>
      </c>
      <c r="C53" s="116" t="s">
        <v>2876</v>
      </c>
      <c r="D53" s="116" t="s">
        <v>2894</v>
      </c>
      <c r="E53" s="116">
        <v>426.15</v>
      </c>
      <c r="F53" s="116" t="s">
        <v>2904</v>
      </c>
      <c r="G53" s="116" t="s">
        <v>2905</v>
      </c>
      <c r="H53" s="131">
        <f t="shared" ref="H53:H91" si="7">93.9+(E53-422)*6.6/57</f>
        <v>94.380526315789481</v>
      </c>
      <c r="I53" s="116">
        <v>0.94</v>
      </c>
      <c r="J53" s="131">
        <f t="shared" si="5"/>
        <v>36.761945186219386</v>
      </c>
      <c r="K53" s="131">
        <f t="shared" si="6"/>
        <v>94.398863157894738</v>
      </c>
      <c r="L53" s="131">
        <f t="shared" si="2"/>
        <v>36.443546723984575</v>
      </c>
      <c r="M53" s="116" t="s">
        <v>2923</v>
      </c>
    </row>
    <row r="54" spans="1:13" x14ac:dyDescent="0.3">
      <c r="A54" s="116">
        <v>11</v>
      </c>
      <c r="B54" s="116" t="s">
        <v>2893</v>
      </c>
      <c r="C54" s="116" t="s">
        <v>2876</v>
      </c>
      <c r="D54" s="116" t="s">
        <v>2894</v>
      </c>
      <c r="E54" s="116">
        <v>427.65</v>
      </c>
      <c r="F54" s="116" t="s">
        <v>2904</v>
      </c>
      <c r="G54" s="116" t="s">
        <v>2906</v>
      </c>
      <c r="H54" s="131">
        <f t="shared" si="7"/>
        <v>94.554210526315799</v>
      </c>
      <c r="I54" s="116">
        <v>0.93</v>
      </c>
      <c r="J54" s="131">
        <f t="shared" si="5"/>
        <v>36.444233681089166</v>
      </c>
      <c r="K54" s="131">
        <f t="shared" si="6"/>
        <v>94.512631578947364</v>
      </c>
      <c r="L54" s="131">
        <f t="shared" si="2"/>
        <v>36.182355278669149</v>
      </c>
      <c r="M54" s="116" t="s">
        <v>2923</v>
      </c>
    </row>
    <row r="55" spans="1:13" x14ac:dyDescent="0.3">
      <c r="A55" s="116">
        <v>12</v>
      </c>
      <c r="B55" s="116" t="s">
        <v>2897</v>
      </c>
      <c r="C55" s="116" t="s">
        <v>2876</v>
      </c>
      <c r="D55" s="116" t="s">
        <v>2894</v>
      </c>
      <c r="E55" s="116">
        <v>428.56</v>
      </c>
      <c r="F55" s="116" t="s">
        <v>2902</v>
      </c>
      <c r="G55" s="116" t="s">
        <v>2906</v>
      </c>
      <c r="H55" s="131">
        <f t="shared" si="7"/>
        <v>94.659578947368431</v>
      </c>
      <c r="I55" s="116">
        <v>0.92</v>
      </c>
      <c r="J55" s="131">
        <f t="shared" si="5"/>
        <v>36.123087390435984</v>
      </c>
      <c r="K55" s="131">
        <f t="shared" si="6"/>
        <v>94.614884210526327</v>
      </c>
      <c r="L55" s="131">
        <f t="shared" si="2"/>
        <v>35.85403149746562</v>
      </c>
      <c r="M55" s="116" t="s">
        <v>2923</v>
      </c>
    </row>
    <row r="56" spans="1:13" x14ac:dyDescent="0.3">
      <c r="A56" s="116">
        <v>13</v>
      </c>
      <c r="B56" s="116" t="s">
        <v>2893</v>
      </c>
      <c r="C56" s="116" t="s">
        <v>2876</v>
      </c>
      <c r="D56" s="116" t="s">
        <v>2894</v>
      </c>
      <c r="E56" s="116">
        <v>428.64</v>
      </c>
      <c r="F56" s="116" t="s">
        <v>2904</v>
      </c>
      <c r="G56" s="116" t="s">
        <v>2906</v>
      </c>
      <c r="H56" s="131">
        <f t="shared" si="7"/>
        <v>94.668842105263167</v>
      </c>
      <c r="I56" s="116">
        <v>0.89</v>
      </c>
      <c r="J56" s="131">
        <f t="shared" si="5"/>
        <v>35.138276454512038</v>
      </c>
      <c r="K56" s="131">
        <f t="shared" si="6"/>
        <v>94.734842105263183</v>
      </c>
      <c r="L56" s="131">
        <f t="shared" si="2"/>
        <v>35.529297751124155</v>
      </c>
      <c r="M56" s="116" t="s">
        <v>2923</v>
      </c>
    </row>
    <row r="57" spans="1:13" x14ac:dyDescent="0.3">
      <c r="A57" s="116">
        <v>14</v>
      </c>
      <c r="B57" s="116" t="s">
        <v>2893</v>
      </c>
      <c r="C57" s="116" t="s">
        <v>2876</v>
      </c>
      <c r="D57" s="116" t="s">
        <v>2894</v>
      </c>
      <c r="E57" s="116">
        <v>429.87</v>
      </c>
      <c r="F57" s="116" t="s">
        <v>2904</v>
      </c>
      <c r="G57" s="116" t="s">
        <v>2907</v>
      </c>
      <c r="H57" s="131">
        <f t="shared" si="7"/>
        <v>94.811263157894743</v>
      </c>
      <c r="I57" s="116">
        <v>0.88</v>
      </c>
      <c r="J57" s="131">
        <f t="shared" si="5"/>
        <v>34.802614775071532</v>
      </c>
      <c r="K57" s="131">
        <f t="shared" si="6"/>
        <v>94.843915789473698</v>
      </c>
      <c r="L57" s="131">
        <f t="shared" si="2"/>
        <v>35.465068492993517</v>
      </c>
      <c r="M57" s="116" t="s">
        <v>2923</v>
      </c>
    </row>
    <row r="58" spans="1:13" x14ac:dyDescent="0.3">
      <c r="A58" s="116">
        <v>15</v>
      </c>
      <c r="B58" s="116" t="s">
        <v>2893</v>
      </c>
      <c r="C58" s="116" t="s">
        <v>2876</v>
      </c>
      <c r="D58" s="116" t="s">
        <v>2894</v>
      </c>
      <c r="E58" s="116">
        <v>431.33</v>
      </c>
      <c r="F58" s="116" t="s">
        <v>2904</v>
      </c>
      <c r="G58" s="116" t="s">
        <v>2908</v>
      </c>
      <c r="H58" s="131">
        <f t="shared" si="7"/>
        <v>94.980315789473693</v>
      </c>
      <c r="I58" s="116">
        <v>0.89</v>
      </c>
      <c r="J58" s="131">
        <f t="shared" si="5"/>
        <v>35.138276454512038</v>
      </c>
      <c r="K58" s="131">
        <f t="shared" si="6"/>
        <v>94.959242105263172</v>
      </c>
      <c r="L58" s="131">
        <f t="shared" si="2"/>
        <v>35.268106305808729</v>
      </c>
      <c r="M58" s="116" t="s">
        <v>2923</v>
      </c>
    </row>
    <row r="59" spans="1:13" x14ac:dyDescent="0.3">
      <c r="A59" s="116">
        <v>16</v>
      </c>
      <c r="B59" s="116" t="s">
        <v>2893</v>
      </c>
      <c r="C59" s="116" t="s">
        <v>2876</v>
      </c>
      <c r="D59" s="116" t="s">
        <v>2894</v>
      </c>
      <c r="E59" s="116">
        <v>432.36</v>
      </c>
      <c r="F59" s="116" t="s">
        <v>2904</v>
      </c>
      <c r="G59" s="116" t="s">
        <v>2908</v>
      </c>
      <c r="H59" s="131">
        <f t="shared" si="7"/>
        <v>95.099578947368428</v>
      </c>
      <c r="I59" s="116">
        <v>0.92</v>
      </c>
      <c r="J59" s="131">
        <f t="shared" si="5"/>
        <v>36.123087390435984</v>
      </c>
      <c r="K59" s="131">
        <f t="shared" si="6"/>
        <v>95.101894736842112</v>
      </c>
      <c r="L59" s="131">
        <f t="shared" si="2"/>
        <v>35.465068492993517</v>
      </c>
      <c r="M59" s="116" t="s">
        <v>2923</v>
      </c>
    </row>
    <row r="60" spans="1:13" x14ac:dyDescent="0.3">
      <c r="A60" s="116">
        <v>17</v>
      </c>
      <c r="B60" s="116" t="s">
        <v>2893</v>
      </c>
      <c r="C60" s="116" t="s">
        <v>2876</v>
      </c>
      <c r="D60" s="116" t="s">
        <v>2894</v>
      </c>
      <c r="E60" s="116">
        <v>433.54</v>
      </c>
      <c r="F60" s="116" t="s">
        <v>2904</v>
      </c>
      <c r="G60" s="116" t="s">
        <v>2908</v>
      </c>
      <c r="H60" s="131">
        <f t="shared" si="7"/>
        <v>95.236210526315801</v>
      </c>
      <c r="I60" s="116">
        <v>0.89</v>
      </c>
      <c r="J60" s="131">
        <f t="shared" si="5"/>
        <v>35.138276454512038</v>
      </c>
      <c r="K60" s="131">
        <f t="shared" si="6"/>
        <v>95.249410526315799</v>
      </c>
      <c r="L60" s="131">
        <f t="shared" si="2"/>
        <v>35.465068492993517</v>
      </c>
      <c r="M60" s="116" t="s">
        <v>2923</v>
      </c>
    </row>
    <row r="61" spans="1:13" x14ac:dyDescent="0.3">
      <c r="A61" s="116">
        <v>18</v>
      </c>
      <c r="B61" s="116" t="s">
        <v>2897</v>
      </c>
      <c r="C61" s="116" t="s">
        <v>2876</v>
      </c>
      <c r="D61" s="116" t="s">
        <v>2894</v>
      </c>
      <c r="E61" s="116">
        <v>434.8</v>
      </c>
      <c r="F61" s="116" t="s">
        <v>2904</v>
      </c>
      <c r="G61" s="116" t="s">
        <v>2908</v>
      </c>
      <c r="H61" s="131">
        <f t="shared" si="7"/>
        <v>95.382105263157897</v>
      </c>
      <c r="I61" s="116">
        <v>0.92</v>
      </c>
      <c r="J61" s="131">
        <f t="shared" si="5"/>
        <v>36.123087390435984</v>
      </c>
      <c r="K61" s="131">
        <f t="shared" si="6"/>
        <v>95.411515789473683</v>
      </c>
      <c r="L61" s="131">
        <f t="shared" si="2"/>
        <v>35.662030680178304</v>
      </c>
      <c r="M61" s="116" t="s">
        <v>2923</v>
      </c>
    </row>
    <row r="62" spans="1:13" x14ac:dyDescent="0.3">
      <c r="A62" s="116">
        <v>19</v>
      </c>
      <c r="B62" s="116" t="s">
        <v>2897</v>
      </c>
      <c r="C62" s="116" t="s">
        <v>2876</v>
      </c>
      <c r="D62" s="116" t="s">
        <v>2894</v>
      </c>
      <c r="E62" s="116">
        <v>436.24</v>
      </c>
      <c r="F62" s="116" t="s">
        <v>2904</v>
      </c>
      <c r="G62" s="116" t="s">
        <v>2908</v>
      </c>
      <c r="H62" s="131">
        <f t="shared" si="7"/>
        <v>95.548842105263162</v>
      </c>
      <c r="I62" s="116">
        <v>0.88</v>
      </c>
      <c r="J62" s="131">
        <f t="shared" si="5"/>
        <v>34.802614775071532</v>
      </c>
      <c r="K62" s="131">
        <f t="shared" si="6"/>
        <v>95.582421052631588</v>
      </c>
      <c r="L62" s="131">
        <f t="shared" si="2"/>
        <v>35.191864105862635</v>
      </c>
      <c r="M62" s="116" t="s">
        <v>2923</v>
      </c>
    </row>
    <row r="63" spans="1:13" x14ac:dyDescent="0.3">
      <c r="A63" s="116">
        <v>20</v>
      </c>
      <c r="B63" s="116" t="s">
        <v>2893</v>
      </c>
      <c r="C63" s="116" t="s">
        <v>2876</v>
      </c>
      <c r="D63" s="116" t="s">
        <v>2894</v>
      </c>
      <c r="E63" s="116">
        <v>438.33</v>
      </c>
      <c r="F63" s="116" t="s">
        <v>2902</v>
      </c>
      <c r="G63" s="116" t="s">
        <v>2908</v>
      </c>
      <c r="H63" s="131">
        <f t="shared" si="7"/>
        <v>95.790842105263167</v>
      </c>
      <c r="I63" s="116">
        <v>0.92</v>
      </c>
      <c r="J63" s="131">
        <f t="shared" si="5"/>
        <v>36.123087390435984</v>
      </c>
      <c r="K63" s="131">
        <f t="shared" si="6"/>
        <v>95.762589473684216</v>
      </c>
      <c r="L63" s="131">
        <f t="shared" si="2"/>
        <v>34.848349448286768</v>
      </c>
      <c r="M63" s="116" t="s">
        <v>2923</v>
      </c>
    </row>
    <row r="64" spans="1:13" x14ac:dyDescent="0.3">
      <c r="A64" s="116">
        <v>21</v>
      </c>
      <c r="B64" s="116" t="s">
        <v>2893</v>
      </c>
      <c r="C64" s="116" t="s">
        <v>2876</v>
      </c>
      <c r="D64" s="116" t="s">
        <v>2894</v>
      </c>
      <c r="E64" s="116">
        <v>439.74</v>
      </c>
      <c r="F64" s="116" t="s">
        <v>2902</v>
      </c>
      <c r="G64" s="116" t="s">
        <v>2908</v>
      </c>
      <c r="H64" s="131">
        <f t="shared" si="7"/>
        <v>95.954105263157899</v>
      </c>
      <c r="I64" s="116">
        <v>0.85</v>
      </c>
      <c r="J64" s="131">
        <f t="shared" si="5"/>
        <v>33.772254518857622</v>
      </c>
      <c r="K64" s="131">
        <f t="shared" si="6"/>
        <v>95.954336842105278</v>
      </c>
      <c r="L64" s="131">
        <f t="shared" si="2"/>
        <v>34.447670783211578</v>
      </c>
      <c r="M64" s="116" t="s">
        <v>2923</v>
      </c>
    </row>
    <row r="65" spans="1:13" x14ac:dyDescent="0.3">
      <c r="A65" s="116">
        <v>22</v>
      </c>
      <c r="B65" s="116" t="s">
        <v>2893</v>
      </c>
      <c r="C65" s="116" t="s">
        <v>2876</v>
      </c>
      <c r="D65" s="116" t="s">
        <v>2894</v>
      </c>
      <c r="E65" s="116">
        <v>441.32</v>
      </c>
      <c r="F65" s="116" t="s">
        <v>2904</v>
      </c>
      <c r="G65" s="116" t="s">
        <v>2909</v>
      </c>
      <c r="H65" s="131">
        <f t="shared" si="7"/>
        <v>96.137052631578953</v>
      </c>
      <c r="I65" s="116">
        <v>0.84</v>
      </c>
      <c r="J65" s="131">
        <f t="shared" si="5"/>
        <v>33.420703166632705</v>
      </c>
      <c r="K65" s="131">
        <f t="shared" si="6"/>
        <v>96.143305263157899</v>
      </c>
      <c r="L65" s="131">
        <f t="shared" si="2"/>
        <v>34.241598731968793</v>
      </c>
      <c r="M65" s="116" t="s">
        <v>2923</v>
      </c>
    </row>
    <row r="66" spans="1:13" x14ac:dyDescent="0.3">
      <c r="A66" s="116">
        <v>23</v>
      </c>
      <c r="B66" s="116" t="s">
        <v>2893</v>
      </c>
      <c r="C66" s="116" t="s">
        <v>2876</v>
      </c>
      <c r="D66" s="116" t="s">
        <v>2894</v>
      </c>
      <c r="E66" s="116">
        <v>443.08</v>
      </c>
      <c r="F66" s="116" t="s">
        <v>2904</v>
      </c>
      <c r="G66" s="116" t="s">
        <v>2910</v>
      </c>
      <c r="H66" s="131">
        <f t="shared" si="7"/>
        <v>96.340842105263164</v>
      </c>
      <c r="I66" s="116">
        <v>0.86</v>
      </c>
      <c r="J66" s="131">
        <f t="shared" ref="J66:J91" si="8">68.4*LOG(I66)+38.6</f>
        <v>34.119694065060031</v>
      </c>
      <c r="K66" s="131">
        <f t="shared" si="6"/>
        <v>96.307957894736859</v>
      </c>
      <c r="L66" s="131">
        <f t="shared" si="2"/>
        <v>33.840920066893602</v>
      </c>
      <c r="M66" s="116" t="s">
        <v>2923</v>
      </c>
    </row>
    <row r="67" spans="1:13" x14ac:dyDescent="0.3">
      <c r="A67" s="116">
        <v>24</v>
      </c>
      <c r="B67" s="116" t="s">
        <v>2893</v>
      </c>
      <c r="C67" s="116" t="s">
        <v>2876</v>
      </c>
      <c r="D67" s="116" t="s">
        <v>2894</v>
      </c>
      <c r="E67" s="116">
        <v>444.4</v>
      </c>
      <c r="F67" s="116" t="s">
        <v>2904</v>
      </c>
      <c r="G67" s="116" t="s">
        <v>2910</v>
      </c>
      <c r="H67" s="131">
        <f t="shared" si="7"/>
        <v>96.493684210526325</v>
      </c>
      <c r="I67" s="116">
        <v>0.85</v>
      </c>
      <c r="J67" s="131">
        <f t="shared" si="8"/>
        <v>33.772254518857622</v>
      </c>
      <c r="K67" s="131">
        <f t="shared" si="6"/>
        <v>96.466821052631602</v>
      </c>
      <c r="L67" s="131">
        <f t="shared" si="2"/>
        <v>33.770609796448625</v>
      </c>
      <c r="M67" s="116" t="s">
        <v>2923</v>
      </c>
    </row>
    <row r="68" spans="1:13" x14ac:dyDescent="0.3">
      <c r="A68" s="116">
        <v>25</v>
      </c>
      <c r="B68" s="116" t="s">
        <v>2897</v>
      </c>
      <c r="C68" s="116" t="s">
        <v>2876</v>
      </c>
      <c r="D68" s="116" t="s">
        <v>2894</v>
      </c>
      <c r="E68" s="116">
        <v>445.44</v>
      </c>
      <c r="F68" s="116" t="s">
        <v>2904</v>
      </c>
      <c r="G68" s="116" t="s">
        <v>2910</v>
      </c>
      <c r="H68" s="131">
        <f t="shared" si="7"/>
        <v>96.614105263157896</v>
      </c>
      <c r="I68" s="116">
        <v>0.86</v>
      </c>
      <c r="J68" s="131">
        <f t="shared" si="8"/>
        <v>34.119694065060031</v>
      </c>
      <c r="K68" s="131">
        <f t="shared" ref="K68:K89" si="9">AVERAGE(H66:H70)</f>
        <v>96.63216842105264</v>
      </c>
      <c r="L68" s="131">
        <f t="shared" si="2"/>
        <v>33.840920066893602</v>
      </c>
      <c r="M68" s="116" t="s">
        <v>2923</v>
      </c>
    </row>
    <row r="69" spans="1:13" x14ac:dyDescent="0.3">
      <c r="A69" s="116">
        <v>26</v>
      </c>
      <c r="B69" s="116" t="s">
        <v>2893</v>
      </c>
      <c r="C69" s="116" t="s">
        <v>2876</v>
      </c>
      <c r="D69" s="116" t="s">
        <v>2894</v>
      </c>
      <c r="E69" s="116">
        <v>446.6</v>
      </c>
      <c r="F69" s="116" t="s">
        <v>2904</v>
      </c>
      <c r="G69" s="116" t="s">
        <v>2910</v>
      </c>
      <c r="H69" s="131">
        <f t="shared" si="7"/>
        <v>96.748421052631585</v>
      </c>
      <c r="I69" s="116">
        <v>0.84</v>
      </c>
      <c r="J69" s="131">
        <f t="shared" si="8"/>
        <v>33.420703166632705</v>
      </c>
      <c r="K69" s="131">
        <f t="shared" si="9"/>
        <v>96.785010526315801</v>
      </c>
      <c r="L69" s="131">
        <f t="shared" ref="L69:L89" si="10">AVERAGE(J67:J71)</f>
        <v>33.771432157653123</v>
      </c>
      <c r="M69" s="116" t="s">
        <v>2923</v>
      </c>
    </row>
    <row r="70" spans="1:13" x14ac:dyDescent="0.3">
      <c r="A70" s="116">
        <v>27</v>
      </c>
      <c r="B70" s="116" t="s">
        <v>2897</v>
      </c>
      <c r="C70" s="116" t="s">
        <v>2876</v>
      </c>
      <c r="D70" s="116" t="s">
        <v>2894</v>
      </c>
      <c r="E70" s="116">
        <v>448.46</v>
      </c>
      <c r="F70" s="116" t="s">
        <v>2902</v>
      </c>
      <c r="G70" s="116" t="s">
        <v>2910</v>
      </c>
      <c r="H70" s="131">
        <f t="shared" si="7"/>
        <v>96.963789473684216</v>
      </c>
      <c r="I70" s="116">
        <v>0.85</v>
      </c>
      <c r="J70" s="131">
        <f t="shared" si="8"/>
        <v>33.772254518857622</v>
      </c>
      <c r="K70" s="131">
        <f t="shared" si="9"/>
        <v>96.937157894736842</v>
      </c>
      <c r="L70" s="131">
        <f t="shared" si="10"/>
        <v>33.771432157653123</v>
      </c>
      <c r="M70" s="116" t="s">
        <v>2923</v>
      </c>
    </row>
    <row r="71" spans="1:13" x14ac:dyDescent="0.3">
      <c r="A71" s="116">
        <v>28</v>
      </c>
      <c r="B71" s="116" t="s">
        <v>2893</v>
      </c>
      <c r="C71" s="116" t="s">
        <v>2876</v>
      </c>
      <c r="D71" s="116" t="s">
        <v>2894</v>
      </c>
      <c r="E71" s="116">
        <v>449.68</v>
      </c>
      <c r="F71" s="116" t="s">
        <v>2902</v>
      </c>
      <c r="G71" s="116" t="s">
        <v>2910</v>
      </c>
      <c r="H71" s="131">
        <f t="shared" si="7"/>
        <v>97.105052631578957</v>
      </c>
      <c r="I71" s="116">
        <v>0.85</v>
      </c>
      <c r="J71" s="131">
        <f t="shared" si="8"/>
        <v>33.772254518857622</v>
      </c>
      <c r="K71" s="131">
        <f t="shared" si="9"/>
        <v>97.098105263157919</v>
      </c>
      <c r="L71" s="131">
        <f t="shared" si="10"/>
        <v>33.560481648345799</v>
      </c>
      <c r="M71" s="116" t="s">
        <v>2923</v>
      </c>
    </row>
    <row r="72" spans="1:13" x14ac:dyDescent="0.3">
      <c r="A72" s="116">
        <v>29</v>
      </c>
      <c r="B72" s="116" t="s">
        <v>2897</v>
      </c>
      <c r="C72" s="116" t="s">
        <v>2876</v>
      </c>
      <c r="D72" s="116" t="s">
        <v>2894</v>
      </c>
      <c r="E72" s="116">
        <v>450.97</v>
      </c>
      <c r="F72" s="116" t="s">
        <v>2902</v>
      </c>
      <c r="G72" s="116" t="s">
        <v>2910</v>
      </c>
      <c r="H72" s="131">
        <f t="shared" si="7"/>
        <v>97.254421052631585</v>
      </c>
      <c r="I72" s="116">
        <v>0.85</v>
      </c>
      <c r="J72" s="131">
        <f t="shared" si="8"/>
        <v>33.772254518857622</v>
      </c>
      <c r="K72" s="131">
        <f t="shared" si="9"/>
        <v>97.272021052631573</v>
      </c>
      <c r="L72" s="131">
        <f t="shared" si="10"/>
        <v>33.417314515628505</v>
      </c>
      <c r="M72" s="116" t="s">
        <v>2923</v>
      </c>
    </row>
    <row r="73" spans="1:13" x14ac:dyDescent="0.3">
      <c r="A73" s="116">
        <v>30</v>
      </c>
      <c r="B73" s="116" t="s">
        <v>2893</v>
      </c>
      <c r="C73" s="116" t="s">
        <v>2876</v>
      </c>
      <c r="D73" s="116" t="s">
        <v>2894</v>
      </c>
      <c r="E73" s="116">
        <v>452.39</v>
      </c>
      <c r="F73" s="116" t="s">
        <v>2904</v>
      </c>
      <c r="G73" s="116" t="s">
        <v>2910</v>
      </c>
      <c r="H73" s="131">
        <f t="shared" si="7"/>
        <v>97.418842105263167</v>
      </c>
      <c r="I73" s="116">
        <v>0.83</v>
      </c>
      <c r="J73" s="131">
        <f t="shared" si="8"/>
        <v>33.064941518523455</v>
      </c>
      <c r="K73" s="131">
        <f t="shared" si="9"/>
        <v>97.416757894736847</v>
      </c>
      <c r="L73" s="131">
        <f t="shared" si="10"/>
        <v>33.275851915561674</v>
      </c>
      <c r="M73" s="116" t="s">
        <v>2923</v>
      </c>
    </row>
    <row r="74" spans="1:13" x14ac:dyDescent="0.3">
      <c r="A74" s="116">
        <v>31</v>
      </c>
      <c r="B74" s="116" t="s">
        <v>2893</v>
      </c>
      <c r="C74" s="116" t="s">
        <v>2876</v>
      </c>
      <c r="D74" s="116" t="s">
        <v>2894</v>
      </c>
      <c r="E74" s="116">
        <v>454.11</v>
      </c>
      <c r="F74" s="116" t="s">
        <v>2904</v>
      </c>
      <c r="G74" s="116" t="s">
        <v>2911</v>
      </c>
      <c r="H74" s="131">
        <f t="shared" si="7"/>
        <v>97.618000000000009</v>
      </c>
      <c r="I74" s="116">
        <v>0.82</v>
      </c>
      <c r="J74" s="131">
        <f t="shared" si="8"/>
        <v>32.704867503046223</v>
      </c>
      <c r="K74" s="131">
        <f t="shared" si="9"/>
        <v>97.539031578947373</v>
      </c>
      <c r="L74" s="131">
        <f t="shared" si="10"/>
        <v>33.205541645116696</v>
      </c>
      <c r="M74" s="116" t="s">
        <v>2923</v>
      </c>
    </row>
    <row r="75" spans="1:13" x14ac:dyDescent="0.3">
      <c r="A75" s="116">
        <v>32</v>
      </c>
      <c r="B75" s="116" t="s">
        <v>2893</v>
      </c>
      <c r="C75" s="116" t="s">
        <v>2876</v>
      </c>
      <c r="D75" s="116" t="s">
        <v>2894</v>
      </c>
      <c r="E75" s="116">
        <v>454.71</v>
      </c>
      <c r="F75" s="116" t="s">
        <v>2902</v>
      </c>
      <c r="G75" s="116" t="s">
        <v>2912</v>
      </c>
      <c r="H75" s="131">
        <f t="shared" si="7"/>
        <v>97.687473684210531</v>
      </c>
      <c r="I75" s="116">
        <v>0.83</v>
      </c>
      <c r="J75" s="131">
        <f t="shared" si="8"/>
        <v>33.064941518523455</v>
      </c>
      <c r="K75" s="131">
        <f t="shared" si="9"/>
        <v>97.694652631578961</v>
      </c>
      <c r="L75" s="131">
        <f t="shared" si="10"/>
        <v>33.135231374671704</v>
      </c>
      <c r="M75" s="116" t="s">
        <v>2923</v>
      </c>
    </row>
    <row r="76" spans="1:13" x14ac:dyDescent="0.3">
      <c r="A76" s="116">
        <v>33</v>
      </c>
      <c r="B76" s="116" t="s">
        <v>2893</v>
      </c>
      <c r="C76" s="116" t="s">
        <v>2876</v>
      </c>
      <c r="D76" s="116" t="s">
        <v>2894</v>
      </c>
      <c r="E76" s="116">
        <v>454.96</v>
      </c>
      <c r="F76" s="116" t="s">
        <v>2904</v>
      </c>
      <c r="G76" s="116" t="s">
        <v>2912</v>
      </c>
      <c r="H76" s="131">
        <f t="shared" si="7"/>
        <v>97.716421052631588</v>
      </c>
      <c r="I76" s="116">
        <v>0.84</v>
      </c>
      <c r="J76" s="131">
        <f t="shared" si="8"/>
        <v>33.420703166632705</v>
      </c>
      <c r="K76" s="131">
        <f t="shared" si="9"/>
        <v>97.891494736842105</v>
      </c>
      <c r="L76" s="131">
        <f t="shared" si="10"/>
        <v>33.276693974738542</v>
      </c>
      <c r="M76" s="116" t="s">
        <v>2923</v>
      </c>
    </row>
    <row r="77" spans="1:13" x14ac:dyDescent="0.3">
      <c r="A77" s="116">
        <v>36</v>
      </c>
      <c r="B77" s="116" t="s">
        <v>2897</v>
      </c>
      <c r="C77" s="116" t="s">
        <v>2876</v>
      </c>
      <c r="D77" s="116" t="s">
        <v>2894</v>
      </c>
      <c r="E77" s="116">
        <v>457.69</v>
      </c>
      <c r="F77" s="116" t="s">
        <v>2902</v>
      </c>
      <c r="G77" s="116" t="s">
        <v>2912</v>
      </c>
      <c r="H77" s="131">
        <f t="shared" si="7"/>
        <v>98.032526315789482</v>
      </c>
      <c r="I77" s="116">
        <v>0.84</v>
      </c>
      <c r="J77" s="131">
        <f t="shared" si="8"/>
        <v>33.420703166632705</v>
      </c>
      <c r="K77" s="131">
        <f t="shared" si="9"/>
        <v>98.140210526315812</v>
      </c>
      <c r="L77" s="131">
        <f t="shared" si="10"/>
        <v>33.419861107455844</v>
      </c>
      <c r="M77" s="116" t="s">
        <v>2923</v>
      </c>
    </row>
    <row r="78" spans="1:13" x14ac:dyDescent="0.3">
      <c r="A78" s="116">
        <v>39</v>
      </c>
      <c r="B78" s="116" t="s">
        <v>2893</v>
      </c>
      <c r="C78" s="116" t="s">
        <v>2876</v>
      </c>
      <c r="D78" s="116" t="s">
        <v>2894</v>
      </c>
      <c r="E78" s="116">
        <v>460.89</v>
      </c>
      <c r="F78" s="116" t="s">
        <v>2904</v>
      </c>
      <c r="G78" s="116" t="s">
        <v>2912</v>
      </c>
      <c r="H78" s="131">
        <f t="shared" si="7"/>
        <v>98.403052631578959</v>
      </c>
      <c r="I78" s="116">
        <v>0.85</v>
      </c>
      <c r="J78" s="131">
        <f t="shared" si="8"/>
        <v>33.772254518857622</v>
      </c>
      <c r="K78" s="131">
        <f t="shared" si="9"/>
        <v>98.476231578947392</v>
      </c>
      <c r="L78" s="131">
        <f t="shared" si="10"/>
        <v>33.419861107455844</v>
      </c>
      <c r="M78" s="116" t="s">
        <v>2923</v>
      </c>
    </row>
    <row r="79" spans="1:13" x14ac:dyDescent="0.3">
      <c r="A79" s="116">
        <v>42</v>
      </c>
      <c r="B79" s="116" t="s">
        <v>2897</v>
      </c>
      <c r="C79" s="116" t="s">
        <v>2876</v>
      </c>
      <c r="D79" s="116" t="s">
        <v>2894</v>
      </c>
      <c r="E79" s="116">
        <v>464.85</v>
      </c>
      <c r="F79" s="116" t="s">
        <v>2904</v>
      </c>
      <c r="G79" s="116" t="s">
        <v>2912</v>
      </c>
      <c r="H79" s="131">
        <f t="shared" si="7"/>
        <v>98.861578947368429</v>
      </c>
      <c r="I79" s="116">
        <v>0.84</v>
      </c>
      <c r="J79" s="131">
        <f t="shared" si="8"/>
        <v>33.420703166632705</v>
      </c>
      <c r="K79" s="131">
        <f t="shared" si="9"/>
        <v>98.888673684210545</v>
      </c>
      <c r="L79" s="131">
        <f t="shared" si="10"/>
        <v>33.276693974738542</v>
      </c>
      <c r="M79" s="116" t="s">
        <v>2923</v>
      </c>
    </row>
    <row r="80" spans="1:13" x14ac:dyDescent="0.3">
      <c r="A80" s="116">
        <v>45</v>
      </c>
      <c r="B80" s="116" t="s">
        <v>2893</v>
      </c>
      <c r="C80" s="116" t="s">
        <v>2876</v>
      </c>
      <c r="D80" s="116" t="s">
        <v>2894</v>
      </c>
      <c r="E80" s="116">
        <v>469.22</v>
      </c>
      <c r="F80" s="116" t="s">
        <v>2904</v>
      </c>
      <c r="G80" s="116" t="s">
        <v>2912</v>
      </c>
      <c r="H80" s="131">
        <f t="shared" si="7"/>
        <v>99.367578947368429</v>
      </c>
      <c r="I80" s="116">
        <v>0.83</v>
      </c>
      <c r="J80" s="131">
        <f t="shared" si="8"/>
        <v>33.064941518523455</v>
      </c>
      <c r="K80" s="131">
        <f t="shared" si="9"/>
        <v>99.30296842105264</v>
      </c>
      <c r="L80" s="131">
        <f t="shared" si="10"/>
        <v>33.485176717234701</v>
      </c>
      <c r="M80" s="116" t="s">
        <v>2923</v>
      </c>
    </row>
    <row r="81" spans="1:13" x14ac:dyDescent="0.3">
      <c r="A81" s="116">
        <v>48</v>
      </c>
      <c r="B81" s="116" t="s">
        <v>2897</v>
      </c>
      <c r="C81" s="116" t="s">
        <v>2876</v>
      </c>
      <c r="D81" s="116" t="s">
        <v>2894</v>
      </c>
      <c r="E81" s="116">
        <v>472.77</v>
      </c>
      <c r="F81" s="116" t="s">
        <v>2904</v>
      </c>
      <c r="G81" s="116" t="s">
        <v>2913</v>
      </c>
      <c r="H81" s="131">
        <f t="shared" si="7"/>
        <v>99.778631578947369</v>
      </c>
      <c r="I81" s="116">
        <v>0.82</v>
      </c>
      <c r="J81" s="131">
        <f t="shared" si="8"/>
        <v>32.704867503046223</v>
      </c>
      <c r="K81" s="131">
        <f t="shared" si="9"/>
        <v>99.68021052631579</v>
      </c>
      <c r="L81" s="131">
        <f t="shared" si="10"/>
        <v>33.485176717234694</v>
      </c>
      <c r="M81" s="116" t="s">
        <v>2923</v>
      </c>
    </row>
    <row r="82" spans="1:13" x14ac:dyDescent="0.3">
      <c r="A82" s="116">
        <v>51</v>
      </c>
      <c r="B82" s="116" t="s">
        <v>2897</v>
      </c>
      <c r="C82" s="116" t="s">
        <v>2876</v>
      </c>
      <c r="D82" s="116" t="s">
        <v>2894</v>
      </c>
      <c r="E82" s="116">
        <v>475.58</v>
      </c>
      <c r="F82" s="116" t="s">
        <v>2902</v>
      </c>
      <c r="G82" s="116" t="s">
        <v>2914</v>
      </c>
      <c r="H82" s="131">
        <f t="shared" si="7"/>
        <v>100.104</v>
      </c>
      <c r="I82" s="116">
        <v>0.87</v>
      </c>
      <c r="J82" s="131">
        <f t="shared" si="8"/>
        <v>34.463116879113507</v>
      </c>
      <c r="K82" s="131">
        <f t="shared" si="9"/>
        <v>100.01322105263158</v>
      </c>
      <c r="L82" s="131">
        <f t="shared" si="10"/>
        <v>33.69365945973086</v>
      </c>
      <c r="M82" s="116" t="s">
        <v>2923</v>
      </c>
    </row>
    <row r="83" spans="1:13" x14ac:dyDescent="0.3">
      <c r="A83" s="116">
        <v>54</v>
      </c>
      <c r="B83" s="116" t="s">
        <v>2893</v>
      </c>
      <c r="C83" s="116" t="s">
        <v>2876</v>
      </c>
      <c r="D83" s="116" t="s">
        <v>2894</v>
      </c>
      <c r="E83" s="116">
        <v>477.18</v>
      </c>
      <c r="F83" s="116" t="s">
        <v>2902</v>
      </c>
      <c r="G83" s="116" t="s">
        <v>2914</v>
      </c>
      <c r="H83" s="131">
        <f t="shared" si="7"/>
        <v>100.28926315789474</v>
      </c>
      <c r="I83" s="116">
        <v>0.85</v>
      </c>
      <c r="J83" s="131">
        <f t="shared" si="8"/>
        <v>33.772254518857622</v>
      </c>
      <c r="K83" s="131">
        <f t="shared" si="9"/>
        <v>100.30037894736843</v>
      </c>
      <c r="L83" s="131">
        <f t="shared" si="10"/>
        <v>33.973294531848872</v>
      </c>
      <c r="M83" s="116" t="s">
        <v>2923</v>
      </c>
    </row>
    <row r="84" spans="1:13" x14ac:dyDescent="0.3">
      <c r="A84" s="116">
        <v>56</v>
      </c>
      <c r="B84" s="116" t="s">
        <v>2897</v>
      </c>
      <c r="C84" s="116" t="s">
        <v>2876</v>
      </c>
      <c r="D84" s="116" t="s">
        <v>2894</v>
      </c>
      <c r="E84" s="116">
        <v>479.23</v>
      </c>
      <c r="F84" s="116" t="s">
        <v>2904</v>
      </c>
      <c r="G84" s="116" t="s">
        <v>2914</v>
      </c>
      <c r="H84" s="131">
        <f t="shared" si="7"/>
        <v>100.52663157894737</v>
      </c>
      <c r="I84" s="116">
        <v>0.87</v>
      </c>
      <c r="J84" s="131">
        <f t="shared" si="8"/>
        <v>34.463116879113507</v>
      </c>
      <c r="K84" s="131">
        <f t="shared" si="9"/>
        <v>100.61000000000001</v>
      </c>
      <c r="L84" s="131">
        <f t="shared" si="10"/>
        <v>34.459976322142033</v>
      </c>
      <c r="M84" s="116" t="s">
        <v>2923</v>
      </c>
    </row>
    <row r="85" spans="1:13" x14ac:dyDescent="0.3">
      <c r="A85" s="116">
        <v>58</v>
      </c>
      <c r="B85" s="116" t="s">
        <v>2893</v>
      </c>
      <c r="C85" s="116" t="s">
        <v>2876</v>
      </c>
      <c r="D85" s="116" t="s">
        <v>2894</v>
      </c>
      <c r="E85" s="116">
        <v>481.62</v>
      </c>
      <c r="F85" s="116" t="s">
        <v>2915</v>
      </c>
      <c r="G85" s="116" t="s">
        <v>2914</v>
      </c>
      <c r="H85" s="131">
        <f t="shared" si="7"/>
        <v>100.80336842105264</v>
      </c>
      <c r="I85" s="116">
        <v>0.87</v>
      </c>
      <c r="J85" s="131">
        <f t="shared" si="8"/>
        <v>34.463116879113507</v>
      </c>
      <c r="K85" s="131">
        <f t="shared" si="9"/>
        <v>100.97033684210527</v>
      </c>
      <c r="L85" s="131">
        <f t="shared" si="10"/>
        <v>34.527875901333644</v>
      </c>
      <c r="M85" s="116" t="s">
        <v>2923</v>
      </c>
    </row>
    <row r="86" spans="1:13" x14ac:dyDescent="0.3">
      <c r="A86" s="116">
        <v>61</v>
      </c>
      <c r="B86" s="116" t="s">
        <v>2893</v>
      </c>
      <c r="C86" s="116" t="s">
        <v>2876</v>
      </c>
      <c r="D86" s="116" t="s">
        <v>2894</v>
      </c>
      <c r="E86" s="116">
        <v>486.14</v>
      </c>
      <c r="F86" s="116" t="s">
        <v>2916</v>
      </c>
      <c r="G86" s="116" t="s">
        <v>2914</v>
      </c>
      <c r="H86" s="131">
        <f t="shared" si="7"/>
        <v>101.32673684210526</v>
      </c>
      <c r="I86" s="116">
        <v>0.89</v>
      </c>
      <c r="J86" s="131">
        <f t="shared" si="8"/>
        <v>35.138276454512038</v>
      </c>
      <c r="K86" s="131">
        <f t="shared" si="9"/>
        <v>101.39875789473685</v>
      </c>
      <c r="L86" s="131">
        <f t="shared" si="10"/>
        <v>34.801080288464526</v>
      </c>
      <c r="M86" s="116" t="s">
        <v>2923</v>
      </c>
    </row>
    <row r="87" spans="1:13" x14ac:dyDescent="0.3">
      <c r="A87" s="116">
        <v>63</v>
      </c>
      <c r="B87" s="116" t="s">
        <v>2893</v>
      </c>
      <c r="C87" s="116" t="s">
        <v>2876</v>
      </c>
      <c r="D87" s="116" t="s">
        <v>2894</v>
      </c>
      <c r="E87" s="116">
        <v>491.14</v>
      </c>
      <c r="F87" s="116" t="s">
        <v>2915</v>
      </c>
      <c r="G87" s="116" t="s">
        <v>2914</v>
      </c>
      <c r="H87" s="131">
        <f t="shared" si="7"/>
        <v>101.90568421052632</v>
      </c>
      <c r="I87" s="116">
        <v>0.88</v>
      </c>
      <c r="J87" s="131">
        <f t="shared" si="8"/>
        <v>34.802614775071532</v>
      </c>
      <c r="K87" s="131">
        <f t="shared" si="9"/>
        <v>101.90568421052632</v>
      </c>
      <c r="L87" s="131">
        <f t="shared" si="10"/>
        <v>34.732395725653831</v>
      </c>
      <c r="M87" s="116" t="s">
        <v>2923</v>
      </c>
    </row>
    <row r="88" spans="1:13" x14ac:dyDescent="0.3">
      <c r="A88" s="116">
        <v>66</v>
      </c>
      <c r="B88" s="116" t="s">
        <v>2897</v>
      </c>
      <c r="C88" s="116" t="s">
        <v>2876</v>
      </c>
      <c r="D88" s="116" t="s">
        <v>2894</v>
      </c>
      <c r="E88" s="116">
        <v>495.68</v>
      </c>
      <c r="F88" s="116" t="s">
        <v>2915</v>
      </c>
      <c r="G88" s="116" t="s">
        <v>2914</v>
      </c>
      <c r="H88" s="131">
        <f t="shared" si="7"/>
        <v>102.43136842105264</v>
      </c>
      <c r="I88" s="116">
        <v>0.89</v>
      </c>
      <c r="J88" s="131">
        <f t="shared" si="8"/>
        <v>35.138276454512038</v>
      </c>
      <c r="K88" s="131">
        <f t="shared" si="9"/>
        <v>102.58166315789474</v>
      </c>
      <c r="L88" s="131">
        <f t="shared" si="10"/>
        <v>34.867427640733538</v>
      </c>
      <c r="M88" s="116" t="s">
        <v>2923</v>
      </c>
    </row>
    <row r="89" spans="1:13" x14ac:dyDescent="0.3">
      <c r="A89" s="116">
        <v>69</v>
      </c>
      <c r="B89" s="116" t="s">
        <v>2897</v>
      </c>
      <c r="C89" s="116" t="s">
        <v>2876</v>
      </c>
      <c r="D89" s="116" t="s">
        <v>2894</v>
      </c>
      <c r="E89" s="116">
        <v>501.12</v>
      </c>
      <c r="F89" s="116" t="s">
        <v>2915</v>
      </c>
      <c r="G89" s="116" t="s">
        <v>2914</v>
      </c>
      <c r="H89" s="131">
        <f t="shared" si="7"/>
        <v>103.06126315789474</v>
      </c>
      <c r="I89" s="116">
        <v>0.86</v>
      </c>
      <c r="J89" s="131">
        <f t="shared" si="8"/>
        <v>34.119694065060031</v>
      </c>
      <c r="K89" s="131">
        <f t="shared" si="9"/>
        <v>103.28589473684212</v>
      </c>
      <c r="L89" s="131">
        <f t="shared" si="10"/>
        <v>34.867427640733538</v>
      </c>
      <c r="M89" s="116" t="s">
        <v>2923</v>
      </c>
    </row>
    <row r="90" spans="1:13" x14ac:dyDescent="0.3">
      <c r="A90" s="116">
        <v>74</v>
      </c>
      <c r="B90" s="116" t="s">
        <v>2893</v>
      </c>
      <c r="C90" s="116" t="s">
        <v>2876</v>
      </c>
      <c r="D90" s="116" t="s">
        <v>2894</v>
      </c>
      <c r="E90" s="116">
        <v>510.81</v>
      </c>
      <c r="F90" s="116" t="s">
        <v>2915</v>
      </c>
      <c r="G90" s="116" t="s">
        <v>2914</v>
      </c>
      <c r="H90" s="131">
        <f t="shared" si="7"/>
        <v>104.18326315789474</v>
      </c>
      <c r="I90" s="116">
        <v>0.89</v>
      </c>
      <c r="J90" s="131">
        <f t="shared" si="8"/>
        <v>35.138276454512038</v>
      </c>
      <c r="M90" s="116" t="s">
        <v>2923</v>
      </c>
    </row>
    <row r="91" spans="1:13" x14ac:dyDescent="0.3">
      <c r="A91" s="116">
        <v>78</v>
      </c>
      <c r="B91" s="116" t="s">
        <v>2897</v>
      </c>
      <c r="C91" s="116" t="s">
        <v>2876</v>
      </c>
      <c r="D91" s="116" t="s">
        <v>2894</v>
      </c>
      <c r="E91" s="116">
        <v>516.54999999999995</v>
      </c>
      <c r="F91" s="116" t="s">
        <v>2915</v>
      </c>
      <c r="G91" s="116" t="s">
        <v>2914</v>
      </c>
      <c r="H91" s="131">
        <f t="shared" si="7"/>
        <v>104.84789473684211</v>
      </c>
      <c r="I91" s="116">
        <v>0.89</v>
      </c>
      <c r="J91" s="131">
        <f t="shared" si="8"/>
        <v>35.138276454512038</v>
      </c>
      <c r="M91" s="116" t="s">
        <v>2923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zoomScaleNormal="100" workbookViewId="0">
      <pane ySplit="1" topLeftCell="A2" activePane="bottomLeft" state="frozen"/>
      <selection activeCell="I1" sqref="I1"/>
      <selection pane="bottomLeft" activeCell="I31" sqref="A1:M197"/>
    </sheetView>
  </sheetViews>
  <sheetFormatPr defaultColWidth="8.7265625" defaultRowHeight="10.5" x14ac:dyDescent="0.25"/>
  <cols>
    <col min="1" max="1" width="12.453125" style="135" customWidth="1"/>
    <col min="2" max="4" width="8.7265625" style="135"/>
    <col min="5" max="5" width="8.7265625" style="137"/>
    <col min="6" max="7" width="8.7265625" style="135"/>
    <col min="8" max="8" width="8.7265625" style="137"/>
    <col min="9" max="11" width="8.7265625" style="135"/>
    <col min="12" max="12" width="9" style="135" customWidth="1"/>
    <col min="13" max="16384" width="8.7265625" style="135"/>
  </cols>
  <sheetData>
    <row r="1" spans="1:13" s="134" customFormat="1" ht="33" thickBot="1" x14ac:dyDescent="0.35">
      <c r="A1" s="109" t="s">
        <v>1</v>
      </c>
      <c r="B1" s="109" t="s">
        <v>2170</v>
      </c>
      <c r="C1" s="109" t="s">
        <v>2172</v>
      </c>
      <c r="D1" s="109" t="s">
        <v>1000</v>
      </c>
      <c r="E1" s="109" t="s">
        <v>2417</v>
      </c>
      <c r="F1" s="109" t="s">
        <v>2791</v>
      </c>
      <c r="G1" s="109" t="s">
        <v>246</v>
      </c>
      <c r="H1" s="109" t="s">
        <v>245</v>
      </c>
      <c r="I1" s="109" t="s">
        <v>247</v>
      </c>
      <c r="J1" s="109" t="s">
        <v>2792</v>
      </c>
      <c r="K1" s="109" t="s">
        <v>2418</v>
      </c>
      <c r="L1" s="109" t="s">
        <v>2805</v>
      </c>
      <c r="M1" s="109" t="s">
        <v>1835</v>
      </c>
    </row>
    <row r="2" spans="1:13" ht="11" thickTop="1" x14ac:dyDescent="0.3">
      <c r="A2" s="138" t="s">
        <v>2932</v>
      </c>
      <c r="B2" s="138" t="s">
        <v>2933</v>
      </c>
      <c r="C2" s="138">
        <v>-19.88</v>
      </c>
      <c r="D2" s="138">
        <v>112.25</v>
      </c>
      <c r="E2" s="139">
        <v>78.644200892857157</v>
      </c>
      <c r="F2" s="140">
        <v>-2.5499999999999998</v>
      </c>
      <c r="G2" s="138">
        <f>16.1-4.64*(F2+1)+0.09*(F2+1)*(F2+1)</f>
        <v>23.508225000000003</v>
      </c>
      <c r="H2" s="139"/>
      <c r="I2" s="140"/>
      <c r="J2" s="140">
        <v>2.61</v>
      </c>
      <c r="K2" s="141" t="s">
        <v>2925</v>
      </c>
      <c r="L2" s="198" t="s">
        <v>2926</v>
      </c>
      <c r="M2" s="138" t="s">
        <v>2924</v>
      </c>
    </row>
    <row r="3" spans="1:13" x14ac:dyDescent="0.3">
      <c r="A3" s="138" t="s">
        <v>2932</v>
      </c>
      <c r="B3" s="138" t="s">
        <v>2933</v>
      </c>
      <c r="C3" s="138">
        <v>-19.88</v>
      </c>
      <c r="D3" s="138">
        <v>112.25</v>
      </c>
      <c r="E3" s="139">
        <v>78.735941964285715</v>
      </c>
      <c r="F3" s="140">
        <v>-2</v>
      </c>
      <c r="G3" s="138">
        <f t="shared" ref="G3:G66" si="0">16.1-4.64*(F3+1)+0.09*(F3+1)*(F3+1)</f>
        <v>20.830000000000002</v>
      </c>
      <c r="H3" s="139"/>
      <c r="I3" s="140"/>
      <c r="J3" s="140">
        <v>2.76</v>
      </c>
      <c r="K3" s="141" t="s">
        <v>2925</v>
      </c>
      <c r="L3" s="198" t="s">
        <v>2926</v>
      </c>
      <c r="M3" s="138" t="s">
        <v>2924</v>
      </c>
    </row>
    <row r="4" spans="1:13" x14ac:dyDescent="0.3">
      <c r="A4" s="138" t="s">
        <v>2932</v>
      </c>
      <c r="B4" s="138" t="s">
        <v>2933</v>
      </c>
      <c r="C4" s="138">
        <v>-19.88</v>
      </c>
      <c r="D4" s="138">
        <v>112.25</v>
      </c>
      <c r="E4" s="139">
        <v>78.828294642857145</v>
      </c>
      <c r="F4" s="140">
        <v>-2.52</v>
      </c>
      <c r="G4" s="138">
        <f t="shared" si="0"/>
        <v>23.360735999999999</v>
      </c>
      <c r="H4" s="139">
        <f>AVERAGE(E2:E6)</f>
        <v>78.870862500000001</v>
      </c>
      <c r="I4" s="140">
        <f>AVERAGE(G2:G6)</f>
        <v>22.089506200000002</v>
      </c>
      <c r="J4" s="140">
        <v>2.44</v>
      </c>
      <c r="K4" s="141" t="s">
        <v>2925</v>
      </c>
      <c r="L4" s="198" t="s">
        <v>2926</v>
      </c>
      <c r="M4" s="138" t="s">
        <v>2924</v>
      </c>
    </row>
    <row r="5" spans="1:13" x14ac:dyDescent="0.3">
      <c r="A5" s="138" t="s">
        <v>2932</v>
      </c>
      <c r="B5" s="138" t="s">
        <v>2933</v>
      </c>
      <c r="C5" s="138">
        <v>-19.88</v>
      </c>
      <c r="D5" s="138">
        <v>112.25</v>
      </c>
      <c r="E5" s="139">
        <v>79.025843750000007</v>
      </c>
      <c r="F5" s="140">
        <v>-2.4900000000000002</v>
      </c>
      <c r="G5" s="138">
        <f t="shared" si="0"/>
        <v>23.213409000000002</v>
      </c>
      <c r="H5" s="139">
        <f t="shared" ref="H5:H21" si="1">AVERAGE(E3:E7)</f>
        <v>78.985722321428568</v>
      </c>
      <c r="I5" s="140">
        <f t="shared" ref="I5:I20" si="2">AVERAGE(G3:G7)</f>
        <v>21.971709400000002</v>
      </c>
      <c r="J5" s="140">
        <v>2.93</v>
      </c>
      <c r="K5" s="141" t="s">
        <v>2925</v>
      </c>
      <c r="L5" s="198" t="s">
        <v>2926</v>
      </c>
      <c r="M5" s="138" t="s">
        <v>2924</v>
      </c>
    </row>
    <row r="6" spans="1:13" x14ac:dyDescent="0.3">
      <c r="A6" s="138" t="s">
        <v>2932</v>
      </c>
      <c r="B6" s="138" t="s">
        <v>2933</v>
      </c>
      <c r="C6" s="138">
        <v>-19.88</v>
      </c>
      <c r="D6" s="138">
        <v>112.25</v>
      </c>
      <c r="E6" s="139">
        <v>79.120031250000011</v>
      </c>
      <c r="F6" s="140">
        <v>-1.73</v>
      </c>
      <c r="G6" s="138">
        <f t="shared" si="0"/>
        <v>19.535161000000002</v>
      </c>
      <c r="H6" s="139">
        <f t="shared" si="1"/>
        <v>79.100582142857135</v>
      </c>
      <c r="I6" s="140">
        <f t="shared" si="2"/>
        <v>22.039277599999998</v>
      </c>
      <c r="J6" s="140">
        <v>2.93</v>
      </c>
      <c r="K6" s="141" t="s">
        <v>2925</v>
      </c>
      <c r="L6" s="198" t="s">
        <v>2926</v>
      </c>
      <c r="M6" s="138" t="s">
        <v>2924</v>
      </c>
    </row>
    <row r="7" spans="1:13" x14ac:dyDescent="0.3">
      <c r="A7" s="138" t="s">
        <v>2932</v>
      </c>
      <c r="B7" s="138" t="s">
        <v>2933</v>
      </c>
      <c r="C7" s="138">
        <v>-19.88</v>
      </c>
      <c r="D7" s="138">
        <v>112.25</v>
      </c>
      <c r="E7" s="139">
        <v>79.218500000000006</v>
      </c>
      <c r="F7" s="140">
        <v>-2.4300000000000002</v>
      </c>
      <c r="G7" s="138">
        <f t="shared" si="0"/>
        <v>22.919241000000003</v>
      </c>
      <c r="H7" s="139">
        <f t="shared" si="1"/>
        <v>79.296174107142861</v>
      </c>
      <c r="I7" s="140">
        <f t="shared" si="2"/>
        <v>21.236020199999999</v>
      </c>
      <c r="J7" s="140">
        <v>2.77</v>
      </c>
      <c r="K7" s="141" t="s">
        <v>2925</v>
      </c>
      <c r="L7" s="198" t="s">
        <v>2926</v>
      </c>
      <c r="M7" s="138" t="s">
        <v>2924</v>
      </c>
    </row>
    <row r="8" spans="1:13" x14ac:dyDescent="0.3">
      <c r="A8" s="138" t="s">
        <v>2932</v>
      </c>
      <c r="B8" s="138" t="s">
        <v>2933</v>
      </c>
      <c r="C8" s="138">
        <v>-19.88</v>
      </c>
      <c r="D8" s="138">
        <v>112.25</v>
      </c>
      <c r="E8" s="139">
        <v>79.310241071428578</v>
      </c>
      <c r="F8" s="140">
        <v>-2.0699999999999998</v>
      </c>
      <c r="G8" s="138">
        <f t="shared" si="0"/>
        <v>21.167840999999999</v>
      </c>
      <c r="H8" s="139">
        <f t="shared" si="1"/>
        <v>79.469258928571435</v>
      </c>
      <c r="I8" s="140">
        <f t="shared" si="2"/>
        <v>21.128257600000001</v>
      </c>
      <c r="J8" s="140">
        <v>2.89</v>
      </c>
      <c r="K8" s="141" t="s">
        <v>2925</v>
      </c>
      <c r="L8" s="198" t="s">
        <v>2926</v>
      </c>
      <c r="M8" s="138" t="s">
        <v>2924</v>
      </c>
    </row>
    <row r="9" spans="1:13" x14ac:dyDescent="0.3">
      <c r="A9" s="138" t="s">
        <v>2932</v>
      </c>
      <c r="B9" s="138" t="s">
        <v>2933</v>
      </c>
      <c r="C9" s="138">
        <v>-19.88</v>
      </c>
      <c r="D9" s="138">
        <v>112.25</v>
      </c>
      <c r="E9" s="139">
        <v>79.806254464285715</v>
      </c>
      <c r="F9" s="140">
        <v>-1.69</v>
      </c>
      <c r="G9" s="138">
        <f t="shared" si="0"/>
        <v>19.344449000000001</v>
      </c>
      <c r="H9" s="139">
        <f t="shared" si="1"/>
        <v>79.641854464285728</v>
      </c>
      <c r="I9" s="140">
        <f t="shared" si="2"/>
        <v>21.981963200000003</v>
      </c>
      <c r="J9" s="140">
        <v>2.64</v>
      </c>
      <c r="K9" s="141" t="s">
        <v>2925</v>
      </c>
      <c r="L9" s="198" t="s">
        <v>2926</v>
      </c>
      <c r="M9" s="138" t="s">
        <v>2924</v>
      </c>
    </row>
    <row r="10" spans="1:13" x14ac:dyDescent="0.3">
      <c r="A10" s="138" t="s">
        <v>2932</v>
      </c>
      <c r="B10" s="138" t="s">
        <v>2933</v>
      </c>
      <c r="C10" s="138">
        <v>-19.88</v>
      </c>
      <c r="D10" s="138">
        <v>112.25</v>
      </c>
      <c r="E10" s="139">
        <v>79.891267857142864</v>
      </c>
      <c r="F10" s="140">
        <v>-2.38</v>
      </c>
      <c r="G10" s="138">
        <f t="shared" si="0"/>
        <v>22.674596000000001</v>
      </c>
      <c r="H10" s="139">
        <f t="shared" si="1"/>
        <v>79.831575000000015</v>
      </c>
      <c r="I10" s="140">
        <f t="shared" si="2"/>
        <v>21.962380800000002</v>
      </c>
      <c r="J10" s="140">
        <v>2.8</v>
      </c>
      <c r="K10" s="141" t="s">
        <v>2925</v>
      </c>
      <c r="L10" s="198" t="s">
        <v>2926</v>
      </c>
      <c r="M10" s="138" t="s">
        <v>2924</v>
      </c>
    </row>
    <row r="11" spans="1:13" x14ac:dyDescent="0.3">
      <c r="A11" s="138" t="s">
        <v>2932</v>
      </c>
      <c r="B11" s="138" t="s">
        <v>2933</v>
      </c>
      <c r="C11" s="138">
        <v>-19.88</v>
      </c>
      <c r="D11" s="138">
        <v>112.25</v>
      </c>
      <c r="E11" s="139">
        <v>79.983008928571437</v>
      </c>
      <c r="F11" s="140">
        <v>-2.61</v>
      </c>
      <c r="G11" s="138">
        <f t="shared" si="0"/>
        <v>23.803688999999999</v>
      </c>
      <c r="H11" s="139">
        <f t="shared" si="1"/>
        <v>80.066554464285716</v>
      </c>
      <c r="I11" s="140">
        <f t="shared" si="2"/>
        <v>22.410788799999999</v>
      </c>
      <c r="J11" s="140">
        <v>2.79</v>
      </c>
      <c r="K11" s="141" t="s">
        <v>2925</v>
      </c>
      <c r="L11" s="198" t="s">
        <v>2926</v>
      </c>
      <c r="M11" s="138" t="s">
        <v>2924</v>
      </c>
    </row>
    <row r="12" spans="1:13" x14ac:dyDescent="0.3">
      <c r="A12" s="138" t="s">
        <v>2932</v>
      </c>
      <c r="B12" s="138" t="s">
        <v>2933</v>
      </c>
      <c r="C12" s="138">
        <v>-19.88</v>
      </c>
      <c r="D12" s="138">
        <v>112.25</v>
      </c>
      <c r="E12" s="139">
        <v>80.167102678571439</v>
      </c>
      <c r="F12" s="140">
        <v>-2.41</v>
      </c>
      <c r="G12" s="138">
        <f t="shared" si="0"/>
        <v>22.821329000000002</v>
      </c>
      <c r="H12" s="139">
        <f t="shared" si="1"/>
        <v>80.205266964285727</v>
      </c>
      <c r="I12" s="140">
        <f t="shared" si="2"/>
        <v>23.135543800000001</v>
      </c>
      <c r="J12" s="140">
        <v>2.92</v>
      </c>
      <c r="K12" s="141" t="s">
        <v>2925</v>
      </c>
      <c r="L12" s="198" t="s">
        <v>2926</v>
      </c>
      <c r="M12" s="138" t="s">
        <v>2924</v>
      </c>
    </row>
    <row r="13" spans="1:13" x14ac:dyDescent="0.3">
      <c r="A13" s="138" t="s">
        <v>2932</v>
      </c>
      <c r="B13" s="138" t="s">
        <v>2933</v>
      </c>
      <c r="C13" s="138">
        <v>-19.88</v>
      </c>
      <c r="D13" s="138">
        <v>112.25</v>
      </c>
      <c r="E13" s="139">
        <v>80.485138392857152</v>
      </c>
      <c r="F13" s="140">
        <v>-2.5299999999999998</v>
      </c>
      <c r="G13" s="138">
        <f t="shared" si="0"/>
        <v>23.409881000000002</v>
      </c>
      <c r="H13" s="139">
        <f t="shared" si="1"/>
        <v>80.453457142857161</v>
      </c>
      <c r="I13" s="140">
        <f t="shared" si="2"/>
        <v>24.080584799999997</v>
      </c>
      <c r="J13" s="140">
        <v>2.98</v>
      </c>
      <c r="K13" s="141" t="s">
        <v>2925</v>
      </c>
      <c r="L13" s="198" t="s">
        <v>2926</v>
      </c>
      <c r="M13" s="138" t="s">
        <v>2924</v>
      </c>
    </row>
    <row r="14" spans="1:13" x14ac:dyDescent="0.3">
      <c r="A14" s="138" t="s">
        <v>2932</v>
      </c>
      <c r="B14" s="138" t="s">
        <v>2933</v>
      </c>
      <c r="C14" s="138">
        <v>-19.88</v>
      </c>
      <c r="D14" s="138">
        <v>112.25</v>
      </c>
      <c r="E14" s="139">
        <v>80.499816964285728</v>
      </c>
      <c r="F14" s="140">
        <v>-2.44</v>
      </c>
      <c r="G14" s="138">
        <f t="shared" si="0"/>
        <v>22.968223999999999</v>
      </c>
      <c r="H14" s="139">
        <f t="shared" si="1"/>
        <v>80.701647321428581</v>
      </c>
      <c r="I14" s="140">
        <f t="shared" si="2"/>
        <v>23.7182438</v>
      </c>
      <c r="J14" s="140">
        <v>2.89</v>
      </c>
      <c r="K14" s="141" t="s">
        <v>2925</v>
      </c>
      <c r="L14" s="198" t="s">
        <v>2926</v>
      </c>
      <c r="M14" s="138" t="s">
        <v>2924</v>
      </c>
    </row>
    <row r="15" spans="1:13" x14ac:dyDescent="0.3">
      <c r="A15" s="138" t="s">
        <v>2932</v>
      </c>
      <c r="B15" s="138" t="s">
        <v>2933</v>
      </c>
      <c r="C15" s="138">
        <v>-19.88</v>
      </c>
      <c r="D15" s="138">
        <v>112.25</v>
      </c>
      <c r="E15" s="139">
        <v>81.132218750000007</v>
      </c>
      <c r="F15" s="140">
        <v>-3.33</v>
      </c>
      <c r="G15" s="138">
        <f t="shared" si="0"/>
        <v>27.399801</v>
      </c>
      <c r="H15" s="139">
        <f t="shared" si="1"/>
        <v>80.923538392857154</v>
      </c>
      <c r="I15" s="140">
        <f t="shared" si="2"/>
        <v>24.3119798</v>
      </c>
      <c r="J15" s="140">
        <v>2.84</v>
      </c>
      <c r="K15" s="141" t="s">
        <v>2925</v>
      </c>
      <c r="L15" s="198" t="s">
        <v>2926</v>
      </c>
      <c r="M15" s="138" t="s">
        <v>2924</v>
      </c>
    </row>
    <row r="16" spans="1:13" x14ac:dyDescent="0.3">
      <c r="A16" s="138" t="s">
        <v>2932</v>
      </c>
      <c r="B16" s="138" t="s">
        <v>2933</v>
      </c>
      <c r="C16" s="138">
        <v>-19.88</v>
      </c>
      <c r="D16" s="138">
        <v>112.25</v>
      </c>
      <c r="E16" s="139">
        <v>81.223959821428579</v>
      </c>
      <c r="F16" s="140">
        <v>-2.2400000000000002</v>
      </c>
      <c r="G16" s="138">
        <f t="shared" si="0"/>
        <v>21.991983999999999</v>
      </c>
      <c r="H16" s="139">
        <f t="shared" si="1"/>
        <v>81.100904464285719</v>
      </c>
      <c r="I16" s="140">
        <f t="shared" si="2"/>
        <v>24.5787236</v>
      </c>
      <c r="J16" s="140">
        <v>3.02</v>
      </c>
      <c r="K16" s="141" t="s">
        <v>2925</v>
      </c>
      <c r="L16" s="198" t="s">
        <v>2926</v>
      </c>
      <c r="M16" s="138" t="s">
        <v>2924</v>
      </c>
    </row>
    <row r="17" spans="1:13" x14ac:dyDescent="0.3">
      <c r="A17" s="138" t="s">
        <v>2932</v>
      </c>
      <c r="B17" s="138" t="s">
        <v>2933</v>
      </c>
      <c r="C17" s="138">
        <v>-19.88</v>
      </c>
      <c r="D17" s="138">
        <v>112.25</v>
      </c>
      <c r="E17" s="139">
        <v>81.276558035714288</v>
      </c>
      <c r="F17" s="140">
        <v>-3.01</v>
      </c>
      <c r="G17" s="138">
        <f t="shared" si="0"/>
        <v>25.790009000000001</v>
      </c>
      <c r="H17" s="139">
        <f t="shared" si="1"/>
        <v>81.290258035714288</v>
      </c>
      <c r="I17" s="140">
        <f t="shared" si="2"/>
        <v>25.173107600000002</v>
      </c>
      <c r="J17" s="140">
        <v>2.85</v>
      </c>
      <c r="K17" s="141" t="s">
        <v>2925</v>
      </c>
      <c r="L17" s="198" t="s">
        <v>2926</v>
      </c>
      <c r="M17" s="138" t="s">
        <v>2924</v>
      </c>
    </row>
    <row r="18" spans="1:13" x14ac:dyDescent="0.3">
      <c r="A18" s="138" t="s">
        <v>2932</v>
      </c>
      <c r="B18" s="138" t="s">
        <v>2933</v>
      </c>
      <c r="C18" s="138">
        <v>-19.88</v>
      </c>
      <c r="D18" s="138">
        <v>112.25</v>
      </c>
      <c r="E18" s="139">
        <v>81.371968750000008</v>
      </c>
      <c r="F18" s="140">
        <v>-2.8</v>
      </c>
      <c r="G18" s="138">
        <f t="shared" si="0"/>
        <v>24.743599999999997</v>
      </c>
      <c r="H18" s="139">
        <f t="shared" si="1"/>
        <v>81.447685714285726</v>
      </c>
      <c r="I18" s="140">
        <f t="shared" si="2"/>
        <v>25.0317972</v>
      </c>
      <c r="J18" s="140">
        <v>2.89</v>
      </c>
      <c r="K18" s="141" t="s">
        <v>2925</v>
      </c>
      <c r="L18" s="198" t="s">
        <v>2926</v>
      </c>
      <c r="M18" s="138" t="s">
        <v>2924</v>
      </c>
    </row>
    <row r="19" spans="1:13" x14ac:dyDescent="0.3">
      <c r="A19" s="138" t="s">
        <v>2932</v>
      </c>
      <c r="B19" s="138" t="s">
        <v>2933</v>
      </c>
      <c r="C19" s="138">
        <v>-19.88</v>
      </c>
      <c r="D19" s="138">
        <v>112.25</v>
      </c>
      <c r="E19" s="139">
        <v>81.446584821428573</v>
      </c>
      <c r="F19" s="140">
        <v>-3.04</v>
      </c>
      <c r="G19" s="138">
        <f t="shared" si="0"/>
        <v>25.940144000000004</v>
      </c>
      <c r="H19" s="139">
        <f t="shared" si="1"/>
        <v>81.626886607142865</v>
      </c>
      <c r="I19" s="140">
        <f t="shared" si="2"/>
        <v>25.7914022</v>
      </c>
      <c r="J19" s="140">
        <v>2.85</v>
      </c>
      <c r="K19" s="141" t="s">
        <v>2925</v>
      </c>
      <c r="L19" s="198" t="s">
        <v>2926</v>
      </c>
      <c r="M19" s="138" t="s">
        <v>2924</v>
      </c>
    </row>
    <row r="20" spans="1:13" x14ac:dyDescent="0.3">
      <c r="A20" s="138" t="s">
        <v>2932</v>
      </c>
      <c r="B20" s="138" t="s">
        <v>2933</v>
      </c>
      <c r="C20" s="138">
        <v>-19.88</v>
      </c>
      <c r="D20" s="138">
        <v>112.25</v>
      </c>
      <c r="E20" s="139">
        <v>81.919357142857152</v>
      </c>
      <c r="F20" s="140">
        <v>-3.19</v>
      </c>
      <c r="G20" s="138">
        <f t="shared" si="0"/>
        <v>26.693249000000002</v>
      </c>
      <c r="H20" s="139">
        <f t="shared" si="1"/>
        <v>81.902109821428581</v>
      </c>
      <c r="I20" s="140">
        <f t="shared" si="2"/>
        <v>26.235045400000001</v>
      </c>
      <c r="J20" s="140">
        <v>3.02</v>
      </c>
      <c r="K20" s="141" t="s">
        <v>2925</v>
      </c>
      <c r="L20" s="198" t="s">
        <v>2926</v>
      </c>
      <c r="M20" s="138" t="s">
        <v>2924</v>
      </c>
    </row>
    <row r="21" spans="1:13" x14ac:dyDescent="0.3">
      <c r="A21" s="138" t="s">
        <v>2932</v>
      </c>
      <c r="B21" s="138" t="s">
        <v>2933</v>
      </c>
      <c r="C21" s="138">
        <v>-19.88</v>
      </c>
      <c r="D21" s="138">
        <v>112.25</v>
      </c>
      <c r="E21" s="139">
        <v>82.119964285714289</v>
      </c>
      <c r="F21" s="140">
        <v>-3.01</v>
      </c>
      <c r="G21" s="138">
        <f t="shared" si="0"/>
        <v>25.790009000000001</v>
      </c>
      <c r="H21" s="139">
        <f t="shared" si="1"/>
        <v>82.405340178571436</v>
      </c>
      <c r="I21" s="140">
        <f>AVERAGE(G19:G23)</f>
        <v>26.624975200000005</v>
      </c>
      <c r="J21" s="140">
        <v>2.9</v>
      </c>
      <c r="K21" s="141" t="s">
        <v>2925</v>
      </c>
      <c r="L21" s="198" t="s">
        <v>2926</v>
      </c>
      <c r="M21" s="138" t="s">
        <v>2924</v>
      </c>
    </row>
    <row r="22" spans="1:13" x14ac:dyDescent="0.3">
      <c r="A22" s="138" t="s">
        <v>2932</v>
      </c>
      <c r="B22" s="138" t="s">
        <v>2933</v>
      </c>
      <c r="C22" s="138">
        <v>-19.88</v>
      </c>
      <c r="D22" s="138">
        <v>112.25</v>
      </c>
      <c r="E22" s="139">
        <v>82.652674107142857</v>
      </c>
      <c r="F22" s="140">
        <v>-3.45</v>
      </c>
      <c r="G22" s="138">
        <f t="shared" si="0"/>
        <v>28.008225000000003</v>
      </c>
      <c r="H22" s="139">
        <f t="shared" ref="H22" si="3">AVERAGE(E20:E24)</f>
        <v>82.988201785714281</v>
      </c>
      <c r="I22" s="140">
        <f>AVERAGE(G20:G24)</f>
        <v>27.644415200000005</v>
      </c>
      <c r="J22" s="140">
        <v>2.83</v>
      </c>
      <c r="K22" s="141" t="s">
        <v>2925</v>
      </c>
      <c r="L22" s="198" t="s">
        <v>2926</v>
      </c>
      <c r="M22" s="138" t="s">
        <v>2924</v>
      </c>
    </row>
    <row r="23" spans="1:13" x14ac:dyDescent="0.3">
      <c r="A23" s="138" t="s">
        <v>2932</v>
      </c>
      <c r="B23" s="138" t="s">
        <v>2933</v>
      </c>
      <c r="C23" s="138">
        <v>-19.88</v>
      </c>
      <c r="D23" s="138">
        <v>112.25</v>
      </c>
      <c r="E23" s="139">
        <v>83.888120535714293</v>
      </c>
      <c r="F23" s="140">
        <v>-3.19</v>
      </c>
      <c r="G23" s="138">
        <f t="shared" si="0"/>
        <v>26.693249000000002</v>
      </c>
      <c r="H23" s="139"/>
      <c r="I23" s="140"/>
      <c r="J23" s="140">
        <v>2.8</v>
      </c>
      <c r="K23" s="141" t="s">
        <v>2925</v>
      </c>
      <c r="L23" s="198" t="s">
        <v>2926</v>
      </c>
      <c r="M23" s="138" t="s">
        <v>2924</v>
      </c>
    </row>
    <row r="24" spans="1:13" x14ac:dyDescent="0.3">
      <c r="A24" s="138" t="s">
        <v>2932</v>
      </c>
      <c r="B24" s="138" t="s">
        <v>2933</v>
      </c>
      <c r="C24" s="138">
        <v>-19.88</v>
      </c>
      <c r="D24" s="138">
        <v>112.25</v>
      </c>
      <c r="E24" s="139">
        <v>84.360892857142872</v>
      </c>
      <c r="F24" s="140">
        <v>-4.04</v>
      </c>
      <c r="G24" s="138">
        <f t="shared" si="0"/>
        <v>31.037344000000001</v>
      </c>
      <c r="H24" s="139"/>
      <c r="I24" s="140"/>
      <c r="J24" s="140">
        <v>2.78</v>
      </c>
      <c r="K24" s="141" t="s">
        <v>2925</v>
      </c>
      <c r="L24" s="198" t="s">
        <v>2926</v>
      </c>
      <c r="M24" s="138" t="s">
        <v>2924</v>
      </c>
    </row>
    <row r="25" spans="1:13" x14ac:dyDescent="0.3">
      <c r="A25" s="135" t="s">
        <v>2932</v>
      </c>
      <c r="B25" s="135" t="s">
        <v>2933</v>
      </c>
      <c r="C25" s="135">
        <v>-19.88</v>
      </c>
      <c r="D25" s="135">
        <v>112.25</v>
      </c>
      <c r="E25" s="136">
        <v>78.545732142857148</v>
      </c>
      <c r="F25" s="132">
        <v>-1.55</v>
      </c>
      <c r="G25" s="202">
        <f t="shared" si="0"/>
        <v>18.679225000000002</v>
      </c>
      <c r="H25" s="136"/>
      <c r="I25" s="132"/>
      <c r="J25" s="132">
        <v>2.17</v>
      </c>
      <c r="K25" s="133" t="s">
        <v>2925</v>
      </c>
      <c r="L25" s="199" t="s">
        <v>2927</v>
      </c>
      <c r="M25" s="135" t="s">
        <v>2924</v>
      </c>
    </row>
    <row r="26" spans="1:13" x14ac:dyDescent="0.3">
      <c r="A26" s="135" t="s">
        <v>2932</v>
      </c>
      <c r="B26" s="135" t="s">
        <v>2933</v>
      </c>
      <c r="C26" s="135">
        <v>-19.88</v>
      </c>
      <c r="D26" s="135">
        <v>112.25</v>
      </c>
      <c r="E26" s="136">
        <v>78.644200892857157</v>
      </c>
      <c r="F26" s="132">
        <v>-1.42</v>
      </c>
      <c r="G26" s="202">
        <f t="shared" si="0"/>
        <v>18.064675999999999</v>
      </c>
      <c r="H26" s="136"/>
      <c r="I26" s="132"/>
      <c r="J26" s="132">
        <v>2.15</v>
      </c>
      <c r="K26" s="133" t="s">
        <v>2925</v>
      </c>
      <c r="L26" s="199" t="s">
        <v>2927</v>
      </c>
      <c r="M26" s="135" t="s">
        <v>2924</v>
      </c>
    </row>
    <row r="27" spans="1:13" x14ac:dyDescent="0.3">
      <c r="A27" s="135" t="s">
        <v>2932</v>
      </c>
      <c r="B27" s="135" t="s">
        <v>2933</v>
      </c>
      <c r="C27" s="135">
        <v>-19.88</v>
      </c>
      <c r="D27" s="135">
        <v>112.25</v>
      </c>
      <c r="E27" s="136">
        <v>78.735941964285715</v>
      </c>
      <c r="F27" s="132">
        <v>-1.72</v>
      </c>
      <c r="G27" s="202">
        <f t="shared" si="0"/>
        <v>19.487456000000002</v>
      </c>
      <c r="H27" s="136"/>
      <c r="I27" s="132"/>
      <c r="J27" s="132">
        <v>2.58</v>
      </c>
      <c r="K27" s="133" t="s">
        <v>2925</v>
      </c>
      <c r="L27" s="199" t="s">
        <v>2927</v>
      </c>
      <c r="M27" s="135" t="s">
        <v>2924</v>
      </c>
    </row>
    <row r="28" spans="1:13" x14ac:dyDescent="0.3">
      <c r="A28" s="135" t="s">
        <v>2932</v>
      </c>
      <c r="B28" s="135" t="s">
        <v>2933</v>
      </c>
      <c r="C28" s="135">
        <v>-19.88</v>
      </c>
      <c r="D28" s="135">
        <v>112.25</v>
      </c>
      <c r="E28" s="136">
        <v>78.919424107142859</v>
      </c>
      <c r="F28" s="132">
        <v>-2.73</v>
      </c>
      <c r="G28" s="202">
        <f t="shared" si="0"/>
        <v>24.396561000000002</v>
      </c>
      <c r="H28" s="136"/>
      <c r="I28" s="132"/>
      <c r="J28" s="132">
        <v>2.4700000000000002</v>
      </c>
      <c r="K28" s="133" t="s">
        <v>2925</v>
      </c>
      <c r="L28" s="199" t="s">
        <v>2927</v>
      </c>
      <c r="M28" s="135" t="s">
        <v>2924</v>
      </c>
    </row>
    <row r="29" spans="1:13" x14ac:dyDescent="0.3">
      <c r="A29" s="135" t="s">
        <v>2932</v>
      </c>
      <c r="B29" s="135" t="s">
        <v>2933</v>
      </c>
      <c r="C29" s="135">
        <v>-19.88</v>
      </c>
      <c r="D29" s="135">
        <v>112.25</v>
      </c>
      <c r="E29" s="136">
        <v>79.025843750000007</v>
      </c>
      <c r="F29" s="132">
        <v>-1.41</v>
      </c>
      <c r="G29" s="202">
        <f t="shared" si="0"/>
        <v>18.017529000000003</v>
      </c>
      <c r="H29" s="136"/>
      <c r="I29" s="132"/>
      <c r="J29" s="132">
        <v>2.63</v>
      </c>
      <c r="K29" s="133" t="s">
        <v>2925</v>
      </c>
      <c r="L29" s="199" t="s">
        <v>2927</v>
      </c>
      <c r="M29" s="135" t="s">
        <v>2924</v>
      </c>
    </row>
    <row r="30" spans="1:13" x14ac:dyDescent="0.3">
      <c r="A30" s="135" t="s">
        <v>2932</v>
      </c>
      <c r="B30" s="135" t="s">
        <v>2933</v>
      </c>
      <c r="C30" s="135">
        <v>-19.88</v>
      </c>
      <c r="D30" s="135">
        <v>112.25</v>
      </c>
      <c r="E30" s="136">
        <v>79.120031250000011</v>
      </c>
      <c r="F30" s="132">
        <v>-1.21</v>
      </c>
      <c r="G30" s="202">
        <f t="shared" si="0"/>
        <v>17.078369000000002</v>
      </c>
      <c r="H30" s="136"/>
      <c r="I30" s="132"/>
      <c r="J30" s="132">
        <v>2.39</v>
      </c>
      <c r="K30" s="133" t="s">
        <v>2925</v>
      </c>
      <c r="L30" s="199" t="s">
        <v>2927</v>
      </c>
      <c r="M30" s="135" t="s">
        <v>2924</v>
      </c>
    </row>
    <row r="31" spans="1:13" x14ac:dyDescent="0.3">
      <c r="A31" s="135" t="s">
        <v>2932</v>
      </c>
      <c r="B31" s="135" t="s">
        <v>2933</v>
      </c>
      <c r="C31" s="135">
        <v>-19.88</v>
      </c>
      <c r="D31" s="135">
        <v>112.25</v>
      </c>
      <c r="E31" s="136">
        <v>79.126758928571434</v>
      </c>
      <c r="F31" s="132">
        <v>-1.88</v>
      </c>
      <c r="G31" s="202">
        <f t="shared" si="0"/>
        <v>20.252896</v>
      </c>
      <c r="H31" s="136"/>
      <c r="I31" s="132"/>
      <c r="J31" s="132">
        <v>2.68</v>
      </c>
      <c r="K31" s="133" t="s">
        <v>2925</v>
      </c>
      <c r="L31" s="199" t="s">
        <v>2927</v>
      </c>
      <c r="M31" s="135" t="s">
        <v>2924</v>
      </c>
    </row>
    <row r="32" spans="1:13" x14ac:dyDescent="0.3">
      <c r="A32" s="135" t="s">
        <v>2932</v>
      </c>
      <c r="B32" s="135" t="s">
        <v>2933</v>
      </c>
      <c r="C32" s="135">
        <v>-19.88</v>
      </c>
      <c r="D32" s="135">
        <v>112.25</v>
      </c>
      <c r="E32" s="136">
        <v>79.150000000000006</v>
      </c>
      <c r="F32" s="132">
        <v>-1.72</v>
      </c>
      <c r="G32" s="202">
        <f t="shared" si="0"/>
        <v>19.487456000000002</v>
      </c>
      <c r="H32" s="136"/>
      <c r="I32" s="132"/>
      <c r="J32" s="132">
        <v>2.61</v>
      </c>
      <c r="K32" s="133" t="s">
        <v>2925</v>
      </c>
      <c r="L32" s="199" t="s">
        <v>2927</v>
      </c>
      <c r="M32" s="135" t="s">
        <v>2924</v>
      </c>
    </row>
    <row r="33" spans="1:13" x14ac:dyDescent="0.3">
      <c r="A33" s="135" t="s">
        <v>2932</v>
      </c>
      <c r="B33" s="135" t="s">
        <v>2933</v>
      </c>
      <c r="C33" s="135">
        <v>-19.88</v>
      </c>
      <c r="D33" s="135">
        <v>112.25</v>
      </c>
      <c r="E33" s="136">
        <v>79.218500000000006</v>
      </c>
      <c r="F33" s="132">
        <v>-1.67</v>
      </c>
      <c r="G33" s="202">
        <f t="shared" si="0"/>
        <v>19.249200999999999</v>
      </c>
      <c r="H33" s="136"/>
      <c r="I33" s="132"/>
      <c r="J33" s="132">
        <v>2.44</v>
      </c>
      <c r="K33" s="133" t="s">
        <v>2925</v>
      </c>
      <c r="L33" s="199" t="s">
        <v>2927</v>
      </c>
      <c r="M33" s="135" t="s">
        <v>2924</v>
      </c>
    </row>
    <row r="34" spans="1:13" x14ac:dyDescent="0.3">
      <c r="A34" s="135" t="s">
        <v>2932</v>
      </c>
      <c r="B34" s="135" t="s">
        <v>2933</v>
      </c>
      <c r="C34" s="135">
        <v>-19.88</v>
      </c>
      <c r="D34" s="135">
        <v>112.25</v>
      </c>
      <c r="E34" s="136">
        <v>79.399535714285719</v>
      </c>
      <c r="F34" s="132">
        <v>-1.66</v>
      </c>
      <c r="G34" s="202">
        <f t="shared" si="0"/>
        <v>19.201604000000003</v>
      </c>
      <c r="H34" s="136"/>
      <c r="I34" s="132"/>
      <c r="J34" s="132">
        <v>2.57</v>
      </c>
      <c r="K34" s="133" t="s">
        <v>2925</v>
      </c>
      <c r="L34" s="199" t="s">
        <v>2927</v>
      </c>
      <c r="M34" s="135" t="s">
        <v>2924</v>
      </c>
    </row>
    <row r="35" spans="1:13" x14ac:dyDescent="0.3">
      <c r="A35" s="135" t="s">
        <v>2932</v>
      </c>
      <c r="B35" s="135" t="s">
        <v>2933</v>
      </c>
      <c r="C35" s="135">
        <v>-19.88</v>
      </c>
      <c r="D35" s="135">
        <v>112.25</v>
      </c>
      <c r="E35" s="136">
        <v>79.70778571428572</v>
      </c>
      <c r="F35" s="132">
        <v>-1.38</v>
      </c>
      <c r="G35" s="202">
        <f t="shared" si="0"/>
        <v>17.876196</v>
      </c>
      <c r="H35" s="136"/>
      <c r="I35" s="132"/>
      <c r="J35" s="132">
        <v>2.39</v>
      </c>
      <c r="K35" s="133" t="s">
        <v>2925</v>
      </c>
      <c r="L35" s="199" t="s">
        <v>2927</v>
      </c>
      <c r="M35" s="135" t="s">
        <v>2924</v>
      </c>
    </row>
    <row r="36" spans="1:13" x14ac:dyDescent="0.3">
      <c r="A36" s="135" t="s">
        <v>2932</v>
      </c>
      <c r="B36" s="135" t="s">
        <v>2933</v>
      </c>
      <c r="C36" s="135">
        <v>-19.88</v>
      </c>
      <c r="D36" s="135">
        <v>112.25</v>
      </c>
      <c r="E36" s="136">
        <v>79.806254464285715</v>
      </c>
      <c r="F36" s="132">
        <v>-1.24</v>
      </c>
      <c r="G36" s="202">
        <f t="shared" si="0"/>
        <v>17.218783999999999</v>
      </c>
      <c r="H36" s="136"/>
      <c r="I36" s="132"/>
      <c r="J36" s="132">
        <v>2.16</v>
      </c>
      <c r="K36" s="133" t="s">
        <v>2925</v>
      </c>
      <c r="L36" s="199" t="s">
        <v>2927</v>
      </c>
      <c r="M36" s="135" t="s">
        <v>2924</v>
      </c>
    </row>
    <row r="37" spans="1:13" x14ac:dyDescent="0.3">
      <c r="A37" s="135" t="s">
        <v>2932</v>
      </c>
      <c r="B37" s="135" t="s">
        <v>2933</v>
      </c>
      <c r="C37" s="135">
        <v>-19.88</v>
      </c>
      <c r="D37" s="135">
        <v>112.25</v>
      </c>
      <c r="E37" s="136">
        <v>79.891267857142864</v>
      </c>
      <c r="F37" s="132">
        <v>-1.51</v>
      </c>
      <c r="G37" s="202">
        <f t="shared" si="0"/>
        <v>18.489809000000001</v>
      </c>
      <c r="H37" s="136"/>
      <c r="I37" s="132"/>
      <c r="J37" s="132">
        <v>2.33</v>
      </c>
      <c r="K37" s="133" t="s">
        <v>2925</v>
      </c>
      <c r="L37" s="199" t="s">
        <v>2927</v>
      </c>
      <c r="M37" s="135" t="s">
        <v>2924</v>
      </c>
    </row>
    <row r="38" spans="1:13" x14ac:dyDescent="0.3">
      <c r="A38" s="135" t="s">
        <v>2932</v>
      </c>
      <c r="B38" s="135" t="s">
        <v>2933</v>
      </c>
      <c r="C38" s="135">
        <v>-19.88</v>
      </c>
      <c r="D38" s="135">
        <v>112.25</v>
      </c>
      <c r="E38" s="136">
        <v>79.983008928571437</v>
      </c>
      <c r="F38" s="132">
        <v>-1.88</v>
      </c>
      <c r="G38" s="202">
        <f t="shared" si="0"/>
        <v>20.252896</v>
      </c>
      <c r="H38" s="136"/>
      <c r="I38" s="132"/>
      <c r="J38" s="132">
        <v>2.54</v>
      </c>
      <c r="K38" s="133" t="s">
        <v>2925</v>
      </c>
      <c r="L38" s="199" t="s">
        <v>2927</v>
      </c>
      <c r="M38" s="135" t="s">
        <v>2924</v>
      </c>
    </row>
    <row r="39" spans="1:13" x14ac:dyDescent="0.3">
      <c r="A39" s="135" t="s">
        <v>2932</v>
      </c>
      <c r="B39" s="135" t="s">
        <v>2933</v>
      </c>
      <c r="C39" s="135">
        <v>-19.88</v>
      </c>
      <c r="D39" s="135">
        <v>112.25</v>
      </c>
      <c r="E39" s="136">
        <v>80.079642857142872</v>
      </c>
      <c r="F39" s="132">
        <v>-2.76</v>
      </c>
      <c r="G39" s="202">
        <f t="shared" si="0"/>
        <v>24.545183999999999</v>
      </c>
      <c r="H39" s="136"/>
      <c r="I39" s="132"/>
      <c r="J39" s="132">
        <v>2.61</v>
      </c>
      <c r="K39" s="133" t="s">
        <v>2925</v>
      </c>
      <c r="L39" s="199" t="s">
        <v>2927</v>
      </c>
      <c r="M39" s="135" t="s">
        <v>2924</v>
      </c>
    </row>
    <row r="40" spans="1:13" x14ac:dyDescent="0.3">
      <c r="A40" s="135" t="s">
        <v>2932</v>
      </c>
      <c r="B40" s="135" t="s">
        <v>2933</v>
      </c>
      <c r="C40" s="135">
        <v>-19.88</v>
      </c>
      <c r="D40" s="135">
        <v>112.25</v>
      </c>
      <c r="E40" s="136">
        <v>80.167102678571439</v>
      </c>
      <c r="F40" s="132">
        <v>-1.76</v>
      </c>
      <c r="G40" s="202">
        <f t="shared" si="0"/>
        <v>19.678384000000001</v>
      </c>
      <c r="H40" s="136"/>
      <c r="I40" s="132"/>
      <c r="J40" s="132">
        <v>2.71</v>
      </c>
      <c r="K40" s="133" t="s">
        <v>2925</v>
      </c>
      <c r="L40" s="199" t="s">
        <v>2927</v>
      </c>
      <c r="M40" s="135" t="s">
        <v>2924</v>
      </c>
    </row>
    <row r="41" spans="1:13" x14ac:dyDescent="0.3">
      <c r="A41" s="135" t="s">
        <v>2932</v>
      </c>
      <c r="B41" s="135" t="s">
        <v>2933</v>
      </c>
      <c r="C41" s="135">
        <v>-19.88</v>
      </c>
      <c r="D41" s="135">
        <v>112.25</v>
      </c>
      <c r="E41" s="136">
        <v>80.260678571428571</v>
      </c>
      <c r="F41" s="132">
        <v>-1.88</v>
      </c>
      <c r="G41" s="202">
        <f t="shared" si="0"/>
        <v>20.252896</v>
      </c>
      <c r="H41" s="136"/>
      <c r="I41" s="132"/>
      <c r="J41" s="132">
        <v>2.7</v>
      </c>
      <c r="K41" s="133" t="s">
        <v>2925</v>
      </c>
      <c r="L41" s="199" t="s">
        <v>2927</v>
      </c>
      <c r="M41" s="135" t="s">
        <v>2924</v>
      </c>
    </row>
    <row r="42" spans="1:13" x14ac:dyDescent="0.3">
      <c r="A42" s="135" t="s">
        <v>2932</v>
      </c>
      <c r="B42" s="135" t="s">
        <v>2933</v>
      </c>
      <c r="C42" s="135">
        <v>-19.88</v>
      </c>
      <c r="D42" s="135">
        <v>112.25</v>
      </c>
      <c r="E42" s="136">
        <v>80.290035714285722</v>
      </c>
      <c r="F42" s="132">
        <v>-1.75</v>
      </c>
      <c r="G42" s="202">
        <f t="shared" si="0"/>
        <v>19.630625000000002</v>
      </c>
      <c r="H42" s="136"/>
      <c r="I42" s="132"/>
      <c r="J42" s="132">
        <v>2.61</v>
      </c>
      <c r="K42" s="133" t="s">
        <v>2925</v>
      </c>
      <c r="L42" s="199" t="s">
        <v>2927</v>
      </c>
      <c r="M42" s="135" t="s">
        <v>2924</v>
      </c>
    </row>
    <row r="43" spans="1:13" x14ac:dyDescent="0.3">
      <c r="A43" s="135" t="s">
        <v>2932</v>
      </c>
      <c r="B43" s="135" t="s">
        <v>2933</v>
      </c>
      <c r="C43" s="135">
        <v>-19.88</v>
      </c>
      <c r="D43" s="135">
        <v>112.25</v>
      </c>
      <c r="E43" s="136">
        <v>80.383611607142853</v>
      </c>
      <c r="F43" s="132">
        <v>-1.73</v>
      </c>
      <c r="G43" s="202">
        <f t="shared" si="0"/>
        <v>19.535161000000002</v>
      </c>
      <c r="H43" s="136"/>
      <c r="I43" s="132"/>
      <c r="J43" s="132">
        <v>2.39</v>
      </c>
      <c r="K43" s="133" t="s">
        <v>2925</v>
      </c>
      <c r="L43" s="199" t="s">
        <v>2927</v>
      </c>
      <c r="M43" s="135" t="s">
        <v>2924</v>
      </c>
    </row>
    <row r="44" spans="1:13" x14ac:dyDescent="0.3">
      <c r="A44" s="135" t="s">
        <v>2932</v>
      </c>
      <c r="B44" s="135" t="s">
        <v>2933</v>
      </c>
      <c r="C44" s="135">
        <v>-19.88</v>
      </c>
      <c r="D44" s="135">
        <v>112.25</v>
      </c>
      <c r="E44" s="136">
        <v>80.485138392857152</v>
      </c>
      <c r="F44" s="132">
        <v>-2.46</v>
      </c>
      <c r="G44" s="202">
        <f t="shared" si="0"/>
        <v>23.066244000000001</v>
      </c>
      <c r="H44" s="136"/>
      <c r="I44" s="132"/>
      <c r="J44" s="132">
        <v>2.76</v>
      </c>
      <c r="K44" s="133" t="s">
        <v>2925</v>
      </c>
      <c r="L44" s="199" t="s">
        <v>2927</v>
      </c>
      <c r="M44" s="135" t="s">
        <v>2924</v>
      </c>
    </row>
    <row r="45" spans="1:13" x14ac:dyDescent="0.3">
      <c r="A45" s="135" t="s">
        <v>2932</v>
      </c>
      <c r="B45" s="135" t="s">
        <v>2933</v>
      </c>
      <c r="C45" s="135">
        <v>-19.88</v>
      </c>
      <c r="D45" s="135">
        <v>112.25</v>
      </c>
      <c r="E45" s="136">
        <v>80.499816964285728</v>
      </c>
      <c r="F45" s="132">
        <v>-1.65</v>
      </c>
      <c r="G45" s="202">
        <f t="shared" si="0"/>
        <v>19.154025000000001</v>
      </c>
      <c r="H45" s="136"/>
      <c r="I45" s="132"/>
      <c r="J45" s="132">
        <v>2.58</v>
      </c>
      <c r="K45" s="133" t="s">
        <v>2925</v>
      </c>
      <c r="L45" s="199" t="s">
        <v>2927</v>
      </c>
      <c r="M45" s="135" t="s">
        <v>2924</v>
      </c>
    </row>
    <row r="46" spans="1:13" x14ac:dyDescent="0.3">
      <c r="A46" s="135" t="s">
        <v>2932</v>
      </c>
      <c r="B46" s="135" t="s">
        <v>2933</v>
      </c>
      <c r="C46" s="135">
        <v>-19.88</v>
      </c>
      <c r="D46" s="135">
        <v>112.25</v>
      </c>
      <c r="E46" s="136">
        <v>80.869839285714292</v>
      </c>
      <c r="F46" s="132">
        <v>-2.11</v>
      </c>
      <c r="G46" s="202">
        <f t="shared" si="0"/>
        <v>21.361288999999999</v>
      </c>
      <c r="H46" s="136"/>
      <c r="I46" s="132"/>
      <c r="J46" s="132">
        <v>2.72</v>
      </c>
      <c r="K46" s="133" t="s">
        <v>2925</v>
      </c>
      <c r="L46" s="199" t="s">
        <v>2927</v>
      </c>
      <c r="M46" s="135" t="s">
        <v>2924</v>
      </c>
    </row>
    <row r="47" spans="1:13" x14ac:dyDescent="0.3">
      <c r="A47" s="135" t="s">
        <v>2932</v>
      </c>
      <c r="B47" s="135" t="s">
        <v>2933</v>
      </c>
      <c r="C47" s="135">
        <v>-19.88</v>
      </c>
      <c r="D47" s="135">
        <v>112.25</v>
      </c>
      <c r="E47" s="136">
        <v>80.961580357142864</v>
      </c>
      <c r="F47" s="132">
        <v>-2.83</v>
      </c>
      <c r="G47" s="202">
        <f t="shared" si="0"/>
        <v>24.892600999999999</v>
      </c>
      <c r="H47" s="136"/>
      <c r="I47" s="132"/>
      <c r="J47" s="132">
        <v>2.7</v>
      </c>
      <c r="K47" s="133" t="s">
        <v>2925</v>
      </c>
      <c r="L47" s="199" t="s">
        <v>2927</v>
      </c>
      <c r="M47" s="135" t="s">
        <v>2924</v>
      </c>
    </row>
    <row r="48" spans="1:13" x14ac:dyDescent="0.3">
      <c r="A48" s="135" t="s">
        <v>2932</v>
      </c>
      <c r="B48" s="135" t="s">
        <v>2933</v>
      </c>
      <c r="C48" s="135">
        <v>-19.88</v>
      </c>
      <c r="D48" s="135">
        <v>112.25</v>
      </c>
      <c r="E48" s="136">
        <v>81.094299107142859</v>
      </c>
      <c r="F48" s="132">
        <v>-2.0099999999999998</v>
      </c>
      <c r="G48" s="202">
        <f t="shared" si="0"/>
        <v>20.878209000000002</v>
      </c>
      <c r="H48" s="136"/>
      <c r="I48" s="132"/>
      <c r="J48" s="132">
        <v>2.79</v>
      </c>
      <c r="K48" s="133" t="s">
        <v>2925</v>
      </c>
      <c r="L48" s="199" t="s">
        <v>2927</v>
      </c>
      <c r="M48" s="135" t="s">
        <v>2924</v>
      </c>
    </row>
    <row r="49" spans="1:13" x14ac:dyDescent="0.3">
      <c r="A49" s="135" t="s">
        <v>2932</v>
      </c>
      <c r="B49" s="135" t="s">
        <v>2933</v>
      </c>
      <c r="C49" s="135">
        <v>-19.88</v>
      </c>
      <c r="D49" s="135">
        <v>112.25</v>
      </c>
      <c r="E49" s="136">
        <v>81.132218750000007</v>
      </c>
      <c r="F49" s="132">
        <v>-2.0499999999999998</v>
      </c>
      <c r="G49" s="202">
        <f t="shared" si="0"/>
        <v>21.071225000000002</v>
      </c>
      <c r="H49" s="136"/>
      <c r="I49" s="132"/>
      <c r="J49" s="132">
        <v>2.78</v>
      </c>
      <c r="K49" s="133" t="s">
        <v>2925</v>
      </c>
      <c r="L49" s="199" t="s">
        <v>2927</v>
      </c>
      <c r="M49" s="135" t="s">
        <v>2924</v>
      </c>
    </row>
    <row r="50" spans="1:13" x14ac:dyDescent="0.3">
      <c r="A50" s="135" t="s">
        <v>2932</v>
      </c>
      <c r="B50" s="135" t="s">
        <v>2933</v>
      </c>
      <c r="C50" s="135">
        <v>-19.88</v>
      </c>
      <c r="D50" s="135">
        <v>112.25</v>
      </c>
      <c r="E50" s="136">
        <v>81.276558035714288</v>
      </c>
      <c r="F50" s="132">
        <v>-2.56</v>
      </c>
      <c r="G50" s="202">
        <f t="shared" si="0"/>
        <v>23.557424000000001</v>
      </c>
      <c r="H50" s="136"/>
      <c r="I50" s="132"/>
      <c r="J50" s="132">
        <v>2.6</v>
      </c>
      <c r="K50" s="133" t="s">
        <v>2925</v>
      </c>
      <c r="L50" s="199" t="s">
        <v>2927</v>
      </c>
      <c r="M50" s="135" t="s">
        <v>2924</v>
      </c>
    </row>
    <row r="51" spans="1:13" x14ac:dyDescent="0.3">
      <c r="A51" s="135" t="s">
        <v>2932</v>
      </c>
      <c r="B51" s="135" t="s">
        <v>2933</v>
      </c>
      <c r="C51" s="135">
        <v>-19.88</v>
      </c>
      <c r="D51" s="135">
        <v>112.25</v>
      </c>
      <c r="E51" s="136">
        <v>81.322428571428574</v>
      </c>
      <c r="F51" s="132">
        <v>-2.36</v>
      </c>
      <c r="G51" s="202">
        <f t="shared" si="0"/>
        <v>22.576864</v>
      </c>
      <c r="H51" s="136"/>
      <c r="I51" s="132"/>
      <c r="J51" s="132">
        <v>2.6</v>
      </c>
      <c r="K51" s="133" t="s">
        <v>2925</v>
      </c>
      <c r="L51" s="199" t="s">
        <v>2927</v>
      </c>
      <c r="M51" s="135" t="s">
        <v>2924</v>
      </c>
    </row>
    <row r="52" spans="1:13" x14ac:dyDescent="0.3">
      <c r="A52" s="135" t="s">
        <v>2932</v>
      </c>
      <c r="B52" s="135" t="s">
        <v>2933</v>
      </c>
      <c r="C52" s="135">
        <v>-19.88</v>
      </c>
      <c r="D52" s="135">
        <v>112.25</v>
      </c>
      <c r="E52" s="136">
        <v>81.371968750000008</v>
      </c>
      <c r="F52" s="132">
        <v>-2.52</v>
      </c>
      <c r="G52" s="202">
        <f t="shared" si="0"/>
        <v>23.360735999999999</v>
      </c>
      <c r="H52" s="136"/>
      <c r="I52" s="132"/>
      <c r="J52" s="132">
        <v>2.58</v>
      </c>
      <c r="K52" s="133" t="s">
        <v>2925</v>
      </c>
      <c r="L52" s="199" t="s">
        <v>2927</v>
      </c>
      <c r="M52" s="135" t="s">
        <v>2924</v>
      </c>
    </row>
    <row r="53" spans="1:13" x14ac:dyDescent="0.3">
      <c r="A53" s="135" t="s">
        <v>2932</v>
      </c>
      <c r="B53" s="135" t="s">
        <v>2933</v>
      </c>
      <c r="C53" s="135">
        <v>-19.88</v>
      </c>
      <c r="D53" s="135">
        <v>112.25</v>
      </c>
      <c r="E53" s="136">
        <v>81.446584821428573</v>
      </c>
      <c r="F53" s="132">
        <v>-3.28</v>
      </c>
      <c r="G53" s="202">
        <f t="shared" si="0"/>
        <v>27.147056000000003</v>
      </c>
      <c r="H53" s="136"/>
      <c r="I53" s="132"/>
      <c r="J53" s="132">
        <v>2.71</v>
      </c>
      <c r="K53" s="133" t="s">
        <v>2925</v>
      </c>
      <c r="L53" s="199" t="s">
        <v>2927</v>
      </c>
      <c r="M53" s="135" t="s">
        <v>2924</v>
      </c>
    </row>
    <row r="54" spans="1:13" x14ac:dyDescent="0.3">
      <c r="A54" s="135" t="s">
        <v>2932</v>
      </c>
      <c r="B54" s="135" t="s">
        <v>2933</v>
      </c>
      <c r="C54" s="135">
        <v>-19.88</v>
      </c>
      <c r="D54" s="135">
        <v>112.25</v>
      </c>
      <c r="E54" s="136">
        <v>81.919357142857152</v>
      </c>
      <c r="F54" s="132">
        <v>-2.34</v>
      </c>
      <c r="G54" s="202">
        <f t="shared" si="0"/>
        <v>22.479203999999999</v>
      </c>
      <c r="H54" s="136"/>
      <c r="I54" s="132"/>
      <c r="J54" s="132">
        <v>2.76</v>
      </c>
      <c r="K54" s="133" t="s">
        <v>2925</v>
      </c>
      <c r="L54" s="199" t="s">
        <v>2927</v>
      </c>
      <c r="M54" s="135" t="s">
        <v>2924</v>
      </c>
    </row>
    <row r="55" spans="1:13" x14ac:dyDescent="0.3">
      <c r="A55" s="135" t="s">
        <v>2932</v>
      </c>
      <c r="B55" s="135" t="s">
        <v>2933</v>
      </c>
      <c r="C55" s="135">
        <v>-19.88</v>
      </c>
      <c r="D55" s="135">
        <v>112.25</v>
      </c>
      <c r="E55" s="136">
        <v>82.119964285714289</v>
      </c>
      <c r="F55" s="132">
        <v>-2.35</v>
      </c>
      <c r="G55" s="202">
        <f t="shared" si="0"/>
        <v>22.528025</v>
      </c>
      <c r="H55" s="136"/>
      <c r="I55" s="132"/>
      <c r="J55" s="132">
        <v>2.76</v>
      </c>
      <c r="K55" s="133" t="s">
        <v>2925</v>
      </c>
      <c r="L55" s="199" t="s">
        <v>2927</v>
      </c>
      <c r="M55" s="135" t="s">
        <v>2924</v>
      </c>
    </row>
    <row r="56" spans="1:13" x14ac:dyDescent="0.3">
      <c r="A56" s="135" t="s">
        <v>2932</v>
      </c>
      <c r="B56" s="135" t="s">
        <v>2933</v>
      </c>
      <c r="C56" s="135">
        <v>-19.88</v>
      </c>
      <c r="D56" s="135">
        <v>112.25</v>
      </c>
      <c r="E56" s="136">
        <v>82.293660714285721</v>
      </c>
      <c r="F56" s="132">
        <v>-2.31</v>
      </c>
      <c r="G56" s="202">
        <f t="shared" si="0"/>
        <v>22.332849000000003</v>
      </c>
      <c r="H56" s="136"/>
      <c r="I56" s="132"/>
      <c r="J56" s="132">
        <v>2.79</v>
      </c>
      <c r="K56" s="133" t="s">
        <v>2925</v>
      </c>
      <c r="L56" s="199" t="s">
        <v>2927</v>
      </c>
      <c r="M56" s="135" t="s">
        <v>2924</v>
      </c>
    </row>
    <row r="57" spans="1:13" x14ac:dyDescent="0.3">
      <c r="A57" s="135" t="s">
        <v>2932</v>
      </c>
      <c r="B57" s="135" t="s">
        <v>2933</v>
      </c>
      <c r="C57" s="135">
        <v>-19.88</v>
      </c>
      <c r="D57" s="135">
        <v>112.25</v>
      </c>
      <c r="E57" s="136">
        <v>82.652674107142857</v>
      </c>
      <c r="F57" s="132">
        <v>-3.06</v>
      </c>
      <c r="G57" s="202">
        <f t="shared" si="0"/>
        <v>26.040324000000002</v>
      </c>
      <c r="H57" s="136"/>
      <c r="I57" s="132"/>
      <c r="J57" s="132">
        <v>2.71</v>
      </c>
      <c r="K57" s="133" t="s">
        <v>2925</v>
      </c>
      <c r="L57" s="199" t="s">
        <v>2927</v>
      </c>
      <c r="M57" s="135" t="s">
        <v>2924</v>
      </c>
    </row>
    <row r="58" spans="1:13" x14ac:dyDescent="0.3">
      <c r="A58" s="135" t="s">
        <v>2932</v>
      </c>
      <c r="B58" s="135" t="s">
        <v>2933</v>
      </c>
      <c r="C58" s="135">
        <v>-19.88</v>
      </c>
      <c r="D58" s="135">
        <v>112.25</v>
      </c>
      <c r="E58" s="136">
        <v>83.864267857142863</v>
      </c>
      <c r="F58" s="132">
        <v>-3.28</v>
      </c>
      <c r="G58" s="202">
        <f t="shared" si="0"/>
        <v>27.147056000000003</v>
      </c>
      <c r="H58" s="136"/>
      <c r="I58" s="132"/>
      <c r="J58" s="132">
        <v>2.67</v>
      </c>
      <c r="K58" s="133" t="s">
        <v>2925</v>
      </c>
      <c r="L58" s="199" t="s">
        <v>2927</v>
      </c>
      <c r="M58" s="135" t="s">
        <v>2924</v>
      </c>
    </row>
    <row r="59" spans="1:13" x14ac:dyDescent="0.3">
      <c r="A59" s="135" t="s">
        <v>2932</v>
      </c>
      <c r="B59" s="135" t="s">
        <v>2933</v>
      </c>
      <c r="C59" s="135">
        <v>-19.88</v>
      </c>
      <c r="D59" s="135">
        <v>112.25</v>
      </c>
      <c r="E59" s="136">
        <v>83.888120535714293</v>
      </c>
      <c r="F59" s="132">
        <v>-2.99</v>
      </c>
      <c r="G59" s="202">
        <f t="shared" si="0"/>
        <v>25.690009000000003</v>
      </c>
      <c r="H59" s="136"/>
      <c r="I59" s="132"/>
      <c r="J59" s="132">
        <v>2.7</v>
      </c>
      <c r="K59" s="133" t="s">
        <v>2925</v>
      </c>
      <c r="L59" s="199" t="s">
        <v>2927</v>
      </c>
      <c r="M59" s="135" t="s">
        <v>2924</v>
      </c>
    </row>
    <row r="60" spans="1:13" x14ac:dyDescent="0.3">
      <c r="A60" s="135" t="s">
        <v>2932</v>
      </c>
      <c r="B60" s="135" t="s">
        <v>2933</v>
      </c>
      <c r="C60" s="135">
        <v>-19.88</v>
      </c>
      <c r="D60" s="135">
        <v>112.25</v>
      </c>
      <c r="E60" s="136">
        <v>84.360892857142872</v>
      </c>
      <c r="F60" s="132">
        <v>-3.04</v>
      </c>
      <c r="G60" s="202">
        <f t="shared" si="0"/>
        <v>25.940144000000004</v>
      </c>
      <c r="H60" s="136"/>
      <c r="I60" s="132"/>
      <c r="J60" s="132">
        <v>2.64</v>
      </c>
      <c r="K60" s="133" t="s">
        <v>2925</v>
      </c>
      <c r="L60" s="199" t="s">
        <v>2927</v>
      </c>
      <c r="M60" s="135" t="s">
        <v>2924</v>
      </c>
    </row>
    <row r="61" spans="1:13" x14ac:dyDescent="0.3">
      <c r="A61" s="135" t="s">
        <v>2932</v>
      </c>
      <c r="B61" s="135" t="s">
        <v>2933</v>
      </c>
      <c r="C61" s="135">
        <v>-19.88</v>
      </c>
      <c r="D61" s="135">
        <v>112.25</v>
      </c>
      <c r="E61" s="136">
        <v>84.721741071428582</v>
      </c>
      <c r="F61" s="132">
        <v>-2.84</v>
      </c>
      <c r="G61" s="202">
        <f t="shared" si="0"/>
        <v>24.942304</v>
      </c>
      <c r="H61" s="136"/>
      <c r="I61" s="132"/>
      <c r="J61" s="132">
        <v>2.59</v>
      </c>
      <c r="K61" s="133" t="s">
        <v>2925</v>
      </c>
      <c r="L61" s="199" t="s">
        <v>2927</v>
      </c>
      <c r="M61" s="135" t="s">
        <v>2924</v>
      </c>
    </row>
    <row r="62" spans="1:13" x14ac:dyDescent="0.3">
      <c r="A62" s="135" t="s">
        <v>2932</v>
      </c>
      <c r="B62" s="135" t="s">
        <v>2933</v>
      </c>
      <c r="C62" s="135">
        <v>-19.88</v>
      </c>
      <c r="D62" s="135">
        <v>112.25</v>
      </c>
      <c r="E62" s="136">
        <v>85.398178571428573</v>
      </c>
      <c r="F62" s="132">
        <v>-3.52</v>
      </c>
      <c r="G62" s="202">
        <f t="shared" si="0"/>
        <v>28.364336000000002</v>
      </c>
      <c r="H62" s="136"/>
      <c r="I62" s="132"/>
      <c r="J62" s="132">
        <v>2.69</v>
      </c>
      <c r="K62" s="133" t="s">
        <v>2925</v>
      </c>
      <c r="L62" s="199" t="s">
        <v>2927</v>
      </c>
      <c r="M62" s="135" t="s">
        <v>2924</v>
      </c>
    </row>
    <row r="63" spans="1:13" x14ac:dyDescent="0.3">
      <c r="A63" s="135" t="s">
        <v>2932</v>
      </c>
      <c r="B63" s="135" t="s">
        <v>2933</v>
      </c>
      <c r="C63" s="135">
        <v>-19.88</v>
      </c>
      <c r="D63" s="135">
        <v>112.25</v>
      </c>
      <c r="E63" s="136">
        <v>85.521723214285714</v>
      </c>
      <c r="F63" s="132">
        <v>-3.67</v>
      </c>
      <c r="G63" s="202">
        <f t="shared" si="0"/>
        <v>29.130400999999999</v>
      </c>
      <c r="H63" s="136"/>
      <c r="I63" s="132"/>
      <c r="J63" s="132">
        <v>2.59</v>
      </c>
      <c r="K63" s="133" t="s">
        <v>2925</v>
      </c>
      <c r="L63" s="199" t="s">
        <v>2927</v>
      </c>
      <c r="M63" s="135" t="s">
        <v>2924</v>
      </c>
    </row>
    <row r="64" spans="1:13" x14ac:dyDescent="0.3">
      <c r="A64" s="135" t="s">
        <v>2932</v>
      </c>
      <c r="B64" s="135" t="s">
        <v>2933</v>
      </c>
      <c r="C64" s="135">
        <v>-19.88</v>
      </c>
      <c r="D64" s="135">
        <v>112.25</v>
      </c>
      <c r="E64" s="136">
        <v>79.70778571428572</v>
      </c>
      <c r="F64" s="132">
        <v>-2.27</v>
      </c>
      <c r="G64" s="202">
        <f t="shared" si="0"/>
        <v>22.137961000000004</v>
      </c>
      <c r="H64" s="136"/>
      <c r="I64" s="132"/>
      <c r="J64" s="132">
        <v>2.61</v>
      </c>
      <c r="K64" s="133" t="s">
        <v>2925</v>
      </c>
      <c r="L64" s="199" t="s">
        <v>2928</v>
      </c>
      <c r="M64" s="135" t="s">
        <v>2924</v>
      </c>
    </row>
    <row r="65" spans="1:13" x14ac:dyDescent="0.3">
      <c r="A65" s="135" t="s">
        <v>2932</v>
      </c>
      <c r="B65" s="135" t="s">
        <v>2933</v>
      </c>
      <c r="C65" s="135">
        <v>-19.88</v>
      </c>
      <c r="D65" s="135">
        <v>112.25</v>
      </c>
      <c r="E65" s="136">
        <v>79.806254464285715</v>
      </c>
      <c r="F65" s="132">
        <v>-1.81</v>
      </c>
      <c r="G65" s="202">
        <f t="shared" si="0"/>
        <v>19.917449000000005</v>
      </c>
      <c r="H65" s="136"/>
      <c r="I65" s="132"/>
      <c r="J65" s="132">
        <v>2.59</v>
      </c>
      <c r="K65" s="133" t="s">
        <v>2925</v>
      </c>
      <c r="L65" s="199" t="s">
        <v>2928</v>
      </c>
      <c r="M65" s="135" t="s">
        <v>2924</v>
      </c>
    </row>
    <row r="66" spans="1:13" x14ac:dyDescent="0.3">
      <c r="A66" s="135" t="s">
        <v>2932</v>
      </c>
      <c r="B66" s="135" t="s">
        <v>2933</v>
      </c>
      <c r="C66" s="135">
        <v>-19.88</v>
      </c>
      <c r="D66" s="135">
        <v>112.25</v>
      </c>
      <c r="E66" s="136">
        <v>79.891267857142864</v>
      </c>
      <c r="F66" s="132">
        <v>-2.0299999999999998</v>
      </c>
      <c r="G66" s="202">
        <f t="shared" si="0"/>
        <v>20.974681</v>
      </c>
      <c r="H66" s="136"/>
      <c r="I66" s="132"/>
      <c r="J66" s="132">
        <v>2.66</v>
      </c>
      <c r="K66" s="133" t="s">
        <v>2925</v>
      </c>
      <c r="L66" s="199" t="s">
        <v>2928</v>
      </c>
      <c r="M66" s="135" t="s">
        <v>2924</v>
      </c>
    </row>
    <row r="67" spans="1:13" x14ac:dyDescent="0.3">
      <c r="A67" s="135" t="s">
        <v>2932</v>
      </c>
      <c r="B67" s="135" t="s">
        <v>2933</v>
      </c>
      <c r="C67" s="135">
        <v>-19.88</v>
      </c>
      <c r="D67" s="135">
        <v>112.25</v>
      </c>
      <c r="E67" s="136">
        <v>79.983008928571437</v>
      </c>
      <c r="F67" s="132">
        <v>-2.29</v>
      </c>
      <c r="G67" s="202">
        <f t="shared" ref="G67:G130" si="4">16.1-4.64*(F67+1)+0.09*(F67+1)*(F67+1)</f>
        <v>22.235368999999999</v>
      </c>
      <c r="H67" s="136"/>
      <c r="I67" s="132"/>
      <c r="J67" s="132">
        <v>2.66</v>
      </c>
      <c r="K67" s="133" t="s">
        <v>2925</v>
      </c>
      <c r="L67" s="199" t="s">
        <v>2928</v>
      </c>
      <c r="M67" s="135" t="s">
        <v>2924</v>
      </c>
    </row>
    <row r="68" spans="1:13" x14ac:dyDescent="0.3">
      <c r="A68" s="135" t="s">
        <v>2932</v>
      </c>
      <c r="B68" s="135" t="s">
        <v>2933</v>
      </c>
      <c r="C68" s="135">
        <v>-19.88</v>
      </c>
      <c r="D68" s="135">
        <v>112.25</v>
      </c>
      <c r="E68" s="136">
        <v>80.079642857142872</v>
      </c>
      <c r="F68" s="132">
        <v>-1.86</v>
      </c>
      <c r="G68" s="202">
        <f t="shared" si="4"/>
        <v>20.156964000000002</v>
      </c>
      <c r="H68" s="136"/>
      <c r="I68" s="132"/>
      <c r="J68" s="132">
        <v>2.58</v>
      </c>
      <c r="K68" s="133" t="s">
        <v>2925</v>
      </c>
      <c r="L68" s="199" t="s">
        <v>2928</v>
      </c>
      <c r="M68" s="135" t="s">
        <v>2924</v>
      </c>
    </row>
    <row r="69" spans="1:13" x14ac:dyDescent="0.3">
      <c r="A69" s="135" t="s">
        <v>2932</v>
      </c>
      <c r="B69" s="135" t="s">
        <v>2933</v>
      </c>
      <c r="C69" s="135">
        <v>-19.88</v>
      </c>
      <c r="D69" s="135">
        <v>112.25</v>
      </c>
      <c r="E69" s="136">
        <v>80.167102678571439</v>
      </c>
      <c r="F69" s="132">
        <v>-2</v>
      </c>
      <c r="G69" s="202">
        <f t="shared" si="4"/>
        <v>20.830000000000002</v>
      </c>
      <c r="H69" s="136"/>
      <c r="I69" s="132"/>
      <c r="J69" s="132">
        <v>2.61</v>
      </c>
      <c r="K69" s="133" t="s">
        <v>2925</v>
      </c>
      <c r="L69" s="199" t="s">
        <v>2928</v>
      </c>
      <c r="M69" s="135" t="s">
        <v>2924</v>
      </c>
    </row>
    <row r="70" spans="1:13" x14ac:dyDescent="0.3">
      <c r="A70" s="135" t="s">
        <v>2932</v>
      </c>
      <c r="B70" s="135" t="s">
        <v>2933</v>
      </c>
      <c r="C70" s="135">
        <v>-19.88</v>
      </c>
      <c r="D70" s="135">
        <v>112.25</v>
      </c>
      <c r="E70" s="136">
        <v>80.260678571428571</v>
      </c>
      <c r="F70" s="132">
        <v>-1.99</v>
      </c>
      <c r="G70" s="202">
        <f t="shared" si="4"/>
        <v>20.781808999999999</v>
      </c>
      <c r="H70" s="136"/>
      <c r="I70" s="132"/>
      <c r="J70" s="132">
        <v>2.85</v>
      </c>
      <c r="K70" s="133" t="s">
        <v>2925</v>
      </c>
      <c r="L70" s="199" t="s">
        <v>2928</v>
      </c>
      <c r="M70" s="135" t="s">
        <v>2924</v>
      </c>
    </row>
    <row r="71" spans="1:13" x14ac:dyDescent="0.3">
      <c r="A71" s="135" t="s">
        <v>2932</v>
      </c>
      <c r="B71" s="135" t="s">
        <v>2933</v>
      </c>
      <c r="C71" s="135">
        <v>-19.88</v>
      </c>
      <c r="D71" s="135">
        <v>112.25</v>
      </c>
      <c r="E71" s="136">
        <v>80.290035714285722</v>
      </c>
      <c r="F71" s="132">
        <v>-1.73</v>
      </c>
      <c r="G71" s="202">
        <f t="shared" si="4"/>
        <v>19.535161000000002</v>
      </c>
      <c r="H71" s="136"/>
      <c r="I71" s="132"/>
      <c r="J71" s="132">
        <v>2.87</v>
      </c>
      <c r="K71" s="133" t="s">
        <v>2925</v>
      </c>
      <c r="L71" s="199" t="s">
        <v>2928</v>
      </c>
      <c r="M71" s="135" t="s">
        <v>2924</v>
      </c>
    </row>
    <row r="72" spans="1:13" x14ac:dyDescent="0.3">
      <c r="A72" s="135" t="s">
        <v>2932</v>
      </c>
      <c r="B72" s="135" t="s">
        <v>2933</v>
      </c>
      <c r="C72" s="135">
        <v>-19.88</v>
      </c>
      <c r="D72" s="135">
        <v>112.25</v>
      </c>
      <c r="E72" s="136">
        <v>80.383611607142853</v>
      </c>
      <c r="F72" s="132">
        <v>-2.08</v>
      </c>
      <c r="G72" s="202">
        <f t="shared" si="4"/>
        <v>21.216176000000001</v>
      </c>
      <c r="H72" s="136"/>
      <c r="I72" s="132"/>
      <c r="J72" s="132">
        <v>2.9</v>
      </c>
      <c r="K72" s="133" t="s">
        <v>2925</v>
      </c>
      <c r="L72" s="199" t="s">
        <v>2928</v>
      </c>
      <c r="M72" s="135" t="s">
        <v>2924</v>
      </c>
    </row>
    <row r="73" spans="1:13" x14ac:dyDescent="0.3">
      <c r="A73" s="135" t="s">
        <v>2932</v>
      </c>
      <c r="B73" s="135" t="s">
        <v>2933</v>
      </c>
      <c r="C73" s="135">
        <v>-19.88</v>
      </c>
      <c r="D73" s="135">
        <v>112.25</v>
      </c>
      <c r="E73" s="136">
        <v>80.485138392857152</v>
      </c>
      <c r="F73" s="132">
        <v>-2.95</v>
      </c>
      <c r="G73" s="202">
        <f t="shared" si="4"/>
        <v>25.490225000000002</v>
      </c>
      <c r="H73" s="136"/>
      <c r="I73" s="132"/>
      <c r="J73" s="132">
        <v>2.66</v>
      </c>
      <c r="K73" s="133" t="s">
        <v>2925</v>
      </c>
      <c r="L73" s="199" t="s">
        <v>2928</v>
      </c>
      <c r="M73" s="135" t="s">
        <v>2924</v>
      </c>
    </row>
    <row r="74" spans="1:13" x14ac:dyDescent="0.3">
      <c r="A74" s="135" t="s">
        <v>2932</v>
      </c>
      <c r="B74" s="135" t="s">
        <v>2933</v>
      </c>
      <c r="C74" s="135">
        <v>-19.88</v>
      </c>
      <c r="D74" s="135">
        <v>112.25</v>
      </c>
      <c r="E74" s="136">
        <v>80.869839285714292</v>
      </c>
      <c r="F74" s="132">
        <v>-2.36</v>
      </c>
      <c r="G74" s="202">
        <f t="shared" si="4"/>
        <v>22.576864</v>
      </c>
      <c r="H74" s="136"/>
      <c r="I74" s="132"/>
      <c r="J74" s="132">
        <v>2.81</v>
      </c>
      <c r="K74" s="133" t="s">
        <v>2925</v>
      </c>
      <c r="L74" s="199" t="s">
        <v>2928</v>
      </c>
      <c r="M74" s="135" t="s">
        <v>2924</v>
      </c>
    </row>
    <row r="75" spans="1:13" x14ac:dyDescent="0.3">
      <c r="A75" s="135" t="s">
        <v>2932</v>
      </c>
      <c r="B75" s="135" t="s">
        <v>2933</v>
      </c>
      <c r="C75" s="135">
        <v>-19.88</v>
      </c>
      <c r="D75" s="135">
        <v>112.25</v>
      </c>
      <c r="E75" s="136">
        <v>81.094299107142859</v>
      </c>
      <c r="F75" s="132">
        <v>-2.42</v>
      </c>
      <c r="G75" s="202">
        <f t="shared" si="4"/>
        <v>22.870276</v>
      </c>
      <c r="H75" s="136"/>
      <c r="I75" s="132"/>
      <c r="J75" s="132">
        <v>2.88</v>
      </c>
      <c r="K75" s="133" t="s">
        <v>2925</v>
      </c>
      <c r="L75" s="199" t="s">
        <v>2928</v>
      </c>
      <c r="M75" s="135" t="s">
        <v>2924</v>
      </c>
    </row>
    <row r="76" spans="1:13" x14ac:dyDescent="0.3">
      <c r="A76" s="135" t="s">
        <v>2932</v>
      </c>
      <c r="B76" s="135" t="s">
        <v>2933</v>
      </c>
      <c r="C76" s="135">
        <v>-19.88</v>
      </c>
      <c r="D76" s="135">
        <v>112.25</v>
      </c>
      <c r="E76" s="136">
        <v>81.132218750000007</v>
      </c>
      <c r="F76" s="132">
        <v>-2.4</v>
      </c>
      <c r="G76" s="202">
        <f t="shared" si="4"/>
        <v>22.772400000000001</v>
      </c>
      <c r="H76" s="136"/>
      <c r="I76" s="132"/>
      <c r="J76" s="132">
        <v>2.81</v>
      </c>
      <c r="K76" s="133" t="s">
        <v>2925</v>
      </c>
      <c r="L76" s="199" t="s">
        <v>2928</v>
      </c>
      <c r="M76" s="135" t="s">
        <v>2924</v>
      </c>
    </row>
    <row r="77" spans="1:13" x14ac:dyDescent="0.3">
      <c r="A77" s="135" t="s">
        <v>2932</v>
      </c>
      <c r="B77" s="135" t="s">
        <v>2933</v>
      </c>
      <c r="C77" s="135">
        <v>-19.88</v>
      </c>
      <c r="D77" s="135">
        <v>112.25</v>
      </c>
      <c r="E77" s="136">
        <v>81.223959821428579</v>
      </c>
      <c r="F77" s="132">
        <v>-2.23</v>
      </c>
      <c r="G77" s="202">
        <f t="shared" si="4"/>
        <v>21.943361000000003</v>
      </c>
      <c r="H77" s="136"/>
      <c r="I77" s="132"/>
      <c r="J77" s="132">
        <v>2.88</v>
      </c>
      <c r="K77" s="133" t="s">
        <v>2925</v>
      </c>
      <c r="L77" s="199" t="s">
        <v>2928</v>
      </c>
      <c r="M77" s="135" t="s">
        <v>2924</v>
      </c>
    </row>
    <row r="78" spans="1:13" x14ac:dyDescent="0.3">
      <c r="A78" s="135" t="s">
        <v>2932</v>
      </c>
      <c r="B78" s="135" t="s">
        <v>2933</v>
      </c>
      <c r="C78" s="135">
        <v>-19.88</v>
      </c>
      <c r="D78" s="135">
        <v>112.25</v>
      </c>
      <c r="E78" s="136">
        <v>81.276558035714288</v>
      </c>
      <c r="F78" s="132">
        <v>-2.58</v>
      </c>
      <c r="G78" s="202">
        <f t="shared" si="4"/>
        <v>23.655875999999999</v>
      </c>
      <c r="H78" s="136"/>
      <c r="I78" s="132"/>
      <c r="J78" s="132">
        <v>2.65</v>
      </c>
      <c r="K78" s="133" t="s">
        <v>2925</v>
      </c>
      <c r="L78" s="199" t="s">
        <v>2928</v>
      </c>
      <c r="M78" s="135" t="s">
        <v>2924</v>
      </c>
    </row>
    <row r="79" spans="1:13" x14ac:dyDescent="0.3">
      <c r="A79" s="135" t="s">
        <v>2932</v>
      </c>
      <c r="B79" s="135" t="s">
        <v>2933</v>
      </c>
      <c r="C79" s="135">
        <v>-19.88</v>
      </c>
      <c r="D79" s="135">
        <v>112.25</v>
      </c>
      <c r="E79" s="136">
        <v>81.322428571428574</v>
      </c>
      <c r="F79" s="132">
        <v>-3.06</v>
      </c>
      <c r="G79" s="202">
        <f t="shared" si="4"/>
        <v>26.040324000000002</v>
      </c>
      <c r="H79" s="136"/>
      <c r="I79" s="132"/>
      <c r="J79" s="132">
        <v>2.93</v>
      </c>
      <c r="K79" s="133" t="s">
        <v>2925</v>
      </c>
      <c r="L79" s="199" t="s">
        <v>2928</v>
      </c>
      <c r="M79" s="135" t="s">
        <v>2924</v>
      </c>
    </row>
    <row r="80" spans="1:13" x14ac:dyDescent="0.3">
      <c r="A80" s="135" t="s">
        <v>2932</v>
      </c>
      <c r="B80" s="135" t="s">
        <v>2933</v>
      </c>
      <c r="C80" s="135">
        <v>-19.88</v>
      </c>
      <c r="D80" s="135">
        <v>112.25</v>
      </c>
      <c r="E80" s="136">
        <v>81.371968750000008</v>
      </c>
      <c r="F80" s="132">
        <v>-2.89</v>
      </c>
      <c r="G80" s="202">
        <f t="shared" si="4"/>
        <v>25.191089000000002</v>
      </c>
      <c r="H80" s="136"/>
      <c r="I80" s="132"/>
      <c r="J80" s="132">
        <v>2.88</v>
      </c>
      <c r="K80" s="133" t="s">
        <v>2925</v>
      </c>
      <c r="L80" s="199" t="s">
        <v>2928</v>
      </c>
      <c r="M80" s="135" t="s">
        <v>2924</v>
      </c>
    </row>
    <row r="81" spans="1:13" x14ac:dyDescent="0.3">
      <c r="A81" s="135" t="s">
        <v>2932</v>
      </c>
      <c r="B81" s="135" t="s">
        <v>2933</v>
      </c>
      <c r="C81" s="135">
        <v>-19.88</v>
      </c>
      <c r="D81" s="135">
        <v>112.25</v>
      </c>
      <c r="E81" s="136">
        <v>80.485138392857152</v>
      </c>
      <c r="F81" s="132">
        <v>-2.44</v>
      </c>
      <c r="G81" s="202">
        <f t="shared" si="4"/>
        <v>22.968223999999999</v>
      </c>
      <c r="H81" s="136"/>
      <c r="I81" s="132"/>
      <c r="J81" s="132">
        <v>2.37</v>
      </c>
      <c r="K81" s="133" t="s">
        <v>2925</v>
      </c>
      <c r="L81" s="199" t="s">
        <v>2934</v>
      </c>
      <c r="M81" s="135" t="s">
        <v>2924</v>
      </c>
    </row>
    <row r="82" spans="1:13" x14ac:dyDescent="0.3">
      <c r="A82" s="135" t="s">
        <v>2932</v>
      </c>
      <c r="B82" s="135" t="s">
        <v>2933</v>
      </c>
      <c r="C82" s="135">
        <v>-19.88</v>
      </c>
      <c r="D82" s="135">
        <v>112.25</v>
      </c>
      <c r="E82" s="136">
        <v>80.499816964285728</v>
      </c>
      <c r="F82" s="132">
        <v>-1.68</v>
      </c>
      <c r="G82" s="202">
        <f t="shared" si="4"/>
        <v>19.296816000000003</v>
      </c>
      <c r="H82" s="136"/>
      <c r="I82" s="132"/>
      <c r="J82" s="132">
        <v>2.58</v>
      </c>
      <c r="K82" s="133" t="s">
        <v>2925</v>
      </c>
      <c r="L82" s="199" t="s">
        <v>2934</v>
      </c>
      <c r="M82" s="135" t="s">
        <v>2924</v>
      </c>
    </row>
    <row r="83" spans="1:13" x14ac:dyDescent="0.3">
      <c r="A83" s="135" t="s">
        <v>2932</v>
      </c>
      <c r="B83" s="135" t="s">
        <v>2933</v>
      </c>
      <c r="C83" s="135">
        <v>-19.88</v>
      </c>
      <c r="D83" s="135">
        <v>112.25</v>
      </c>
      <c r="E83" s="136">
        <v>82.293660714285721</v>
      </c>
      <c r="F83" s="132">
        <v>-1.9</v>
      </c>
      <c r="G83" s="202">
        <f t="shared" si="4"/>
        <v>20.3489</v>
      </c>
      <c r="H83" s="136"/>
      <c r="I83" s="132"/>
      <c r="J83" s="132">
        <v>2.4500000000000002</v>
      </c>
      <c r="K83" s="133" t="s">
        <v>2925</v>
      </c>
      <c r="L83" s="199" t="s">
        <v>2934</v>
      </c>
      <c r="M83" s="135" t="s">
        <v>2924</v>
      </c>
    </row>
    <row r="84" spans="1:13" x14ac:dyDescent="0.3">
      <c r="A84" s="135" t="s">
        <v>2932</v>
      </c>
      <c r="B84" s="135" t="s">
        <v>2933</v>
      </c>
      <c r="C84" s="135">
        <v>-19.88</v>
      </c>
      <c r="D84" s="135">
        <v>112.25</v>
      </c>
      <c r="E84" s="136">
        <v>78.644200892857157</v>
      </c>
      <c r="F84" s="132">
        <v>-1.61</v>
      </c>
      <c r="G84" s="202">
        <f t="shared" si="4"/>
        <v>18.963889000000002</v>
      </c>
      <c r="H84" s="136"/>
      <c r="I84" s="132"/>
      <c r="J84" s="132">
        <v>2.4700000000000002</v>
      </c>
      <c r="K84" s="133" t="s">
        <v>2925</v>
      </c>
      <c r="L84" s="199" t="s">
        <v>2929</v>
      </c>
      <c r="M84" s="135" t="s">
        <v>2924</v>
      </c>
    </row>
    <row r="85" spans="1:13" x14ac:dyDescent="0.3">
      <c r="A85" s="135" t="s">
        <v>2932</v>
      </c>
      <c r="B85" s="135" t="s">
        <v>2933</v>
      </c>
      <c r="C85" s="135">
        <v>-19.88</v>
      </c>
      <c r="D85" s="135">
        <v>112.25</v>
      </c>
      <c r="E85" s="136">
        <v>78.828294642857145</v>
      </c>
      <c r="F85" s="132">
        <v>-2.92</v>
      </c>
      <c r="G85" s="202">
        <f t="shared" si="4"/>
        <v>25.340576000000002</v>
      </c>
      <c r="H85" s="136"/>
      <c r="I85" s="132"/>
      <c r="J85" s="132">
        <v>2.62</v>
      </c>
      <c r="K85" s="133" t="s">
        <v>2925</v>
      </c>
      <c r="L85" s="199" t="s">
        <v>2929</v>
      </c>
      <c r="M85" s="135" t="s">
        <v>2924</v>
      </c>
    </row>
    <row r="86" spans="1:13" x14ac:dyDescent="0.3">
      <c r="A86" s="135" t="s">
        <v>2932</v>
      </c>
      <c r="B86" s="135" t="s">
        <v>2933</v>
      </c>
      <c r="C86" s="135">
        <v>-19.88</v>
      </c>
      <c r="D86" s="135">
        <v>112.25</v>
      </c>
      <c r="E86" s="136">
        <v>78.919424107142859</v>
      </c>
      <c r="F86" s="132">
        <v>-2.4500000000000002</v>
      </c>
      <c r="G86" s="202">
        <f t="shared" si="4"/>
        <v>23.017225000000003</v>
      </c>
      <c r="H86" s="136"/>
      <c r="I86" s="132"/>
      <c r="J86" s="132">
        <v>2.84</v>
      </c>
      <c r="K86" s="133" t="s">
        <v>2925</v>
      </c>
      <c r="L86" s="199" t="s">
        <v>2929</v>
      </c>
      <c r="M86" s="135" t="s">
        <v>2924</v>
      </c>
    </row>
    <row r="87" spans="1:13" x14ac:dyDescent="0.3">
      <c r="A87" s="135" t="s">
        <v>2932</v>
      </c>
      <c r="B87" s="135" t="s">
        <v>2933</v>
      </c>
      <c r="C87" s="135">
        <v>-19.88</v>
      </c>
      <c r="D87" s="135">
        <v>112.25</v>
      </c>
      <c r="E87" s="136">
        <v>79.025843750000007</v>
      </c>
      <c r="F87" s="132">
        <v>-2.11</v>
      </c>
      <c r="G87" s="202">
        <f t="shared" si="4"/>
        <v>21.361288999999999</v>
      </c>
      <c r="H87" s="136"/>
      <c r="I87" s="132"/>
      <c r="J87" s="132">
        <v>2.98</v>
      </c>
      <c r="K87" s="133" t="s">
        <v>2925</v>
      </c>
      <c r="L87" s="199" t="s">
        <v>2929</v>
      </c>
      <c r="M87" s="135" t="s">
        <v>2924</v>
      </c>
    </row>
    <row r="88" spans="1:13" x14ac:dyDescent="0.3">
      <c r="A88" s="135" t="s">
        <v>2932</v>
      </c>
      <c r="B88" s="135" t="s">
        <v>2933</v>
      </c>
      <c r="C88" s="135">
        <v>-19.88</v>
      </c>
      <c r="D88" s="135">
        <v>112.25</v>
      </c>
      <c r="E88" s="136">
        <v>79.310241071428578</v>
      </c>
      <c r="F88" s="132">
        <v>-2.1</v>
      </c>
      <c r="G88" s="202">
        <f t="shared" si="4"/>
        <v>21.312899999999999</v>
      </c>
      <c r="H88" s="136"/>
      <c r="I88" s="132"/>
      <c r="J88" s="132">
        <v>2.91</v>
      </c>
      <c r="K88" s="133" t="s">
        <v>2925</v>
      </c>
      <c r="L88" s="199" t="s">
        <v>2929</v>
      </c>
      <c r="M88" s="135" t="s">
        <v>2924</v>
      </c>
    </row>
    <row r="89" spans="1:13" x14ac:dyDescent="0.3">
      <c r="A89" s="135" t="s">
        <v>2932</v>
      </c>
      <c r="B89" s="135" t="s">
        <v>2933</v>
      </c>
      <c r="C89" s="135">
        <v>-19.88</v>
      </c>
      <c r="D89" s="135">
        <v>112.25</v>
      </c>
      <c r="E89" s="136">
        <v>81.094299107142859</v>
      </c>
      <c r="F89" s="132">
        <v>-2.29</v>
      </c>
      <c r="G89" s="202">
        <f t="shared" si="4"/>
        <v>22.235368999999999</v>
      </c>
      <c r="H89" s="136"/>
      <c r="I89" s="132"/>
      <c r="J89" s="132">
        <v>2.9</v>
      </c>
      <c r="K89" s="133" t="s">
        <v>2925</v>
      </c>
      <c r="L89" s="199" t="s">
        <v>2929</v>
      </c>
      <c r="M89" s="135" t="s">
        <v>2924</v>
      </c>
    </row>
    <row r="90" spans="1:13" x14ac:dyDescent="0.3">
      <c r="A90" s="135" t="s">
        <v>2932</v>
      </c>
      <c r="B90" s="135" t="s">
        <v>2933</v>
      </c>
      <c r="C90" s="135">
        <v>-19.88</v>
      </c>
      <c r="D90" s="135">
        <v>112.25</v>
      </c>
      <c r="E90" s="136">
        <v>81.132218750000007</v>
      </c>
      <c r="F90" s="132">
        <v>-2.5</v>
      </c>
      <c r="G90" s="202">
        <f t="shared" si="4"/>
        <v>23.262500000000003</v>
      </c>
      <c r="H90" s="136"/>
      <c r="I90" s="132"/>
      <c r="J90" s="132">
        <v>2.95</v>
      </c>
      <c r="K90" s="133" t="s">
        <v>2925</v>
      </c>
      <c r="L90" s="199" t="s">
        <v>2929</v>
      </c>
      <c r="M90" s="135" t="s">
        <v>2924</v>
      </c>
    </row>
    <row r="91" spans="1:13" x14ac:dyDescent="0.3">
      <c r="A91" s="135" t="s">
        <v>2932</v>
      </c>
      <c r="B91" s="135" t="s">
        <v>2933</v>
      </c>
      <c r="C91" s="135">
        <v>-19.88</v>
      </c>
      <c r="D91" s="135">
        <v>112.25</v>
      </c>
      <c r="E91" s="136">
        <v>81.223959821428579</v>
      </c>
      <c r="F91" s="132">
        <v>-2.57</v>
      </c>
      <c r="G91" s="202">
        <f t="shared" si="4"/>
        <v>23.606641</v>
      </c>
      <c r="H91" s="136"/>
      <c r="I91" s="132"/>
      <c r="J91" s="132">
        <v>2.72</v>
      </c>
      <c r="K91" s="133" t="s">
        <v>2925</v>
      </c>
      <c r="L91" s="199" t="s">
        <v>2929</v>
      </c>
      <c r="M91" s="135" t="s">
        <v>2924</v>
      </c>
    </row>
    <row r="92" spans="1:13" x14ac:dyDescent="0.3">
      <c r="A92" s="135" t="s">
        <v>2932</v>
      </c>
      <c r="B92" s="135" t="s">
        <v>2933</v>
      </c>
      <c r="C92" s="135">
        <v>-19.88</v>
      </c>
      <c r="D92" s="135">
        <v>112.25</v>
      </c>
      <c r="E92" s="136">
        <v>81.276558035714288</v>
      </c>
      <c r="F92" s="132">
        <v>-2.4700000000000002</v>
      </c>
      <c r="G92" s="202">
        <f t="shared" si="4"/>
        <v>23.115281</v>
      </c>
      <c r="H92" s="136"/>
      <c r="I92" s="132"/>
      <c r="J92" s="132">
        <v>2.67</v>
      </c>
      <c r="K92" s="133" t="s">
        <v>2925</v>
      </c>
      <c r="L92" s="199" t="s">
        <v>2929</v>
      </c>
      <c r="M92" s="135" t="s">
        <v>2924</v>
      </c>
    </row>
    <row r="93" spans="1:13" x14ac:dyDescent="0.3">
      <c r="A93" s="135" t="s">
        <v>2932</v>
      </c>
      <c r="B93" s="135" t="s">
        <v>2933</v>
      </c>
      <c r="C93" s="135">
        <v>-19.88</v>
      </c>
      <c r="D93" s="135">
        <v>112.25</v>
      </c>
      <c r="E93" s="136">
        <v>81.322428571428574</v>
      </c>
      <c r="F93" s="132">
        <v>-2.98</v>
      </c>
      <c r="G93" s="202">
        <f t="shared" si="4"/>
        <v>25.640035999999998</v>
      </c>
      <c r="H93" s="136"/>
      <c r="I93" s="132"/>
      <c r="J93" s="132">
        <v>2.75</v>
      </c>
      <c r="K93" s="133" t="s">
        <v>2925</v>
      </c>
      <c r="L93" s="199" t="s">
        <v>2929</v>
      </c>
      <c r="M93" s="135" t="s">
        <v>2924</v>
      </c>
    </row>
    <row r="94" spans="1:13" x14ac:dyDescent="0.3">
      <c r="A94" s="135" t="s">
        <v>2932</v>
      </c>
      <c r="B94" s="135" t="s">
        <v>2933</v>
      </c>
      <c r="C94" s="135">
        <v>-19.88</v>
      </c>
      <c r="D94" s="135">
        <v>112.25</v>
      </c>
      <c r="E94" s="136">
        <v>81.371968750000008</v>
      </c>
      <c r="F94" s="132">
        <v>-2.61</v>
      </c>
      <c r="G94" s="202">
        <f t="shared" si="4"/>
        <v>23.803688999999999</v>
      </c>
      <c r="H94" s="136"/>
      <c r="I94" s="132"/>
      <c r="J94" s="132">
        <v>2.79</v>
      </c>
      <c r="K94" s="133" t="s">
        <v>2925</v>
      </c>
      <c r="L94" s="199" t="s">
        <v>2929</v>
      </c>
      <c r="M94" s="135" t="s">
        <v>2924</v>
      </c>
    </row>
    <row r="95" spans="1:13" x14ac:dyDescent="0.3">
      <c r="A95" s="135" t="s">
        <v>2932</v>
      </c>
      <c r="B95" s="135" t="s">
        <v>2933</v>
      </c>
      <c r="C95" s="135">
        <v>-19.88</v>
      </c>
      <c r="D95" s="135">
        <v>112.25</v>
      </c>
      <c r="E95" s="136">
        <v>81.919357142857152</v>
      </c>
      <c r="F95" s="132">
        <v>-2.76</v>
      </c>
      <c r="G95" s="202">
        <f t="shared" si="4"/>
        <v>24.545183999999999</v>
      </c>
      <c r="H95" s="136"/>
      <c r="I95" s="132"/>
      <c r="J95" s="132">
        <v>3</v>
      </c>
      <c r="K95" s="133" t="s">
        <v>2925</v>
      </c>
      <c r="L95" s="199" t="s">
        <v>2929</v>
      </c>
      <c r="M95" s="135" t="s">
        <v>2924</v>
      </c>
    </row>
    <row r="96" spans="1:13" x14ac:dyDescent="0.3">
      <c r="A96" s="135" t="s">
        <v>2932</v>
      </c>
      <c r="B96" s="135" t="s">
        <v>2933</v>
      </c>
      <c r="C96" s="135">
        <v>-19.88</v>
      </c>
      <c r="D96" s="135">
        <v>112.25</v>
      </c>
      <c r="E96" s="136">
        <v>82.119964285714289</v>
      </c>
      <c r="F96" s="132">
        <v>-2.97</v>
      </c>
      <c r="G96" s="202">
        <f t="shared" si="4"/>
        <v>25.590081000000001</v>
      </c>
      <c r="H96" s="136"/>
      <c r="I96" s="132"/>
      <c r="J96" s="132">
        <v>2.91</v>
      </c>
      <c r="K96" s="133" t="s">
        <v>2925</v>
      </c>
      <c r="L96" s="199" t="s">
        <v>2929</v>
      </c>
      <c r="M96" s="135" t="s">
        <v>2924</v>
      </c>
    </row>
    <row r="97" spans="1:13" x14ac:dyDescent="0.3">
      <c r="A97" s="135" t="s">
        <v>2932</v>
      </c>
      <c r="B97" s="135" t="s">
        <v>2933</v>
      </c>
      <c r="C97" s="135">
        <v>-19.88</v>
      </c>
      <c r="D97" s="135">
        <v>112.25</v>
      </c>
      <c r="E97" s="136">
        <v>82.293660714285721</v>
      </c>
      <c r="F97" s="132">
        <v>-2.5099999999999998</v>
      </c>
      <c r="G97" s="202">
        <f t="shared" si="4"/>
        <v>23.311609000000001</v>
      </c>
      <c r="H97" s="136"/>
      <c r="I97" s="132"/>
      <c r="J97" s="132">
        <v>2.83</v>
      </c>
      <c r="K97" s="133" t="s">
        <v>2925</v>
      </c>
      <c r="L97" s="199" t="s">
        <v>2929</v>
      </c>
      <c r="M97" s="135" t="s">
        <v>2924</v>
      </c>
    </row>
    <row r="98" spans="1:13" x14ac:dyDescent="0.3">
      <c r="A98" s="135" t="s">
        <v>2932</v>
      </c>
      <c r="B98" s="135" t="s">
        <v>2933</v>
      </c>
      <c r="C98" s="135">
        <v>-19.88</v>
      </c>
      <c r="D98" s="135">
        <v>112.25</v>
      </c>
      <c r="E98" s="136">
        <v>82.652674107142857</v>
      </c>
      <c r="F98" s="132">
        <v>-3.27</v>
      </c>
      <c r="G98" s="202">
        <f t="shared" si="4"/>
        <v>27.096561000000005</v>
      </c>
      <c r="H98" s="136"/>
      <c r="I98" s="132"/>
      <c r="J98" s="132">
        <v>2.71</v>
      </c>
      <c r="K98" s="133" t="s">
        <v>2925</v>
      </c>
      <c r="L98" s="199" t="s">
        <v>2929</v>
      </c>
      <c r="M98" s="135" t="s">
        <v>2924</v>
      </c>
    </row>
    <row r="99" spans="1:13" x14ac:dyDescent="0.3">
      <c r="A99" s="135" t="s">
        <v>2932</v>
      </c>
      <c r="B99" s="135" t="s">
        <v>2933</v>
      </c>
      <c r="C99" s="135">
        <v>-19.88</v>
      </c>
      <c r="D99" s="135">
        <v>112.25</v>
      </c>
      <c r="E99" s="136">
        <v>85.521723214285714</v>
      </c>
      <c r="F99" s="132">
        <v>-3.77</v>
      </c>
      <c r="G99" s="202">
        <f t="shared" si="4"/>
        <v>29.643360999999999</v>
      </c>
      <c r="H99" s="136"/>
      <c r="I99" s="132"/>
      <c r="J99" s="132">
        <v>2.63</v>
      </c>
      <c r="K99" s="133" t="s">
        <v>2925</v>
      </c>
      <c r="L99" s="199" t="s">
        <v>2929</v>
      </c>
      <c r="M99" s="135" t="s">
        <v>2924</v>
      </c>
    </row>
    <row r="100" spans="1:13" x14ac:dyDescent="0.3">
      <c r="A100" s="135" t="s">
        <v>2932</v>
      </c>
      <c r="B100" s="135" t="s">
        <v>2933</v>
      </c>
      <c r="C100" s="135">
        <v>-19.88</v>
      </c>
      <c r="D100" s="135">
        <v>112.25</v>
      </c>
      <c r="E100" s="136">
        <v>78.545732142857148</v>
      </c>
      <c r="F100" s="132">
        <v>-1.5</v>
      </c>
      <c r="G100" s="202">
        <f t="shared" si="4"/>
        <v>18.442500000000003</v>
      </c>
      <c r="H100" s="136"/>
      <c r="I100" s="132"/>
      <c r="J100" s="132">
        <v>2.2999999999999998</v>
      </c>
      <c r="K100" s="133" t="s">
        <v>2925</v>
      </c>
      <c r="L100" s="199" t="s">
        <v>2930</v>
      </c>
      <c r="M100" s="135" t="s">
        <v>2924</v>
      </c>
    </row>
    <row r="101" spans="1:13" x14ac:dyDescent="0.3">
      <c r="A101" s="135" t="s">
        <v>2932</v>
      </c>
      <c r="B101" s="135" t="s">
        <v>2933</v>
      </c>
      <c r="C101" s="135">
        <v>-19.88</v>
      </c>
      <c r="D101" s="135">
        <v>112.25</v>
      </c>
      <c r="E101" s="136">
        <v>80.079642857142872</v>
      </c>
      <c r="F101" s="132">
        <v>-2.5099999999999998</v>
      </c>
      <c r="G101" s="202">
        <f t="shared" si="4"/>
        <v>23.311609000000001</v>
      </c>
      <c r="H101" s="136"/>
      <c r="I101" s="132"/>
      <c r="J101" s="132">
        <v>2.4</v>
      </c>
      <c r="K101" s="133" t="s">
        <v>2925</v>
      </c>
      <c r="L101" s="199" t="s">
        <v>2930</v>
      </c>
      <c r="M101" s="135" t="s">
        <v>2924</v>
      </c>
    </row>
    <row r="102" spans="1:13" x14ac:dyDescent="0.3">
      <c r="A102" s="135" t="s">
        <v>2932</v>
      </c>
      <c r="B102" s="135" t="s">
        <v>2933</v>
      </c>
      <c r="C102" s="135">
        <v>-19.88</v>
      </c>
      <c r="D102" s="135">
        <v>112.25</v>
      </c>
      <c r="E102" s="136">
        <v>80.167102678571439</v>
      </c>
      <c r="F102" s="132">
        <v>-1.48</v>
      </c>
      <c r="G102" s="202">
        <f t="shared" si="4"/>
        <v>18.347936000000001</v>
      </c>
      <c r="H102" s="136"/>
      <c r="I102" s="132"/>
      <c r="J102" s="132">
        <v>2.4300000000000002</v>
      </c>
      <c r="K102" s="133" t="s">
        <v>2925</v>
      </c>
      <c r="L102" s="199" t="s">
        <v>2930</v>
      </c>
      <c r="M102" s="135" t="s">
        <v>2924</v>
      </c>
    </row>
    <row r="103" spans="1:13" x14ac:dyDescent="0.3">
      <c r="A103" s="135" t="s">
        <v>2932</v>
      </c>
      <c r="B103" s="135" t="s">
        <v>2933</v>
      </c>
      <c r="C103" s="135">
        <v>-19.88</v>
      </c>
      <c r="D103" s="135">
        <v>112.25</v>
      </c>
      <c r="E103" s="136">
        <v>80.260678571428571</v>
      </c>
      <c r="F103" s="132">
        <v>-1.1599999999999999</v>
      </c>
      <c r="G103" s="202">
        <f t="shared" si="4"/>
        <v>16.844704</v>
      </c>
      <c r="H103" s="136"/>
      <c r="I103" s="132"/>
      <c r="J103" s="132">
        <v>2.64</v>
      </c>
      <c r="K103" s="133" t="s">
        <v>2925</v>
      </c>
      <c r="L103" s="199" t="s">
        <v>2930</v>
      </c>
      <c r="M103" s="135" t="s">
        <v>2924</v>
      </c>
    </row>
    <row r="104" spans="1:13" x14ac:dyDescent="0.3">
      <c r="A104" s="135" t="s">
        <v>2932</v>
      </c>
      <c r="B104" s="135" t="s">
        <v>2933</v>
      </c>
      <c r="C104" s="135">
        <v>-19.88</v>
      </c>
      <c r="D104" s="135">
        <v>112.25</v>
      </c>
      <c r="E104" s="136">
        <v>80.383611607142853</v>
      </c>
      <c r="F104" s="132">
        <v>-1.77</v>
      </c>
      <c r="G104" s="202">
        <f t="shared" si="4"/>
        <v>19.726161000000001</v>
      </c>
      <c r="H104" s="136"/>
      <c r="I104" s="132"/>
      <c r="J104" s="132">
        <v>2.62</v>
      </c>
      <c r="K104" s="133" t="s">
        <v>2925</v>
      </c>
      <c r="L104" s="199" t="s">
        <v>2930</v>
      </c>
      <c r="M104" s="135" t="s">
        <v>2924</v>
      </c>
    </row>
    <row r="105" spans="1:13" x14ac:dyDescent="0.3">
      <c r="A105" s="135" t="s">
        <v>2932</v>
      </c>
      <c r="B105" s="135" t="s">
        <v>2933</v>
      </c>
      <c r="C105" s="135">
        <v>-19.88</v>
      </c>
      <c r="D105" s="135">
        <v>112.25</v>
      </c>
      <c r="E105" s="136">
        <v>80.485138392857152</v>
      </c>
      <c r="F105" s="132">
        <v>-1.86</v>
      </c>
      <c r="G105" s="202">
        <f t="shared" si="4"/>
        <v>20.156964000000002</v>
      </c>
      <c r="H105" s="136"/>
      <c r="I105" s="132"/>
      <c r="J105" s="132">
        <v>2.4700000000000002</v>
      </c>
      <c r="K105" s="133" t="s">
        <v>2925</v>
      </c>
      <c r="L105" s="199" t="s">
        <v>2930</v>
      </c>
      <c r="M105" s="135" t="s">
        <v>2924</v>
      </c>
    </row>
    <row r="106" spans="1:13" x14ac:dyDescent="0.3">
      <c r="A106" s="135" t="s">
        <v>2932</v>
      </c>
      <c r="B106" s="135" t="s">
        <v>2933</v>
      </c>
      <c r="C106" s="135">
        <v>-19.88</v>
      </c>
      <c r="D106" s="135">
        <v>112.25</v>
      </c>
      <c r="E106" s="136">
        <v>80.961580357142864</v>
      </c>
      <c r="F106" s="132">
        <v>-2.68</v>
      </c>
      <c r="G106" s="202">
        <f t="shared" si="4"/>
        <v>24.149216000000003</v>
      </c>
      <c r="H106" s="136"/>
      <c r="I106" s="132"/>
      <c r="J106" s="132">
        <v>2.58</v>
      </c>
      <c r="K106" s="133" t="s">
        <v>2925</v>
      </c>
      <c r="L106" s="199" t="s">
        <v>2930</v>
      </c>
      <c r="M106" s="135" t="s">
        <v>2924</v>
      </c>
    </row>
    <row r="107" spans="1:13" x14ac:dyDescent="0.3">
      <c r="A107" s="135" t="s">
        <v>2932</v>
      </c>
      <c r="B107" s="135" t="s">
        <v>2933</v>
      </c>
      <c r="C107" s="135">
        <v>-19.88</v>
      </c>
      <c r="D107" s="135">
        <v>112.25</v>
      </c>
      <c r="E107" s="136">
        <v>81.132218750000007</v>
      </c>
      <c r="F107" s="132">
        <v>-2.33</v>
      </c>
      <c r="G107" s="202">
        <f t="shared" si="4"/>
        <v>22.430401</v>
      </c>
      <c r="H107" s="136"/>
      <c r="I107" s="132"/>
      <c r="J107" s="132">
        <v>2.77</v>
      </c>
      <c r="K107" s="133" t="s">
        <v>2925</v>
      </c>
      <c r="L107" s="199" t="s">
        <v>2930</v>
      </c>
      <c r="M107" s="135" t="s">
        <v>2924</v>
      </c>
    </row>
    <row r="108" spans="1:13" x14ac:dyDescent="0.3">
      <c r="A108" s="135" t="s">
        <v>2932</v>
      </c>
      <c r="B108" s="135" t="s">
        <v>2933</v>
      </c>
      <c r="C108" s="135">
        <v>-19.88</v>
      </c>
      <c r="D108" s="135">
        <v>112.25</v>
      </c>
      <c r="E108" s="136">
        <v>81.223959821428579</v>
      </c>
      <c r="F108" s="132">
        <v>-1.97</v>
      </c>
      <c r="G108" s="202">
        <f t="shared" si="4"/>
        <v>20.685480999999999</v>
      </c>
      <c r="H108" s="136"/>
      <c r="I108" s="132"/>
      <c r="J108" s="132">
        <v>2.64</v>
      </c>
      <c r="K108" s="133" t="s">
        <v>2925</v>
      </c>
      <c r="L108" s="199" t="s">
        <v>2930</v>
      </c>
      <c r="M108" s="135" t="s">
        <v>2924</v>
      </c>
    </row>
    <row r="109" spans="1:13" x14ac:dyDescent="0.3">
      <c r="A109" s="135" t="s">
        <v>2932</v>
      </c>
      <c r="B109" s="135" t="s">
        <v>2933</v>
      </c>
      <c r="C109" s="135">
        <v>-19.88</v>
      </c>
      <c r="D109" s="135">
        <v>112.25</v>
      </c>
      <c r="E109" s="136">
        <v>81.919357142857152</v>
      </c>
      <c r="F109" s="132">
        <v>-2.04</v>
      </c>
      <c r="G109" s="202">
        <f t="shared" si="4"/>
        <v>21.022944000000003</v>
      </c>
      <c r="H109" s="136"/>
      <c r="I109" s="132"/>
      <c r="J109" s="132">
        <v>2.59</v>
      </c>
      <c r="K109" s="133" t="s">
        <v>2925</v>
      </c>
      <c r="L109" s="199" t="s">
        <v>2930</v>
      </c>
      <c r="M109" s="135" t="s">
        <v>2924</v>
      </c>
    </row>
    <row r="110" spans="1:13" x14ac:dyDescent="0.3">
      <c r="A110" s="135" t="s">
        <v>2932</v>
      </c>
      <c r="B110" s="135" t="s">
        <v>2933</v>
      </c>
      <c r="C110" s="135">
        <v>-19.88</v>
      </c>
      <c r="D110" s="135">
        <v>112.25</v>
      </c>
      <c r="E110" s="136">
        <v>82.119964285714289</v>
      </c>
      <c r="F110" s="132">
        <v>-2.69</v>
      </c>
      <c r="G110" s="202">
        <f t="shared" si="4"/>
        <v>24.198649</v>
      </c>
      <c r="H110" s="136"/>
      <c r="I110" s="132"/>
      <c r="J110" s="132">
        <v>2.64</v>
      </c>
      <c r="K110" s="133" t="s">
        <v>2925</v>
      </c>
      <c r="L110" s="199" t="s">
        <v>2930</v>
      </c>
      <c r="M110" s="135" t="s">
        <v>2924</v>
      </c>
    </row>
    <row r="111" spans="1:13" x14ac:dyDescent="0.3">
      <c r="A111" s="135" t="s">
        <v>2932</v>
      </c>
      <c r="B111" s="135" t="s">
        <v>2933</v>
      </c>
      <c r="C111" s="135">
        <v>-19.88</v>
      </c>
      <c r="D111" s="135">
        <v>112.25</v>
      </c>
      <c r="E111" s="136">
        <v>82.293660714285721</v>
      </c>
      <c r="F111" s="132">
        <v>-2.65</v>
      </c>
      <c r="G111" s="202">
        <f t="shared" si="4"/>
        <v>24.001024999999998</v>
      </c>
      <c r="H111" s="136"/>
      <c r="I111" s="132"/>
      <c r="J111" s="132">
        <v>2.65</v>
      </c>
      <c r="K111" s="133" t="s">
        <v>2925</v>
      </c>
      <c r="L111" s="199" t="s">
        <v>2930</v>
      </c>
      <c r="M111" s="135" t="s">
        <v>2924</v>
      </c>
    </row>
    <row r="112" spans="1:13" x14ac:dyDescent="0.3">
      <c r="A112" s="135" t="s">
        <v>2932</v>
      </c>
      <c r="B112" s="135" t="s">
        <v>2933</v>
      </c>
      <c r="C112" s="135">
        <v>-19.88</v>
      </c>
      <c r="D112" s="135">
        <v>112.25</v>
      </c>
      <c r="E112" s="136">
        <v>82.652674107142857</v>
      </c>
      <c r="F112" s="132">
        <v>-3.23</v>
      </c>
      <c r="G112" s="202">
        <f t="shared" si="4"/>
        <v>26.894761000000003</v>
      </c>
      <c r="H112" s="136"/>
      <c r="I112" s="132"/>
      <c r="J112" s="132">
        <v>2.6</v>
      </c>
      <c r="K112" s="133" t="s">
        <v>2925</v>
      </c>
      <c r="L112" s="199" t="s">
        <v>2930</v>
      </c>
      <c r="M112" s="135" t="s">
        <v>2924</v>
      </c>
    </row>
    <row r="113" spans="1:13" x14ac:dyDescent="0.3">
      <c r="A113" s="135" t="s">
        <v>2932</v>
      </c>
      <c r="B113" s="135" t="s">
        <v>2933</v>
      </c>
      <c r="C113" s="135">
        <v>-19.88</v>
      </c>
      <c r="D113" s="135">
        <v>112.25</v>
      </c>
      <c r="E113" s="136">
        <v>83.559075892857152</v>
      </c>
      <c r="F113" s="132">
        <v>-3.56</v>
      </c>
      <c r="G113" s="202">
        <f t="shared" si="4"/>
        <v>28.568224000000001</v>
      </c>
      <c r="H113" s="136"/>
      <c r="I113" s="132"/>
      <c r="J113" s="132">
        <v>2.5499999999999998</v>
      </c>
      <c r="K113" s="133" t="s">
        <v>2925</v>
      </c>
      <c r="L113" s="199" t="s">
        <v>2930</v>
      </c>
      <c r="M113" s="135" t="s">
        <v>2924</v>
      </c>
    </row>
    <row r="114" spans="1:13" x14ac:dyDescent="0.3">
      <c r="A114" s="135" t="s">
        <v>2932</v>
      </c>
      <c r="B114" s="135" t="s">
        <v>2933</v>
      </c>
      <c r="C114" s="135">
        <v>-19.88</v>
      </c>
      <c r="D114" s="135">
        <v>112.25</v>
      </c>
      <c r="E114" s="136">
        <v>83.864267857142863</v>
      </c>
      <c r="F114" s="132">
        <v>-3.52</v>
      </c>
      <c r="G114" s="202">
        <f t="shared" si="4"/>
        <v>28.364336000000002</v>
      </c>
      <c r="H114" s="136"/>
      <c r="I114" s="132"/>
      <c r="J114" s="132">
        <v>2.58</v>
      </c>
      <c r="K114" s="133" t="s">
        <v>2925</v>
      </c>
      <c r="L114" s="199" t="s">
        <v>2930</v>
      </c>
      <c r="M114" s="135" t="s">
        <v>2924</v>
      </c>
    </row>
    <row r="115" spans="1:13" x14ac:dyDescent="0.3">
      <c r="A115" s="135" t="s">
        <v>2932</v>
      </c>
      <c r="B115" s="135" t="s">
        <v>2933</v>
      </c>
      <c r="C115" s="135">
        <v>-19.88</v>
      </c>
      <c r="D115" s="135">
        <v>112.25</v>
      </c>
      <c r="E115" s="136">
        <v>85.061794642857151</v>
      </c>
      <c r="F115" s="132">
        <v>-2.85</v>
      </c>
      <c r="G115" s="202">
        <f t="shared" si="4"/>
        <v>24.992025000000002</v>
      </c>
      <c r="H115" s="136"/>
      <c r="I115" s="132"/>
      <c r="J115" s="132">
        <v>2.56</v>
      </c>
      <c r="K115" s="133" t="s">
        <v>2925</v>
      </c>
      <c r="L115" s="199" t="s">
        <v>2930</v>
      </c>
      <c r="M115" s="135" t="s">
        <v>2924</v>
      </c>
    </row>
    <row r="116" spans="1:13" x14ac:dyDescent="0.3">
      <c r="A116" s="135" t="s">
        <v>2932</v>
      </c>
      <c r="B116" s="135" t="s">
        <v>2933</v>
      </c>
      <c r="C116" s="135">
        <v>-19.88</v>
      </c>
      <c r="D116" s="135">
        <v>112.25</v>
      </c>
      <c r="E116" s="136">
        <v>85.398178571428573</v>
      </c>
      <c r="F116" s="132">
        <v>-3.51</v>
      </c>
      <c r="G116" s="202">
        <f t="shared" si="4"/>
        <v>28.313409</v>
      </c>
      <c r="H116" s="136"/>
      <c r="I116" s="132"/>
      <c r="J116" s="132">
        <v>2.67</v>
      </c>
      <c r="K116" s="133" t="s">
        <v>2925</v>
      </c>
      <c r="L116" s="199" t="s">
        <v>2930</v>
      </c>
      <c r="M116" s="135" t="s">
        <v>2924</v>
      </c>
    </row>
    <row r="117" spans="1:13" x14ac:dyDescent="0.3">
      <c r="A117" s="135" t="s">
        <v>2932</v>
      </c>
      <c r="B117" s="135" t="s">
        <v>2933</v>
      </c>
      <c r="C117" s="135">
        <v>-19.88</v>
      </c>
      <c r="D117" s="135">
        <v>112.25</v>
      </c>
      <c r="E117" s="136">
        <v>85.521723214285714</v>
      </c>
      <c r="F117" s="132">
        <v>-3.83</v>
      </c>
      <c r="G117" s="202">
        <f t="shared" si="4"/>
        <v>29.952001000000003</v>
      </c>
      <c r="H117" s="136"/>
      <c r="I117" s="132"/>
      <c r="J117" s="132">
        <v>2.6</v>
      </c>
      <c r="K117" s="133" t="s">
        <v>2925</v>
      </c>
      <c r="L117" s="199" t="s">
        <v>2930</v>
      </c>
      <c r="M117" s="135" t="s">
        <v>2924</v>
      </c>
    </row>
    <row r="118" spans="1:13" x14ac:dyDescent="0.3">
      <c r="A118" s="135" t="s">
        <v>2932</v>
      </c>
      <c r="B118" s="135" t="s">
        <v>2933</v>
      </c>
      <c r="C118" s="135">
        <v>-19.88</v>
      </c>
      <c r="D118" s="135">
        <v>112.25</v>
      </c>
      <c r="E118" s="136">
        <v>78.545732142857148</v>
      </c>
      <c r="F118" s="132">
        <v>-1.03</v>
      </c>
      <c r="G118" s="202">
        <f t="shared" si="4"/>
        <v>16.239281000000002</v>
      </c>
      <c r="H118" s="136"/>
      <c r="I118" s="132"/>
      <c r="J118" s="132">
        <v>1.94</v>
      </c>
      <c r="K118" s="133" t="s">
        <v>2925</v>
      </c>
      <c r="L118" s="199" t="s">
        <v>2931</v>
      </c>
      <c r="M118" s="135" t="s">
        <v>2924</v>
      </c>
    </row>
    <row r="119" spans="1:13" x14ac:dyDescent="0.3">
      <c r="A119" s="135" t="s">
        <v>2932</v>
      </c>
      <c r="B119" s="135" t="s">
        <v>2933</v>
      </c>
      <c r="C119" s="135">
        <v>-19.88</v>
      </c>
      <c r="D119" s="135">
        <v>112.25</v>
      </c>
      <c r="E119" s="136">
        <v>79.218500000000006</v>
      </c>
      <c r="F119" s="132">
        <v>-1.75</v>
      </c>
      <c r="G119" s="202">
        <f t="shared" si="4"/>
        <v>19.630625000000002</v>
      </c>
      <c r="H119" s="136"/>
      <c r="I119" s="132"/>
      <c r="J119" s="132">
        <v>2.54</v>
      </c>
      <c r="K119" s="133" t="s">
        <v>2925</v>
      </c>
      <c r="L119" s="199" t="s">
        <v>2931</v>
      </c>
      <c r="M119" s="135" t="s">
        <v>2924</v>
      </c>
    </row>
    <row r="120" spans="1:13" x14ac:dyDescent="0.3">
      <c r="A120" s="135" t="s">
        <v>2932</v>
      </c>
      <c r="B120" s="135" t="s">
        <v>2933</v>
      </c>
      <c r="C120" s="135">
        <v>-19.88</v>
      </c>
      <c r="D120" s="135">
        <v>112.25</v>
      </c>
      <c r="E120" s="136">
        <v>78.545732142857148</v>
      </c>
      <c r="F120" s="132">
        <v>-1.56</v>
      </c>
      <c r="G120" s="202">
        <f t="shared" si="4"/>
        <v>18.726624000000005</v>
      </c>
      <c r="H120" s="136"/>
      <c r="I120" s="132"/>
      <c r="J120" s="132">
        <v>2.06</v>
      </c>
      <c r="K120" s="133" t="s">
        <v>2925</v>
      </c>
      <c r="L120" s="199" t="s">
        <v>2935</v>
      </c>
      <c r="M120" s="135" t="s">
        <v>2924</v>
      </c>
    </row>
    <row r="121" spans="1:13" x14ac:dyDescent="0.3">
      <c r="A121" s="135" t="s">
        <v>2932</v>
      </c>
      <c r="B121" s="135" t="s">
        <v>2933</v>
      </c>
      <c r="C121" s="135">
        <v>-19.88</v>
      </c>
      <c r="D121" s="135">
        <v>112.25</v>
      </c>
      <c r="E121" s="136">
        <v>78.644200892857157</v>
      </c>
      <c r="F121" s="132">
        <v>-1.1599999999999999</v>
      </c>
      <c r="G121" s="202">
        <f t="shared" si="4"/>
        <v>16.844704</v>
      </c>
      <c r="H121" s="136"/>
      <c r="I121" s="132"/>
      <c r="J121" s="132">
        <v>1.94</v>
      </c>
      <c r="K121" s="133" t="s">
        <v>2925</v>
      </c>
      <c r="L121" s="199" t="s">
        <v>2935</v>
      </c>
      <c r="M121" s="135" t="s">
        <v>2924</v>
      </c>
    </row>
    <row r="122" spans="1:13" x14ac:dyDescent="0.3">
      <c r="A122" s="135" t="s">
        <v>2932</v>
      </c>
      <c r="B122" s="135" t="s">
        <v>2933</v>
      </c>
      <c r="C122" s="135">
        <v>-19.88</v>
      </c>
      <c r="D122" s="135">
        <v>112.25</v>
      </c>
      <c r="E122" s="136">
        <v>78.828294642857145</v>
      </c>
      <c r="F122" s="132">
        <v>-2.4300000000000002</v>
      </c>
      <c r="G122" s="202">
        <f t="shared" si="4"/>
        <v>22.919241000000003</v>
      </c>
      <c r="H122" s="136"/>
      <c r="I122" s="132"/>
      <c r="J122" s="132">
        <v>2.2000000000000002</v>
      </c>
      <c r="K122" s="133" t="s">
        <v>2925</v>
      </c>
      <c r="L122" s="199" t="s">
        <v>2935</v>
      </c>
      <c r="M122" s="135" t="s">
        <v>2924</v>
      </c>
    </row>
    <row r="123" spans="1:13" x14ac:dyDescent="0.3">
      <c r="A123" s="135" t="s">
        <v>2932</v>
      </c>
      <c r="B123" s="135" t="s">
        <v>2933</v>
      </c>
      <c r="C123" s="135">
        <v>-19.88</v>
      </c>
      <c r="D123" s="135">
        <v>112.25</v>
      </c>
      <c r="E123" s="136">
        <v>78.919424107142859</v>
      </c>
      <c r="F123" s="132">
        <v>-2.33</v>
      </c>
      <c r="G123" s="202">
        <f t="shared" si="4"/>
        <v>22.430401</v>
      </c>
      <c r="H123" s="136"/>
      <c r="I123" s="132"/>
      <c r="J123" s="132">
        <v>2.2599999999999998</v>
      </c>
      <c r="K123" s="133" t="s">
        <v>2925</v>
      </c>
      <c r="L123" s="199" t="s">
        <v>2935</v>
      </c>
      <c r="M123" s="135" t="s">
        <v>2924</v>
      </c>
    </row>
    <row r="124" spans="1:13" x14ac:dyDescent="0.3">
      <c r="A124" s="135" t="s">
        <v>2932</v>
      </c>
      <c r="B124" s="135" t="s">
        <v>2933</v>
      </c>
      <c r="C124" s="135">
        <v>-19.88</v>
      </c>
      <c r="D124" s="135">
        <v>112.25</v>
      </c>
      <c r="E124" s="136">
        <v>79.025843750000007</v>
      </c>
      <c r="F124" s="132">
        <v>-1.54</v>
      </c>
      <c r="G124" s="202">
        <f t="shared" si="4"/>
        <v>18.631844000000001</v>
      </c>
      <c r="H124" s="136"/>
      <c r="I124" s="132"/>
      <c r="J124" s="132">
        <v>2.35</v>
      </c>
      <c r="K124" s="133" t="s">
        <v>2925</v>
      </c>
      <c r="L124" s="199" t="s">
        <v>2935</v>
      </c>
      <c r="M124" s="135" t="s">
        <v>2924</v>
      </c>
    </row>
    <row r="125" spans="1:13" x14ac:dyDescent="0.3">
      <c r="A125" s="135" t="s">
        <v>2932</v>
      </c>
      <c r="B125" s="135" t="s">
        <v>2933</v>
      </c>
      <c r="C125" s="135">
        <v>-19.88</v>
      </c>
      <c r="D125" s="135">
        <v>112.25</v>
      </c>
      <c r="E125" s="136">
        <v>79.120031250000011</v>
      </c>
      <c r="F125" s="132">
        <v>-1.97</v>
      </c>
      <c r="G125" s="202">
        <f t="shared" si="4"/>
        <v>20.685480999999999</v>
      </c>
      <c r="H125" s="136"/>
      <c r="I125" s="132"/>
      <c r="J125" s="132">
        <v>2.35</v>
      </c>
      <c r="K125" s="133" t="s">
        <v>2925</v>
      </c>
      <c r="L125" s="199" t="s">
        <v>2935</v>
      </c>
      <c r="M125" s="135" t="s">
        <v>2924</v>
      </c>
    </row>
    <row r="126" spans="1:13" x14ac:dyDescent="0.3">
      <c r="A126" s="135" t="s">
        <v>2932</v>
      </c>
      <c r="B126" s="135" t="s">
        <v>2933</v>
      </c>
      <c r="C126" s="135">
        <v>-19.88</v>
      </c>
      <c r="D126" s="135">
        <v>112.25</v>
      </c>
      <c r="E126" s="136">
        <v>79.806254464285715</v>
      </c>
      <c r="F126" s="132">
        <v>-1.52</v>
      </c>
      <c r="G126" s="202">
        <f t="shared" si="4"/>
        <v>18.537136000000004</v>
      </c>
      <c r="H126" s="136"/>
      <c r="I126" s="132"/>
      <c r="J126" s="132">
        <v>2.33</v>
      </c>
      <c r="K126" s="133" t="s">
        <v>2925</v>
      </c>
      <c r="L126" s="199" t="s">
        <v>2936</v>
      </c>
      <c r="M126" s="135" t="s">
        <v>2924</v>
      </c>
    </row>
    <row r="127" spans="1:13" x14ac:dyDescent="0.3">
      <c r="A127" s="135" t="s">
        <v>2932</v>
      </c>
      <c r="B127" s="135" t="s">
        <v>2933</v>
      </c>
      <c r="C127" s="135">
        <v>-19.88</v>
      </c>
      <c r="D127" s="135">
        <v>112.25</v>
      </c>
      <c r="E127" s="136">
        <v>80.869839285714292</v>
      </c>
      <c r="F127" s="132">
        <v>-1.64</v>
      </c>
      <c r="G127" s="202">
        <f t="shared" si="4"/>
        <v>19.106464000000003</v>
      </c>
      <c r="H127" s="136"/>
      <c r="I127" s="132"/>
      <c r="J127" s="132">
        <v>2.2999999999999998</v>
      </c>
      <c r="K127" s="133" t="s">
        <v>2925</v>
      </c>
      <c r="L127" s="199" t="s">
        <v>2937</v>
      </c>
      <c r="M127" s="135" t="s">
        <v>2924</v>
      </c>
    </row>
    <row r="128" spans="1:13" x14ac:dyDescent="0.3">
      <c r="A128" s="135" t="s">
        <v>2932</v>
      </c>
      <c r="B128" s="135" t="s">
        <v>2933</v>
      </c>
      <c r="C128" s="135">
        <v>-19.88</v>
      </c>
      <c r="D128" s="135">
        <v>112.25</v>
      </c>
      <c r="E128" s="136">
        <v>80.961580357142864</v>
      </c>
      <c r="F128" s="132">
        <v>-2.85</v>
      </c>
      <c r="G128" s="202">
        <f t="shared" si="4"/>
        <v>24.992025000000002</v>
      </c>
      <c r="H128" s="136"/>
      <c r="I128" s="132"/>
      <c r="J128" s="132">
        <v>2.44</v>
      </c>
      <c r="K128" s="133" t="s">
        <v>2925</v>
      </c>
      <c r="L128" s="199" t="s">
        <v>2937</v>
      </c>
      <c r="M128" s="135" t="s">
        <v>2924</v>
      </c>
    </row>
    <row r="129" spans="1:13" x14ac:dyDescent="0.3">
      <c r="A129" s="135" t="s">
        <v>2932</v>
      </c>
      <c r="B129" s="135" t="s">
        <v>2933</v>
      </c>
      <c r="C129" s="135">
        <v>-19.88</v>
      </c>
      <c r="D129" s="135">
        <v>112.25</v>
      </c>
      <c r="E129" s="136">
        <v>81.132218750000007</v>
      </c>
      <c r="F129" s="132">
        <v>-3</v>
      </c>
      <c r="G129" s="202">
        <f t="shared" si="4"/>
        <v>25.740000000000002</v>
      </c>
      <c r="H129" s="136"/>
      <c r="I129" s="132"/>
      <c r="J129" s="132">
        <v>2.4900000000000002</v>
      </c>
      <c r="K129" s="133" t="s">
        <v>2925</v>
      </c>
      <c r="L129" s="199" t="s">
        <v>2937</v>
      </c>
      <c r="M129" s="135" t="s">
        <v>2924</v>
      </c>
    </row>
    <row r="130" spans="1:13" x14ac:dyDescent="0.3">
      <c r="A130" s="135" t="s">
        <v>2932</v>
      </c>
      <c r="B130" s="135" t="s">
        <v>2933</v>
      </c>
      <c r="C130" s="135">
        <v>-19.88</v>
      </c>
      <c r="D130" s="135">
        <v>112.25</v>
      </c>
      <c r="E130" s="136">
        <v>81.223959821428579</v>
      </c>
      <c r="F130" s="132">
        <v>-2.0699999999999998</v>
      </c>
      <c r="G130" s="202">
        <f t="shared" si="4"/>
        <v>21.167840999999999</v>
      </c>
      <c r="H130" s="136"/>
      <c r="I130" s="132"/>
      <c r="J130" s="132">
        <v>2.6</v>
      </c>
      <c r="K130" s="133" t="s">
        <v>2925</v>
      </c>
      <c r="L130" s="199" t="s">
        <v>2937</v>
      </c>
      <c r="M130" s="135" t="s">
        <v>2924</v>
      </c>
    </row>
    <row r="131" spans="1:13" x14ac:dyDescent="0.3">
      <c r="A131" s="135" t="s">
        <v>2932</v>
      </c>
      <c r="B131" s="135" t="s">
        <v>2933</v>
      </c>
      <c r="C131" s="135">
        <v>-19.88</v>
      </c>
      <c r="D131" s="135">
        <v>112.25</v>
      </c>
      <c r="E131" s="136">
        <v>81.446584821428573</v>
      </c>
      <c r="F131" s="132">
        <v>-2.9</v>
      </c>
      <c r="G131" s="202">
        <f t="shared" ref="G131:G194" si="5">16.1-4.64*(F131+1)+0.09*(F131+1)*(F131+1)</f>
        <v>25.2409</v>
      </c>
      <c r="H131" s="136"/>
      <c r="I131" s="132"/>
      <c r="J131" s="132">
        <v>2.67</v>
      </c>
      <c r="K131" s="133" t="s">
        <v>2925</v>
      </c>
      <c r="L131" s="199" t="s">
        <v>2937</v>
      </c>
      <c r="M131" s="135" t="s">
        <v>2924</v>
      </c>
    </row>
    <row r="132" spans="1:13" x14ac:dyDescent="0.3">
      <c r="A132" s="135" t="s">
        <v>2932</v>
      </c>
      <c r="B132" s="135" t="s">
        <v>2933</v>
      </c>
      <c r="C132" s="135">
        <v>-19.88</v>
      </c>
      <c r="D132" s="135">
        <v>112.25</v>
      </c>
      <c r="E132" s="136">
        <v>82.293660714285721</v>
      </c>
      <c r="F132" s="132">
        <v>-2.2799999999999998</v>
      </c>
      <c r="G132" s="202">
        <f t="shared" si="5"/>
        <v>22.186655999999999</v>
      </c>
      <c r="H132" s="136"/>
      <c r="I132" s="132"/>
      <c r="J132" s="132">
        <v>2.4900000000000002</v>
      </c>
      <c r="K132" s="133" t="s">
        <v>2925</v>
      </c>
      <c r="L132" s="199" t="s">
        <v>2937</v>
      </c>
      <c r="M132" s="135" t="s">
        <v>2924</v>
      </c>
    </row>
    <row r="133" spans="1:13" x14ac:dyDescent="0.3">
      <c r="A133" s="135" t="s">
        <v>2932</v>
      </c>
      <c r="B133" s="135" t="s">
        <v>2933</v>
      </c>
      <c r="C133" s="135">
        <v>-19.88</v>
      </c>
      <c r="D133" s="135">
        <v>112.25</v>
      </c>
      <c r="E133" s="136">
        <v>82.652674107142857</v>
      </c>
      <c r="F133" s="132">
        <v>-2.75</v>
      </c>
      <c r="G133" s="202">
        <f t="shared" si="5"/>
        <v>24.495625</v>
      </c>
      <c r="H133" s="136"/>
      <c r="I133" s="132"/>
      <c r="J133" s="132">
        <v>2.52</v>
      </c>
      <c r="K133" s="133" t="s">
        <v>2925</v>
      </c>
      <c r="L133" s="199" t="s">
        <v>2937</v>
      </c>
      <c r="M133" s="135" t="s">
        <v>2924</v>
      </c>
    </row>
    <row r="134" spans="1:13" x14ac:dyDescent="0.3">
      <c r="A134" s="135" t="s">
        <v>2932</v>
      </c>
      <c r="B134" s="135" t="s">
        <v>2933</v>
      </c>
      <c r="C134" s="135">
        <v>-19.88</v>
      </c>
      <c r="D134" s="135">
        <v>112.25</v>
      </c>
      <c r="E134" s="136">
        <v>85.061794642857151</v>
      </c>
      <c r="F134" s="132">
        <v>-3.37</v>
      </c>
      <c r="G134" s="202">
        <f t="shared" si="5"/>
        <v>27.602321000000003</v>
      </c>
      <c r="H134" s="136"/>
      <c r="I134" s="132"/>
      <c r="J134" s="132">
        <v>2.4700000000000002</v>
      </c>
      <c r="K134" s="133" t="s">
        <v>2925</v>
      </c>
      <c r="L134" s="199" t="s">
        <v>2937</v>
      </c>
      <c r="M134" s="135" t="s">
        <v>2924</v>
      </c>
    </row>
    <row r="135" spans="1:13" x14ac:dyDescent="0.3">
      <c r="A135" s="135" t="s">
        <v>2932</v>
      </c>
      <c r="B135" s="135" t="s">
        <v>2933</v>
      </c>
      <c r="C135" s="135">
        <v>-19.88</v>
      </c>
      <c r="D135" s="135">
        <v>112.25</v>
      </c>
      <c r="E135" s="136">
        <v>83.888120535714293</v>
      </c>
      <c r="F135" s="132">
        <v>-3.5</v>
      </c>
      <c r="G135" s="202">
        <f t="shared" si="5"/>
        <v>28.262500000000003</v>
      </c>
      <c r="H135" s="136"/>
      <c r="I135" s="132"/>
      <c r="J135" s="132">
        <v>2.64</v>
      </c>
      <c r="K135" s="133" t="s">
        <v>2925</v>
      </c>
      <c r="L135" s="199" t="s">
        <v>2938</v>
      </c>
      <c r="M135" s="135" t="s">
        <v>2924</v>
      </c>
    </row>
    <row r="136" spans="1:13" x14ac:dyDescent="0.3">
      <c r="A136" s="135" t="s">
        <v>2932</v>
      </c>
      <c r="B136" s="135" t="s">
        <v>2933</v>
      </c>
      <c r="C136" s="135">
        <v>-19.88</v>
      </c>
      <c r="D136" s="135">
        <v>112.25</v>
      </c>
      <c r="E136" s="136">
        <v>84.721741071428582</v>
      </c>
      <c r="F136" s="132">
        <v>-4</v>
      </c>
      <c r="G136" s="202">
        <f t="shared" si="5"/>
        <v>30.83</v>
      </c>
      <c r="H136" s="136"/>
      <c r="I136" s="132"/>
      <c r="J136" s="132">
        <v>2.67</v>
      </c>
      <c r="K136" s="133" t="s">
        <v>2925</v>
      </c>
      <c r="L136" s="199" t="s">
        <v>2938</v>
      </c>
      <c r="M136" s="135" t="s">
        <v>2924</v>
      </c>
    </row>
    <row r="137" spans="1:13" x14ac:dyDescent="0.3">
      <c r="A137" s="135" t="s">
        <v>2932</v>
      </c>
      <c r="B137" s="135" t="s">
        <v>2933</v>
      </c>
      <c r="C137" s="135">
        <v>-19.88</v>
      </c>
      <c r="D137" s="135">
        <v>112.25</v>
      </c>
      <c r="E137" s="136">
        <v>85.521723214285714</v>
      </c>
      <c r="F137" s="132">
        <v>-3.62</v>
      </c>
      <c r="G137" s="202">
        <f t="shared" si="5"/>
        <v>28.874596</v>
      </c>
      <c r="H137" s="136"/>
      <c r="I137" s="132"/>
      <c r="J137" s="132">
        <v>2.69</v>
      </c>
      <c r="K137" s="133" t="s">
        <v>2925</v>
      </c>
      <c r="L137" s="199" t="s">
        <v>2938</v>
      </c>
      <c r="M137" s="135" t="s">
        <v>2924</v>
      </c>
    </row>
    <row r="138" spans="1:13" x14ac:dyDescent="0.3">
      <c r="A138" s="135" t="s">
        <v>2932</v>
      </c>
      <c r="B138" s="135" t="s">
        <v>2933</v>
      </c>
      <c r="C138" s="135">
        <v>-19.88</v>
      </c>
      <c r="D138" s="135">
        <v>112.25</v>
      </c>
      <c r="E138" s="136">
        <v>85.641598214285722</v>
      </c>
      <c r="F138" s="132">
        <v>-3.64</v>
      </c>
      <c r="G138" s="202">
        <f t="shared" si="5"/>
        <v>28.976864000000003</v>
      </c>
      <c r="H138" s="136"/>
      <c r="I138" s="132"/>
      <c r="J138" s="132">
        <v>2.62</v>
      </c>
      <c r="K138" s="133" t="s">
        <v>2925</v>
      </c>
      <c r="L138" s="199" t="s">
        <v>2938</v>
      </c>
      <c r="M138" s="135" t="s">
        <v>2924</v>
      </c>
    </row>
    <row r="139" spans="1:13" x14ac:dyDescent="0.3">
      <c r="A139" s="135" t="s">
        <v>2932</v>
      </c>
      <c r="B139" s="135" t="s">
        <v>2933</v>
      </c>
      <c r="C139" s="135">
        <v>-19.88</v>
      </c>
      <c r="D139" s="135">
        <v>112.25</v>
      </c>
      <c r="E139" s="136">
        <v>85.944343750000002</v>
      </c>
      <c r="F139" s="132">
        <v>-3.73</v>
      </c>
      <c r="G139" s="202">
        <f t="shared" si="5"/>
        <v>29.437961000000001</v>
      </c>
      <c r="H139" s="136"/>
      <c r="I139" s="132"/>
      <c r="J139" s="132">
        <v>2.68</v>
      </c>
      <c r="K139" s="133" t="s">
        <v>2925</v>
      </c>
      <c r="L139" s="199" t="s">
        <v>2938</v>
      </c>
      <c r="M139" s="135" t="s">
        <v>2924</v>
      </c>
    </row>
    <row r="140" spans="1:13" x14ac:dyDescent="0.3">
      <c r="A140" s="135" t="s">
        <v>2932</v>
      </c>
      <c r="B140" s="135" t="s">
        <v>2933</v>
      </c>
      <c r="C140" s="135">
        <v>-19.88</v>
      </c>
      <c r="D140" s="135">
        <v>112.25</v>
      </c>
      <c r="E140" s="136">
        <v>85.398178571428573</v>
      </c>
      <c r="F140" s="132">
        <v>-3.37</v>
      </c>
      <c r="G140" s="202">
        <f t="shared" si="5"/>
        <v>27.602321000000003</v>
      </c>
      <c r="H140" s="136"/>
      <c r="I140" s="132"/>
      <c r="J140" s="132">
        <v>2.68</v>
      </c>
      <c r="K140" s="133" t="s">
        <v>2925</v>
      </c>
      <c r="L140" s="199" t="s">
        <v>2939</v>
      </c>
      <c r="M140" s="135" t="s">
        <v>2924</v>
      </c>
    </row>
    <row r="141" spans="1:13" x14ac:dyDescent="0.3">
      <c r="A141" s="135" t="s">
        <v>2932</v>
      </c>
      <c r="B141" s="135" t="s">
        <v>2933</v>
      </c>
      <c r="C141" s="135">
        <v>-19.88</v>
      </c>
      <c r="D141" s="135">
        <v>112.25</v>
      </c>
      <c r="E141" s="136">
        <v>85.521723214285714</v>
      </c>
      <c r="F141" s="132">
        <v>-4</v>
      </c>
      <c r="G141" s="202">
        <f t="shared" si="5"/>
        <v>30.83</v>
      </c>
      <c r="H141" s="136"/>
      <c r="I141" s="132"/>
      <c r="J141" s="132">
        <v>2.52</v>
      </c>
      <c r="K141" s="133" t="s">
        <v>2925</v>
      </c>
      <c r="L141" s="199" t="s">
        <v>2939</v>
      </c>
      <c r="M141" s="135" t="s">
        <v>2924</v>
      </c>
    </row>
    <row r="142" spans="1:13" x14ac:dyDescent="0.3">
      <c r="A142" s="135" t="s">
        <v>2932</v>
      </c>
      <c r="B142" s="135" t="s">
        <v>2933</v>
      </c>
      <c r="C142" s="135">
        <v>-19.88</v>
      </c>
      <c r="D142" s="135">
        <v>112.25</v>
      </c>
      <c r="E142" s="136">
        <v>85.944343750000002</v>
      </c>
      <c r="F142" s="132">
        <v>-3.57</v>
      </c>
      <c r="G142" s="202">
        <f t="shared" si="5"/>
        <v>28.619240999999999</v>
      </c>
      <c r="H142" s="136"/>
      <c r="I142" s="132"/>
      <c r="J142" s="132">
        <v>2.59</v>
      </c>
      <c r="K142" s="133" t="s">
        <v>2925</v>
      </c>
      <c r="L142" s="199" t="s">
        <v>2939</v>
      </c>
      <c r="M142" s="135" t="s">
        <v>2924</v>
      </c>
    </row>
    <row r="143" spans="1:13" x14ac:dyDescent="0.3">
      <c r="A143" s="135" t="s">
        <v>2940</v>
      </c>
      <c r="B143" s="135" t="s">
        <v>2933</v>
      </c>
      <c r="C143" s="135">
        <v>-19.88</v>
      </c>
      <c r="D143" s="135">
        <v>112.25</v>
      </c>
      <c r="E143" s="136">
        <v>83.559075892857152</v>
      </c>
      <c r="F143" s="132">
        <v>-3.52</v>
      </c>
      <c r="G143" s="202">
        <f t="shared" si="5"/>
        <v>28.364336000000002</v>
      </c>
      <c r="H143" s="136"/>
      <c r="I143" s="132"/>
      <c r="J143" s="132">
        <v>2.78</v>
      </c>
      <c r="K143" s="133" t="s">
        <v>2925</v>
      </c>
      <c r="L143" s="199" t="s">
        <v>2941</v>
      </c>
      <c r="M143" s="135" t="s">
        <v>2924</v>
      </c>
    </row>
    <row r="144" spans="1:13" x14ac:dyDescent="0.3">
      <c r="A144" s="135" t="s">
        <v>2940</v>
      </c>
      <c r="B144" s="135" t="s">
        <v>2933</v>
      </c>
      <c r="C144" s="135">
        <v>-19.88</v>
      </c>
      <c r="D144" s="135">
        <v>112.25</v>
      </c>
      <c r="E144" s="136">
        <v>83.864267857142863</v>
      </c>
      <c r="F144" s="132">
        <v>-3.14</v>
      </c>
      <c r="G144" s="202">
        <f t="shared" si="5"/>
        <v>26.441764000000003</v>
      </c>
      <c r="H144" s="136"/>
      <c r="I144" s="132"/>
      <c r="J144" s="132">
        <v>2.61</v>
      </c>
      <c r="K144" s="133" t="s">
        <v>2925</v>
      </c>
      <c r="L144" s="199" t="s">
        <v>2941</v>
      </c>
      <c r="M144" s="135" t="s">
        <v>2924</v>
      </c>
    </row>
    <row r="145" spans="1:13" x14ac:dyDescent="0.3">
      <c r="A145" s="135" t="s">
        <v>2932</v>
      </c>
      <c r="B145" s="135" t="s">
        <v>2933</v>
      </c>
      <c r="C145" s="135">
        <v>-19.88</v>
      </c>
      <c r="D145" s="135">
        <v>112.25</v>
      </c>
      <c r="E145" s="136">
        <v>83.888120535714293</v>
      </c>
      <c r="F145" s="132">
        <v>-2.9</v>
      </c>
      <c r="G145" s="202">
        <f t="shared" si="5"/>
        <v>25.2409</v>
      </c>
      <c r="H145" s="136"/>
      <c r="I145" s="132"/>
      <c r="J145" s="132">
        <v>2.75</v>
      </c>
      <c r="K145" s="133" t="s">
        <v>2925</v>
      </c>
      <c r="L145" s="199" t="s">
        <v>2941</v>
      </c>
      <c r="M145" s="135" t="s">
        <v>2924</v>
      </c>
    </row>
    <row r="146" spans="1:13" x14ac:dyDescent="0.3">
      <c r="A146" s="135" t="s">
        <v>2932</v>
      </c>
      <c r="B146" s="135" t="s">
        <v>2933</v>
      </c>
      <c r="C146" s="135">
        <v>-19.88</v>
      </c>
      <c r="D146" s="135">
        <v>112.25</v>
      </c>
      <c r="E146" s="136">
        <v>84.360892857142872</v>
      </c>
      <c r="F146" s="132">
        <v>-3.93</v>
      </c>
      <c r="G146" s="202">
        <f t="shared" si="5"/>
        <v>30.467841</v>
      </c>
      <c r="H146" s="136"/>
      <c r="I146" s="132"/>
      <c r="J146" s="132">
        <v>2.76</v>
      </c>
      <c r="K146" s="133" t="s">
        <v>2925</v>
      </c>
      <c r="L146" s="199" t="s">
        <v>2941</v>
      </c>
      <c r="M146" s="135" t="s">
        <v>2924</v>
      </c>
    </row>
    <row r="147" spans="1:13" x14ac:dyDescent="0.3">
      <c r="A147" s="135" t="s">
        <v>2932</v>
      </c>
      <c r="B147" s="135" t="s">
        <v>2933</v>
      </c>
      <c r="C147" s="135">
        <v>-19.88</v>
      </c>
      <c r="D147" s="135">
        <v>112.25</v>
      </c>
      <c r="E147" s="136">
        <v>84.639174107142864</v>
      </c>
      <c r="F147" s="132">
        <v>-3.3</v>
      </c>
      <c r="G147" s="202">
        <f t="shared" si="5"/>
        <v>27.248099999999997</v>
      </c>
      <c r="H147" s="136"/>
      <c r="I147" s="132"/>
      <c r="J147" s="132">
        <v>2.77</v>
      </c>
      <c r="K147" s="133" t="s">
        <v>2925</v>
      </c>
      <c r="L147" s="199" t="s">
        <v>2941</v>
      </c>
      <c r="M147" s="135" t="s">
        <v>2924</v>
      </c>
    </row>
    <row r="148" spans="1:13" x14ac:dyDescent="0.3">
      <c r="A148" s="135" t="s">
        <v>2932</v>
      </c>
      <c r="B148" s="135" t="s">
        <v>2933</v>
      </c>
      <c r="C148" s="135">
        <v>-19.88</v>
      </c>
      <c r="D148" s="135">
        <v>112.25</v>
      </c>
      <c r="E148" s="136">
        <v>84.721741071428582</v>
      </c>
      <c r="F148" s="132">
        <v>-3.67</v>
      </c>
      <c r="G148" s="202">
        <f t="shared" si="5"/>
        <v>29.130400999999999</v>
      </c>
      <c r="H148" s="136"/>
      <c r="I148" s="132"/>
      <c r="J148" s="132">
        <v>2.69</v>
      </c>
      <c r="K148" s="133" t="s">
        <v>2925</v>
      </c>
      <c r="L148" s="199" t="s">
        <v>2941</v>
      </c>
      <c r="M148" s="135" t="s">
        <v>2924</v>
      </c>
    </row>
    <row r="149" spans="1:13" x14ac:dyDescent="0.3">
      <c r="A149" s="135" t="s">
        <v>2932</v>
      </c>
      <c r="B149" s="135" t="s">
        <v>2933</v>
      </c>
      <c r="C149" s="135">
        <v>-19.88</v>
      </c>
      <c r="D149" s="135">
        <v>112.25</v>
      </c>
      <c r="E149" s="136">
        <v>85.061794642857151</v>
      </c>
      <c r="F149" s="132">
        <v>-3.56</v>
      </c>
      <c r="G149" s="202">
        <f t="shared" si="5"/>
        <v>28.568224000000001</v>
      </c>
      <c r="H149" s="136"/>
      <c r="I149" s="132"/>
      <c r="J149" s="132">
        <v>2.68</v>
      </c>
      <c r="K149" s="133" t="s">
        <v>2925</v>
      </c>
      <c r="L149" s="199" t="s">
        <v>2941</v>
      </c>
      <c r="M149" s="135" t="s">
        <v>2924</v>
      </c>
    </row>
    <row r="150" spans="1:13" x14ac:dyDescent="0.3">
      <c r="A150" s="135" t="s">
        <v>2932</v>
      </c>
      <c r="B150" s="135" t="s">
        <v>2933</v>
      </c>
      <c r="C150" s="135">
        <v>-19.88</v>
      </c>
      <c r="D150" s="135">
        <v>112.25</v>
      </c>
      <c r="E150" s="136">
        <v>85.398178571428573</v>
      </c>
      <c r="F150" s="132">
        <v>-3.79</v>
      </c>
      <c r="G150" s="202">
        <f t="shared" si="5"/>
        <v>29.746169000000002</v>
      </c>
      <c r="H150" s="136"/>
      <c r="I150" s="132"/>
      <c r="J150" s="132">
        <v>2.67</v>
      </c>
      <c r="K150" s="133" t="s">
        <v>2925</v>
      </c>
      <c r="L150" s="199" t="s">
        <v>2941</v>
      </c>
      <c r="M150" s="135" t="s">
        <v>2924</v>
      </c>
    </row>
    <row r="151" spans="1:13" x14ac:dyDescent="0.3">
      <c r="A151" s="135" t="s">
        <v>2932</v>
      </c>
      <c r="B151" s="135" t="s">
        <v>2933</v>
      </c>
      <c r="C151" s="135">
        <v>-19.88</v>
      </c>
      <c r="D151" s="135">
        <v>112.25</v>
      </c>
      <c r="E151" s="136">
        <v>85.521723214285714</v>
      </c>
      <c r="F151" s="132">
        <v>-2.73</v>
      </c>
      <c r="G151" s="202">
        <f t="shared" si="5"/>
        <v>24.396561000000002</v>
      </c>
      <c r="H151" s="136"/>
      <c r="I151" s="132"/>
      <c r="J151" s="132">
        <v>2.5</v>
      </c>
      <c r="K151" s="133" t="s">
        <v>2925</v>
      </c>
      <c r="L151" s="199" t="s">
        <v>2941</v>
      </c>
      <c r="M151" s="135" t="s">
        <v>2924</v>
      </c>
    </row>
    <row r="152" spans="1:13" x14ac:dyDescent="0.3">
      <c r="A152" s="135" t="s">
        <v>2932</v>
      </c>
      <c r="B152" s="135" t="s">
        <v>2933</v>
      </c>
      <c r="C152" s="135">
        <v>-19.88</v>
      </c>
      <c r="D152" s="135">
        <v>112.25</v>
      </c>
      <c r="E152" s="136">
        <v>85.641598214285722</v>
      </c>
      <c r="F152" s="132">
        <v>-3.42</v>
      </c>
      <c r="G152" s="202">
        <f t="shared" si="5"/>
        <v>27.855876000000002</v>
      </c>
      <c r="H152" s="136"/>
      <c r="I152" s="132"/>
      <c r="J152" s="132">
        <v>2.8</v>
      </c>
      <c r="K152" s="133" t="s">
        <v>2925</v>
      </c>
      <c r="L152" s="199" t="s">
        <v>2941</v>
      </c>
      <c r="M152" s="135" t="s">
        <v>2924</v>
      </c>
    </row>
    <row r="153" spans="1:13" x14ac:dyDescent="0.3">
      <c r="A153" s="135" t="s">
        <v>2932</v>
      </c>
      <c r="B153" s="135" t="s">
        <v>2933</v>
      </c>
      <c r="C153" s="135">
        <v>-19.88</v>
      </c>
      <c r="D153" s="135">
        <v>112.25</v>
      </c>
      <c r="E153" s="136">
        <v>85.944343750000002</v>
      </c>
      <c r="F153" s="132">
        <v>-3.07</v>
      </c>
      <c r="G153" s="202">
        <f t="shared" si="5"/>
        <v>26.090440999999998</v>
      </c>
      <c r="H153" s="136"/>
      <c r="I153" s="132"/>
      <c r="J153" s="132">
        <v>2.71</v>
      </c>
      <c r="K153" s="133" t="s">
        <v>2925</v>
      </c>
      <c r="L153" s="199" t="s">
        <v>2941</v>
      </c>
      <c r="M153" s="135" t="s">
        <v>2924</v>
      </c>
    </row>
    <row r="154" spans="1:13" x14ac:dyDescent="0.3">
      <c r="A154" s="135" t="s">
        <v>2932</v>
      </c>
      <c r="B154" s="135" t="s">
        <v>2933</v>
      </c>
      <c r="C154" s="135">
        <v>-19.88</v>
      </c>
      <c r="D154" s="135">
        <v>112.25</v>
      </c>
      <c r="E154" s="136">
        <v>78.545732142857148</v>
      </c>
      <c r="F154" s="132">
        <v>-1.19</v>
      </c>
      <c r="G154" s="202">
        <f t="shared" si="5"/>
        <v>16.984849000000001</v>
      </c>
      <c r="H154" s="136"/>
      <c r="I154" s="132"/>
      <c r="J154" s="132">
        <v>2.36</v>
      </c>
      <c r="K154" s="133" t="s">
        <v>2925</v>
      </c>
      <c r="L154" s="199" t="s">
        <v>2942</v>
      </c>
      <c r="M154" s="135" t="s">
        <v>2924</v>
      </c>
    </row>
    <row r="155" spans="1:13" x14ac:dyDescent="0.3">
      <c r="A155" s="135" t="s">
        <v>2932</v>
      </c>
      <c r="B155" s="135" t="s">
        <v>2933</v>
      </c>
      <c r="C155" s="135">
        <v>-19.88</v>
      </c>
      <c r="D155" s="135">
        <v>112.25</v>
      </c>
      <c r="E155" s="136">
        <v>78.644200892857157</v>
      </c>
      <c r="F155" s="132">
        <v>-1.7</v>
      </c>
      <c r="G155" s="202">
        <f t="shared" si="5"/>
        <v>19.392100000000003</v>
      </c>
      <c r="H155" s="136"/>
      <c r="I155" s="132"/>
      <c r="J155" s="132">
        <v>2.4500000000000002</v>
      </c>
      <c r="K155" s="133" t="s">
        <v>2925</v>
      </c>
      <c r="L155" s="199" t="s">
        <v>2942</v>
      </c>
      <c r="M155" s="135" t="s">
        <v>2924</v>
      </c>
    </row>
    <row r="156" spans="1:13" x14ac:dyDescent="0.3">
      <c r="A156" s="135" t="s">
        <v>2932</v>
      </c>
      <c r="B156" s="135" t="s">
        <v>2933</v>
      </c>
      <c r="C156" s="135">
        <v>-19.88</v>
      </c>
      <c r="D156" s="135">
        <v>112.25</v>
      </c>
      <c r="E156" s="136">
        <v>78.735941964285715</v>
      </c>
      <c r="F156" s="132">
        <v>-1.82</v>
      </c>
      <c r="G156" s="202">
        <f t="shared" si="5"/>
        <v>19.965316000000001</v>
      </c>
      <c r="H156" s="136"/>
      <c r="I156" s="132"/>
      <c r="J156" s="132">
        <v>2.4900000000000002</v>
      </c>
      <c r="K156" s="133" t="s">
        <v>2925</v>
      </c>
      <c r="L156" s="199" t="s">
        <v>2942</v>
      </c>
      <c r="M156" s="135" t="s">
        <v>2924</v>
      </c>
    </row>
    <row r="157" spans="1:13" x14ac:dyDescent="0.3">
      <c r="A157" s="135" t="s">
        <v>2932</v>
      </c>
      <c r="B157" s="135" t="s">
        <v>2933</v>
      </c>
      <c r="C157" s="135">
        <v>-19.88</v>
      </c>
      <c r="D157" s="135">
        <v>112.25</v>
      </c>
      <c r="E157" s="136">
        <v>78.828294642857145</v>
      </c>
      <c r="F157" s="132">
        <v>-2.84</v>
      </c>
      <c r="G157" s="202">
        <f t="shared" si="5"/>
        <v>24.942304</v>
      </c>
      <c r="H157" s="136"/>
      <c r="I157" s="132"/>
      <c r="J157" s="132">
        <v>2.44</v>
      </c>
      <c r="K157" s="133" t="s">
        <v>2925</v>
      </c>
      <c r="L157" s="199" t="s">
        <v>2942</v>
      </c>
      <c r="M157" s="135" t="s">
        <v>2924</v>
      </c>
    </row>
    <row r="158" spans="1:13" x14ac:dyDescent="0.3">
      <c r="A158" s="135" t="s">
        <v>2932</v>
      </c>
      <c r="B158" s="135" t="s">
        <v>2933</v>
      </c>
      <c r="C158" s="135">
        <v>-19.88</v>
      </c>
      <c r="D158" s="135">
        <v>112.25</v>
      </c>
      <c r="E158" s="136">
        <v>78.919424107142859</v>
      </c>
      <c r="F158" s="132">
        <v>-2.1800000000000002</v>
      </c>
      <c r="G158" s="202">
        <f t="shared" si="5"/>
        <v>21.700516000000004</v>
      </c>
      <c r="H158" s="136"/>
      <c r="I158" s="132"/>
      <c r="J158" s="132">
        <v>2.6</v>
      </c>
      <c r="K158" s="133" t="s">
        <v>2925</v>
      </c>
      <c r="L158" s="199" t="s">
        <v>2942</v>
      </c>
      <c r="M158" s="135" t="s">
        <v>2924</v>
      </c>
    </row>
    <row r="159" spans="1:13" x14ac:dyDescent="0.3">
      <c r="A159" s="135" t="s">
        <v>2932</v>
      </c>
      <c r="B159" s="135" t="s">
        <v>2933</v>
      </c>
      <c r="C159" s="135">
        <v>-19.88</v>
      </c>
      <c r="D159" s="135">
        <v>112.25</v>
      </c>
      <c r="E159" s="136">
        <v>79.025843750000007</v>
      </c>
      <c r="F159" s="132">
        <v>-2.27</v>
      </c>
      <c r="G159" s="202">
        <f t="shared" si="5"/>
        <v>22.137961000000004</v>
      </c>
      <c r="H159" s="136"/>
      <c r="I159" s="132"/>
      <c r="J159" s="132">
        <v>2.7</v>
      </c>
      <c r="K159" s="133" t="s">
        <v>2925</v>
      </c>
      <c r="L159" s="199" t="s">
        <v>2942</v>
      </c>
      <c r="M159" s="135" t="s">
        <v>2924</v>
      </c>
    </row>
    <row r="160" spans="1:13" x14ac:dyDescent="0.3">
      <c r="A160" s="135" t="s">
        <v>2932</v>
      </c>
      <c r="B160" s="135" t="s">
        <v>2933</v>
      </c>
      <c r="C160" s="135">
        <v>-19.88</v>
      </c>
      <c r="D160" s="135">
        <v>112.25</v>
      </c>
      <c r="E160" s="136">
        <v>79.120031250000011</v>
      </c>
      <c r="F160" s="132">
        <v>-2.13</v>
      </c>
      <c r="G160" s="202">
        <f t="shared" si="5"/>
        <v>21.458120999999998</v>
      </c>
      <c r="H160" s="136"/>
      <c r="I160" s="132"/>
      <c r="J160" s="132">
        <v>2.73</v>
      </c>
      <c r="K160" s="133" t="s">
        <v>2925</v>
      </c>
      <c r="L160" s="199" t="s">
        <v>2942</v>
      </c>
      <c r="M160" s="135" t="s">
        <v>2924</v>
      </c>
    </row>
    <row r="161" spans="1:13" x14ac:dyDescent="0.3">
      <c r="A161" s="135" t="s">
        <v>2932</v>
      </c>
      <c r="B161" s="135" t="s">
        <v>2933</v>
      </c>
      <c r="C161" s="135">
        <v>-19.88</v>
      </c>
      <c r="D161" s="135">
        <v>112.25</v>
      </c>
      <c r="E161" s="136">
        <v>79.126758928571434</v>
      </c>
      <c r="F161" s="132">
        <v>-2.08</v>
      </c>
      <c r="G161" s="202">
        <f t="shared" si="5"/>
        <v>21.216176000000001</v>
      </c>
      <c r="H161" s="136"/>
      <c r="I161" s="132"/>
      <c r="J161" s="132">
        <v>2.65</v>
      </c>
      <c r="K161" s="133" t="s">
        <v>2925</v>
      </c>
      <c r="L161" s="199" t="s">
        <v>2942</v>
      </c>
      <c r="M161" s="135" t="s">
        <v>2924</v>
      </c>
    </row>
    <row r="162" spans="1:13" x14ac:dyDescent="0.3">
      <c r="A162" s="135" t="s">
        <v>2932</v>
      </c>
      <c r="B162" s="135" t="s">
        <v>2933</v>
      </c>
      <c r="C162" s="135">
        <v>-19.88</v>
      </c>
      <c r="D162" s="135">
        <v>112.25</v>
      </c>
      <c r="E162" s="136">
        <v>79.218500000000006</v>
      </c>
      <c r="F162" s="132">
        <v>-2.2999999999999998</v>
      </c>
      <c r="G162" s="202">
        <f t="shared" si="5"/>
        <v>22.284100000000002</v>
      </c>
      <c r="H162" s="136"/>
      <c r="I162" s="132"/>
      <c r="J162" s="132">
        <v>2.4900000000000002</v>
      </c>
      <c r="K162" s="133" t="s">
        <v>2925</v>
      </c>
      <c r="L162" s="199" t="s">
        <v>2942</v>
      </c>
      <c r="M162" s="135" t="s">
        <v>2924</v>
      </c>
    </row>
    <row r="163" spans="1:13" x14ac:dyDescent="0.3">
      <c r="A163" s="135" t="s">
        <v>2932</v>
      </c>
      <c r="B163" s="135" t="s">
        <v>2933</v>
      </c>
      <c r="C163" s="135">
        <v>-19.88</v>
      </c>
      <c r="D163" s="135">
        <v>112.25</v>
      </c>
      <c r="E163" s="136">
        <v>79.310241071428578</v>
      </c>
      <c r="F163" s="132">
        <v>-1.61</v>
      </c>
      <c r="G163" s="202">
        <f t="shared" si="5"/>
        <v>18.963889000000002</v>
      </c>
      <c r="H163" s="136"/>
      <c r="I163" s="132"/>
      <c r="J163" s="132">
        <v>2.71</v>
      </c>
      <c r="K163" s="133" t="s">
        <v>2925</v>
      </c>
      <c r="L163" s="199" t="s">
        <v>2942</v>
      </c>
      <c r="M163" s="135" t="s">
        <v>2924</v>
      </c>
    </row>
    <row r="164" spans="1:13" x14ac:dyDescent="0.3">
      <c r="A164" s="135" t="s">
        <v>2932</v>
      </c>
      <c r="B164" s="135" t="s">
        <v>2933</v>
      </c>
      <c r="C164" s="135">
        <v>-19.88</v>
      </c>
      <c r="D164" s="135">
        <v>112.25</v>
      </c>
      <c r="E164" s="136">
        <v>79.399535714285719</v>
      </c>
      <c r="F164" s="132">
        <v>-2.17</v>
      </c>
      <c r="G164" s="202">
        <f t="shared" si="5"/>
        <v>21.652001000000002</v>
      </c>
      <c r="H164" s="136"/>
      <c r="I164" s="132"/>
      <c r="J164" s="132">
        <v>2.75</v>
      </c>
      <c r="K164" s="133" t="s">
        <v>2925</v>
      </c>
      <c r="L164" s="199" t="s">
        <v>2942</v>
      </c>
      <c r="M164" s="135" t="s">
        <v>2924</v>
      </c>
    </row>
    <row r="165" spans="1:13" x14ac:dyDescent="0.3">
      <c r="A165" s="135" t="s">
        <v>2932</v>
      </c>
      <c r="B165" s="135" t="s">
        <v>2933</v>
      </c>
      <c r="C165" s="135">
        <v>-19.88</v>
      </c>
      <c r="D165" s="135">
        <v>112.25</v>
      </c>
      <c r="E165" s="136">
        <v>78.545732142857148</v>
      </c>
      <c r="F165" s="132">
        <v>-1.63</v>
      </c>
      <c r="G165" s="202">
        <f t="shared" si="5"/>
        <v>19.058920999999998</v>
      </c>
      <c r="H165" s="136"/>
      <c r="I165" s="132"/>
      <c r="J165" s="132">
        <v>2.4700000000000002</v>
      </c>
      <c r="K165" s="133" t="s">
        <v>2925</v>
      </c>
      <c r="L165" s="199" t="s">
        <v>2943</v>
      </c>
      <c r="M165" s="135" t="s">
        <v>2924</v>
      </c>
    </row>
    <row r="166" spans="1:13" x14ac:dyDescent="0.3">
      <c r="A166" s="135" t="s">
        <v>2932</v>
      </c>
      <c r="B166" s="135" t="s">
        <v>2933</v>
      </c>
      <c r="C166" s="135">
        <v>-19.88</v>
      </c>
      <c r="D166" s="135">
        <v>112.25</v>
      </c>
      <c r="E166" s="136">
        <v>78.644200892857157</v>
      </c>
      <c r="F166" s="132">
        <v>-1.92</v>
      </c>
      <c r="G166" s="202">
        <f t="shared" si="5"/>
        <v>20.444976</v>
      </c>
      <c r="H166" s="136"/>
      <c r="I166" s="132"/>
      <c r="J166" s="132">
        <v>2.34</v>
      </c>
      <c r="K166" s="133" t="s">
        <v>2925</v>
      </c>
      <c r="L166" s="199" t="s">
        <v>2943</v>
      </c>
      <c r="M166" s="135" t="s">
        <v>2924</v>
      </c>
    </row>
    <row r="167" spans="1:13" x14ac:dyDescent="0.3">
      <c r="A167" s="135" t="s">
        <v>2932</v>
      </c>
      <c r="B167" s="135" t="s">
        <v>2933</v>
      </c>
      <c r="C167" s="135">
        <v>-19.88</v>
      </c>
      <c r="D167" s="135">
        <v>112.25</v>
      </c>
      <c r="E167" s="136">
        <v>78.735941964285715</v>
      </c>
      <c r="F167" s="132">
        <v>-1.84</v>
      </c>
      <c r="G167" s="202">
        <f t="shared" si="5"/>
        <v>20.061104</v>
      </c>
      <c r="H167" s="136"/>
      <c r="I167" s="132"/>
      <c r="J167" s="132">
        <v>2.4700000000000002</v>
      </c>
      <c r="K167" s="133" t="s">
        <v>2925</v>
      </c>
      <c r="L167" s="199" t="s">
        <v>2943</v>
      </c>
      <c r="M167" s="135" t="s">
        <v>2924</v>
      </c>
    </row>
    <row r="168" spans="1:13" x14ac:dyDescent="0.3">
      <c r="A168" s="135" t="s">
        <v>2932</v>
      </c>
      <c r="B168" s="135" t="s">
        <v>2933</v>
      </c>
      <c r="C168" s="135">
        <v>-19.88</v>
      </c>
      <c r="D168" s="135">
        <v>112.25</v>
      </c>
      <c r="E168" s="136">
        <v>78.828294642857145</v>
      </c>
      <c r="F168" s="132">
        <v>-3.02</v>
      </c>
      <c r="G168" s="202">
        <f t="shared" si="5"/>
        <v>25.840035999999998</v>
      </c>
      <c r="H168" s="136"/>
      <c r="I168" s="132"/>
      <c r="J168" s="132">
        <v>2.4500000000000002</v>
      </c>
      <c r="K168" s="133" t="s">
        <v>2925</v>
      </c>
      <c r="L168" s="199" t="s">
        <v>2943</v>
      </c>
      <c r="M168" s="135" t="s">
        <v>2924</v>
      </c>
    </row>
    <row r="169" spans="1:13" x14ac:dyDescent="0.3">
      <c r="A169" s="135" t="s">
        <v>2932</v>
      </c>
      <c r="B169" s="135" t="s">
        <v>2933</v>
      </c>
      <c r="C169" s="135">
        <v>-19.88</v>
      </c>
      <c r="D169" s="135">
        <v>112.25</v>
      </c>
      <c r="E169" s="136">
        <v>78.919424107142859</v>
      </c>
      <c r="F169" s="132">
        <v>-1.94</v>
      </c>
      <c r="G169" s="202">
        <f t="shared" si="5"/>
        <v>20.541124</v>
      </c>
      <c r="H169" s="136"/>
      <c r="I169" s="132"/>
      <c r="J169" s="132">
        <v>2.62</v>
      </c>
      <c r="K169" s="133" t="s">
        <v>2925</v>
      </c>
      <c r="L169" s="199" t="s">
        <v>2943</v>
      </c>
      <c r="M169" s="135" t="s">
        <v>2924</v>
      </c>
    </row>
    <row r="170" spans="1:13" x14ac:dyDescent="0.3">
      <c r="A170" s="135" t="s">
        <v>2932</v>
      </c>
      <c r="B170" s="135" t="s">
        <v>2933</v>
      </c>
      <c r="C170" s="135">
        <v>-19.88</v>
      </c>
      <c r="D170" s="135">
        <v>112.25</v>
      </c>
      <c r="E170" s="136">
        <v>79.025843750000007</v>
      </c>
      <c r="F170" s="132">
        <v>-1.66</v>
      </c>
      <c r="G170" s="202">
        <f t="shared" si="5"/>
        <v>19.201604000000003</v>
      </c>
      <c r="H170" s="136"/>
      <c r="I170" s="132"/>
      <c r="J170" s="132">
        <v>2.67</v>
      </c>
      <c r="K170" s="133" t="s">
        <v>2925</v>
      </c>
      <c r="L170" s="199" t="s">
        <v>2943</v>
      </c>
      <c r="M170" s="135" t="s">
        <v>2924</v>
      </c>
    </row>
    <row r="171" spans="1:13" x14ac:dyDescent="0.3">
      <c r="A171" s="135" t="s">
        <v>2932</v>
      </c>
      <c r="B171" s="135" t="s">
        <v>2933</v>
      </c>
      <c r="C171" s="135">
        <v>-19.88</v>
      </c>
      <c r="D171" s="135">
        <v>112.25</v>
      </c>
      <c r="E171" s="136">
        <v>79.120031250000011</v>
      </c>
      <c r="F171" s="132">
        <v>-2.06</v>
      </c>
      <c r="G171" s="202">
        <f t="shared" si="5"/>
        <v>21.119523999999998</v>
      </c>
      <c r="H171" s="136"/>
      <c r="I171" s="132"/>
      <c r="J171" s="132">
        <v>2.75</v>
      </c>
      <c r="K171" s="133" t="s">
        <v>2925</v>
      </c>
      <c r="L171" s="199" t="s">
        <v>2943</v>
      </c>
      <c r="M171" s="135" t="s">
        <v>2924</v>
      </c>
    </row>
    <row r="172" spans="1:13" x14ac:dyDescent="0.3">
      <c r="A172" s="135" t="s">
        <v>2932</v>
      </c>
      <c r="B172" s="135" t="s">
        <v>2933</v>
      </c>
      <c r="C172" s="135">
        <v>-19.88</v>
      </c>
      <c r="D172" s="135">
        <v>112.25</v>
      </c>
      <c r="E172" s="136">
        <v>79.126758928571434</v>
      </c>
      <c r="F172" s="132">
        <v>-2.02</v>
      </c>
      <c r="G172" s="202">
        <f t="shared" si="5"/>
        <v>20.926436000000002</v>
      </c>
      <c r="H172" s="136"/>
      <c r="I172" s="132"/>
      <c r="J172" s="132">
        <v>2.72</v>
      </c>
      <c r="K172" s="133" t="s">
        <v>2925</v>
      </c>
      <c r="L172" s="199" t="s">
        <v>2943</v>
      </c>
      <c r="M172" s="135" t="s">
        <v>2924</v>
      </c>
    </row>
    <row r="173" spans="1:13" x14ac:dyDescent="0.3">
      <c r="A173" s="135" t="s">
        <v>2932</v>
      </c>
      <c r="B173" s="135" t="s">
        <v>2933</v>
      </c>
      <c r="C173" s="135">
        <v>-19.88</v>
      </c>
      <c r="D173" s="135">
        <v>112.25</v>
      </c>
      <c r="E173" s="136">
        <v>79.218500000000006</v>
      </c>
      <c r="F173" s="132">
        <v>-2.02</v>
      </c>
      <c r="G173" s="202">
        <f t="shared" si="5"/>
        <v>20.926436000000002</v>
      </c>
      <c r="H173" s="136"/>
      <c r="I173" s="132"/>
      <c r="J173" s="132">
        <v>2.67</v>
      </c>
      <c r="K173" s="133" t="s">
        <v>2925</v>
      </c>
      <c r="L173" s="199" t="s">
        <v>2943</v>
      </c>
      <c r="M173" s="135" t="s">
        <v>2924</v>
      </c>
    </row>
    <row r="174" spans="1:13" x14ac:dyDescent="0.3">
      <c r="A174" s="135" t="s">
        <v>2932</v>
      </c>
      <c r="B174" s="135" t="s">
        <v>2933</v>
      </c>
      <c r="C174" s="135">
        <v>-19.88</v>
      </c>
      <c r="D174" s="135">
        <v>112.25</v>
      </c>
      <c r="E174" s="136">
        <v>79.310241071428578</v>
      </c>
      <c r="F174" s="132">
        <v>-1.69</v>
      </c>
      <c r="G174" s="202">
        <f t="shared" si="5"/>
        <v>19.344449000000001</v>
      </c>
      <c r="H174" s="136"/>
      <c r="I174" s="132"/>
      <c r="J174" s="132">
        <v>2.87</v>
      </c>
      <c r="K174" s="133" t="s">
        <v>2925</v>
      </c>
      <c r="L174" s="199" t="s">
        <v>2943</v>
      </c>
      <c r="M174" s="135" t="s">
        <v>2924</v>
      </c>
    </row>
    <row r="175" spans="1:13" x14ac:dyDescent="0.3">
      <c r="A175" s="135" t="s">
        <v>2932</v>
      </c>
      <c r="B175" s="135" t="s">
        <v>2933</v>
      </c>
      <c r="C175" s="135">
        <v>-19.88</v>
      </c>
      <c r="D175" s="135">
        <v>112.25</v>
      </c>
      <c r="E175" s="136">
        <v>79.399535714285719</v>
      </c>
      <c r="F175" s="132">
        <v>-1.93</v>
      </c>
      <c r="G175" s="202">
        <f t="shared" si="5"/>
        <v>20.493040999999998</v>
      </c>
      <c r="H175" s="136"/>
      <c r="I175" s="132"/>
      <c r="J175" s="132">
        <v>2.69</v>
      </c>
      <c r="K175" s="133" t="s">
        <v>2925</v>
      </c>
      <c r="L175" s="199" t="s">
        <v>2943</v>
      </c>
      <c r="M175" s="135" t="s">
        <v>2924</v>
      </c>
    </row>
    <row r="176" spans="1:13" x14ac:dyDescent="0.3">
      <c r="A176" s="135" t="s">
        <v>2932</v>
      </c>
      <c r="B176" s="135" t="s">
        <v>2933</v>
      </c>
      <c r="C176" s="135">
        <v>-19.88</v>
      </c>
      <c r="D176" s="135">
        <v>112.25</v>
      </c>
      <c r="E176" s="136">
        <v>78.545732142857148</v>
      </c>
      <c r="F176" s="132">
        <v>-1.49</v>
      </c>
      <c r="G176" s="202">
        <f t="shared" si="5"/>
        <v>18.395209000000001</v>
      </c>
      <c r="H176" s="136"/>
      <c r="I176" s="132"/>
      <c r="J176" s="132">
        <v>2.36</v>
      </c>
      <c r="K176" s="133" t="s">
        <v>2925</v>
      </c>
      <c r="L176" s="199" t="s">
        <v>2944</v>
      </c>
      <c r="M176" s="135" t="s">
        <v>2924</v>
      </c>
    </row>
    <row r="177" spans="1:13" x14ac:dyDescent="0.3">
      <c r="A177" s="135" t="s">
        <v>2932</v>
      </c>
      <c r="B177" s="135" t="s">
        <v>2933</v>
      </c>
      <c r="C177" s="135">
        <v>-19.88</v>
      </c>
      <c r="D177" s="135">
        <v>112.25</v>
      </c>
      <c r="E177" s="136">
        <v>78.644200892857157</v>
      </c>
      <c r="F177" s="132">
        <v>-1.96</v>
      </c>
      <c r="G177" s="202">
        <f t="shared" si="5"/>
        <v>20.637344000000002</v>
      </c>
      <c r="H177" s="136"/>
      <c r="I177" s="132"/>
      <c r="J177" s="132">
        <v>2.27</v>
      </c>
      <c r="K177" s="133" t="s">
        <v>2925</v>
      </c>
      <c r="L177" s="199" t="s">
        <v>2944</v>
      </c>
      <c r="M177" s="135" t="s">
        <v>2924</v>
      </c>
    </row>
    <row r="178" spans="1:13" x14ac:dyDescent="0.3">
      <c r="A178" s="135" t="s">
        <v>2932</v>
      </c>
      <c r="B178" s="135" t="s">
        <v>2933</v>
      </c>
      <c r="C178" s="135">
        <v>-19.88</v>
      </c>
      <c r="D178" s="135">
        <v>112.25</v>
      </c>
      <c r="E178" s="136">
        <v>78.735941964285715</v>
      </c>
      <c r="F178" s="132">
        <v>-1.72</v>
      </c>
      <c r="G178" s="202">
        <f t="shared" si="5"/>
        <v>19.487456000000002</v>
      </c>
      <c r="H178" s="136"/>
      <c r="I178" s="132"/>
      <c r="J178" s="132">
        <v>2.4300000000000002</v>
      </c>
      <c r="K178" s="133" t="s">
        <v>2925</v>
      </c>
      <c r="L178" s="199" t="s">
        <v>2944</v>
      </c>
      <c r="M178" s="135" t="s">
        <v>2924</v>
      </c>
    </row>
    <row r="179" spans="1:13" x14ac:dyDescent="0.3">
      <c r="A179" s="135" t="s">
        <v>2932</v>
      </c>
      <c r="B179" s="135" t="s">
        <v>2933</v>
      </c>
      <c r="C179" s="135">
        <v>-19.88</v>
      </c>
      <c r="D179" s="135">
        <v>112.25</v>
      </c>
      <c r="E179" s="136">
        <v>78.828294642857145</v>
      </c>
      <c r="F179" s="132">
        <v>-2.2599999999999998</v>
      </c>
      <c r="G179" s="202">
        <f t="shared" si="5"/>
        <v>22.089283999999999</v>
      </c>
      <c r="H179" s="136"/>
      <c r="I179" s="132"/>
      <c r="J179" s="132">
        <v>2.54</v>
      </c>
      <c r="K179" s="133" t="s">
        <v>2925</v>
      </c>
      <c r="L179" s="199" t="s">
        <v>2944</v>
      </c>
      <c r="M179" s="135" t="s">
        <v>2924</v>
      </c>
    </row>
    <row r="180" spans="1:13" x14ac:dyDescent="0.3">
      <c r="A180" s="135" t="s">
        <v>2932</v>
      </c>
      <c r="B180" s="135" t="s">
        <v>2933</v>
      </c>
      <c r="C180" s="135">
        <v>-19.88</v>
      </c>
      <c r="D180" s="135">
        <v>112.25</v>
      </c>
      <c r="E180" s="136">
        <v>78.919424107142859</v>
      </c>
      <c r="F180" s="132">
        <v>-2.16</v>
      </c>
      <c r="G180" s="202">
        <f t="shared" si="5"/>
        <v>21.603504000000001</v>
      </c>
      <c r="H180" s="136"/>
      <c r="I180" s="132"/>
      <c r="J180" s="132">
        <v>2.65</v>
      </c>
      <c r="K180" s="133" t="s">
        <v>2925</v>
      </c>
      <c r="L180" s="199" t="s">
        <v>2944</v>
      </c>
      <c r="M180" s="135" t="s">
        <v>2924</v>
      </c>
    </row>
    <row r="181" spans="1:13" x14ac:dyDescent="0.3">
      <c r="A181" s="135" t="s">
        <v>2932</v>
      </c>
      <c r="B181" s="135" t="s">
        <v>2933</v>
      </c>
      <c r="C181" s="135">
        <v>-19.88</v>
      </c>
      <c r="D181" s="135">
        <v>112.25</v>
      </c>
      <c r="E181" s="136">
        <v>79.025843750000007</v>
      </c>
      <c r="F181" s="132">
        <v>-2.2000000000000002</v>
      </c>
      <c r="G181" s="202">
        <f t="shared" si="5"/>
        <v>21.797600000000003</v>
      </c>
      <c r="H181" s="136"/>
      <c r="I181" s="132"/>
      <c r="J181" s="132">
        <v>2.97</v>
      </c>
      <c r="K181" s="133" t="s">
        <v>2925</v>
      </c>
      <c r="L181" s="199" t="s">
        <v>2944</v>
      </c>
      <c r="M181" s="135" t="s">
        <v>2924</v>
      </c>
    </row>
    <row r="182" spans="1:13" x14ac:dyDescent="0.3">
      <c r="A182" s="135" t="s">
        <v>2932</v>
      </c>
      <c r="B182" s="135" t="s">
        <v>2933</v>
      </c>
      <c r="C182" s="135">
        <v>-19.88</v>
      </c>
      <c r="D182" s="135">
        <v>112.25</v>
      </c>
      <c r="E182" s="136">
        <v>79.120031250000011</v>
      </c>
      <c r="F182" s="132">
        <v>-2.31</v>
      </c>
      <c r="G182" s="202">
        <f t="shared" si="5"/>
        <v>22.332849000000003</v>
      </c>
      <c r="H182" s="136"/>
      <c r="I182" s="132"/>
      <c r="J182" s="132">
        <v>2.5099999999999998</v>
      </c>
      <c r="K182" s="133" t="s">
        <v>2925</v>
      </c>
      <c r="L182" s="199" t="s">
        <v>2944</v>
      </c>
      <c r="M182" s="135" t="s">
        <v>2924</v>
      </c>
    </row>
    <row r="183" spans="1:13" x14ac:dyDescent="0.3">
      <c r="A183" s="135" t="s">
        <v>2932</v>
      </c>
      <c r="B183" s="135" t="s">
        <v>2933</v>
      </c>
      <c r="C183" s="135">
        <v>-19.88</v>
      </c>
      <c r="D183" s="135">
        <v>112.25</v>
      </c>
      <c r="E183" s="136">
        <v>79.126758928571434</v>
      </c>
      <c r="F183" s="132">
        <v>-1.79</v>
      </c>
      <c r="G183" s="202">
        <f t="shared" si="5"/>
        <v>19.821769000000003</v>
      </c>
      <c r="H183" s="136"/>
      <c r="I183" s="132"/>
      <c r="J183" s="132">
        <v>2.65</v>
      </c>
      <c r="K183" s="133" t="s">
        <v>2925</v>
      </c>
      <c r="L183" s="199" t="s">
        <v>2944</v>
      </c>
      <c r="M183" s="135" t="s">
        <v>2924</v>
      </c>
    </row>
    <row r="184" spans="1:13" x14ac:dyDescent="0.3">
      <c r="A184" s="135" t="s">
        <v>2932</v>
      </c>
      <c r="B184" s="135" t="s">
        <v>2933</v>
      </c>
      <c r="C184" s="135">
        <v>-19.88</v>
      </c>
      <c r="D184" s="135">
        <v>112.25</v>
      </c>
      <c r="E184" s="136">
        <v>79.218500000000006</v>
      </c>
      <c r="F184" s="132">
        <v>-1.88</v>
      </c>
      <c r="G184" s="202">
        <f t="shared" si="5"/>
        <v>20.252896</v>
      </c>
      <c r="H184" s="136"/>
      <c r="I184" s="132"/>
      <c r="J184" s="132">
        <v>2.66</v>
      </c>
      <c r="K184" s="133" t="s">
        <v>2925</v>
      </c>
      <c r="L184" s="199" t="s">
        <v>2944</v>
      </c>
      <c r="M184" s="135" t="s">
        <v>2924</v>
      </c>
    </row>
    <row r="185" spans="1:13" x14ac:dyDescent="0.3">
      <c r="A185" s="135" t="s">
        <v>2932</v>
      </c>
      <c r="B185" s="135" t="s">
        <v>2933</v>
      </c>
      <c r="C185" s="135">
        <v>-19.88</v>
      </c>
      <c r="D185" s="135">
        <v>112.25</v>
      </c>
      <c r="E185" s="136">
        <v>79.310241071428578</v>
      </c>
      <c r="F185" s="132">
        <v>-1.9</v>
      </c>
      <c r="G185" s="202">
        <f t="shared" si="5"/>
        <v>20.3489</v>
      </c>
      <c r="H185" s="136"/>
      <c r="I185" s="132"/>
      <c r="J185" s="132">
        <v>2.86</v>
      </c>
      <c r="K185" s="133" t="s">
        <v>2925</v>
      </c>
      <c r="L185" s="199" t="s">
        <v>2944</v>
      </c>
      <c r="M185" s="135" t="s">
        <v>2924</v>
      </c>
    </row>
    <row r="186" spans="1:13" x14ac:dyDescent="0.3">
      <c r="A186" s="135" t="s">
        <v>2932</v>
      </c>
      <c r="B186" s="135" t="s">
        <v>2933</v>
      </c>
      <c r="C186" s="135">
        <v>-19.88</v>
      </c>
      <c r="D186" s="135">
        <v>112.25</v>
      </c>
      <c r="E186" s="136">
        <v>79.399535714285719</v>
      </c>
      <c r="F186" s="132">
        <v>-1.78</v>
      </c>
      <c r="G186" s="202">
        <f t="shared" si="5"/>
        <v>19.773956000000002</v>
      </c>
      <c r="H186" s="136"/>
      <c r="I186" s="132"/>
      <c r="J186" s="132">
        <v>2.64</v>
      </c>
      <c r="K186" s="133" t="s">
        <v>2925</v>
      </c>
      <c r="L186" s="199" t="s">
        <v>2944</v>
      </c>
      <c r="M186" s="135" t="s">
        <v>2924</v>
      </c>
    </row>
    <row r="187" spans="1:13" x14ac:dyDescent="0.3">
      <c r="A187" s="135" t="s">
        <v>2932</v>
      </c>
      <c r="B187" s="135" t="s">
        <v>2933</v>
      </c>
      <c r="C187" s="135">
        <v>-19.88</v>
      </c>
      <c r="D187" s="135">
        <v>112.25</v>
      </c>
      <c r="E187" s="136">
        <v>78.545732142857148</v>
      </c>
      <c r="F187" s="132">
        <v>-1.87</v>
      </c>
      <c r="G187" s="202">
        <f t="shared" si="5"/>
        <v>20.204921000000002</v>
      </c>
      <c r="H187" s="136"/>
      <c r="I187" s="132"/>
      <c r="J187" s="132">
        <v>2.5499999999999998</v>
      </c>
      <c r="K187" s="133" t="s">
        <v>2925</v>
      </c>
      <c r="L187" s="199" t="s">
        <v>2945</v>
      </c>
      <c r="M187" s="135" t="s">
        <v>2924</v>
      </c>
    </row>
    <row r="188" spans="1:13" x14ac:dyDescent="0.3">
      <c r="A188" s="135" t="s">
        <v>2932</v>
      </c>
      <c r="B188" s="135" t="s">
        <v>2933</v>
      </c>
      <c r="C188" s="135">
        <v>-19.88</v>
      </c>
      <c r="D188" s="135">
        <v>112.25</v>
      </c>
      <c r="E188" s="136">
        <v>78.644200892857157</v>
      </c>
      <c r="F188" s="132">
        <v>-1.48</v>
      </c>
      <c r="G188" s="202">
        <f t="shared" si="5"/>
        <v>18.347936000000001</v>
      </c>
      <c r="H188" s="136"/>
      <c r="I188" s="132"/>
      <c r="J188" s="132">
        <v>2.4500000000000002</v>
      </c>
      <c r="K188" s="133" t="s">
        <v>2925</v>
      </c>
      <c r="L188" s="199" t="s">
        <v>2945</v>
      </c>
      <c r="M188" s="135" t="s">
        <v>2924</v>
      </c>
    </row>
    <row r="189" spans="1:13" x14ac:dyDescent="0.3">
      <c r="A189" s="135" t="s">
        <v>2932</v>
      </c>
      <c r="B189" s="135" t="s">
        <v>2933</v>
      </c>
      <c r="C189" s="135">
        <v>-19.88</v>
      </c>
      <c r="D189" s="135">
        <v>112.25</v>
      </c>
      <c r="E189" s="136">
        <v>78.735941964285715</v>
      </c>
      <c r="F189" s="132">
        <v>-2.02</v>
      </c>
      <c r="G189" s="202">
        <f t="shared" si="5"/>
        <v>20.926436000000002</v>
      </c>
      <c r="H189" s="136"/>
      <c r="I189" s="132"/>
      <c r="J189" s="132">
        <v>2.42</v>
      </c>
      <c r="K189" s="133" t="s">
        <v>2925</v>
      </c>
      <c r="L189" s="199" t="s">
        <v>2945</v>
      </c>
      <c r="M189" s="135" t="s">
        <v>2924</v>
      </c>
    </row>
    <row r="190" spans="1:13" x14ac:dyDescent="0.3">
      <c r="A190" s="135" t="s">
        <v>2932</v>
      </c>
      <c r="B190" s="135" t="s">
        <v>2933</v>
      </c>
      <c r="C190" s="135">
        <v>-19.88</v>
      </c>
      <c r="D190" s="135">
        <v>112.25</v>
      </c>
      <c r="E190" s="136">
        <v>78.828294642857145</v>
      </c>
      <c r="F190" s="132">
        <v>-2.48</v>
      </c>
      <c r="G190" s="202">
        <f t="shared" si="5"/>
        <v>23.164336000000002</v>
      </c>
      <c r="H190" s="136"/>
      <c r="I190" s="132"/>
      <c r="J190" s="132">
        <v>2.54</v>
      </c>
      <c r="K190" s="133" t="s">
        <v>2925</v>
      </c>
      <c r="L190" s="199" t="s">
        <v>2945</v>
      </c>
      <c r="M190" s="135" t="s">
        <v>2924</v>
      </c>
    </row>
    <row r="191" spans="1:13" x14ac:dyDescent="0.3">
      <c r="A191" s="135" t="s">
        <v>2932</v>
      </c>
      <c r="B191" s="135" t="s">
        <v>2933</v>
      </c>
      <c r="C191" s="135">
        <v>-19.88</v>
      </c>
      <c r="D191" s="135">
        <v>112.25</v>
      </c>
      <c r="E191" s="136">
        <v>78.919424107142859</v>
      </c>
      <c r="F191" s="132">
        <v>-2.44</v>
      </c>
      <c r="G191" s="202">
        <f t="shared" si="5"/>
        <v>22.968223999999999</v>
      </c>
      <c r="H191" s="136"/>
      <c r="I191" s="132"/>
      <c r="J191" s="132">
        <v>2.62</v>
      </c>
      <c r="K191" s="133" t="s">
        <v>2925</v>
      </c>
      <c r="L191" s="199" t="s">
        <v>2945</v>
      </c>
      <c r="M191" s="135" t="s">
        <v>2924</v>
      </c>
    </row>
    <row r="192" spans="1:13" x14ac:dyDescent="0.3">
      <c r="A192" s="135" t="s">
        <v>2932</v>
      </c>
      <c r="B192" s="135" t="s">
        <v>2933</v>
      </c>
      <c r="C192" s="135">
        <v>-19.88</v>
      </c>
      <c r="D192" s="135">
        <v>112.25</v>
      </c>
      <c r="E192" s="136">
        <v>79.025843750000007</v>
      </c>
      <c r="F192" s="132">
        <v>-2.2200000000000002</v>
      </c>
      <c r="G192" s="202">
        <f t="shared" si="5"/>
        <v>21.894756000000005</v>
      </c>
      <c r="H192" s="136"/>
      <c r="I192" s="132"/>
      <c r="J192" s="132">
        <v>2.92</v>
      </c>
      <c r="K192" s="133" t="s">
        <v>2925</v>
      </c>
      <c r="L192" s="199" t="s">
        <v>2945</v>
      </c>
      <c r="M192" s="135" t="s">
        <v>2924</v>
      </c>
    </row>
    <row r="193" spans="1:13" x14ac:dyDescent="0.3">
      <c r="A193" s="135" t="s">
        <v>2932</v>
      </c>
      <c r="B193" s="135" t="s">
        <v>2933</v>
      </c>
      <c r="C193" s="135">
        <v>-19.88</v>
      </c>
      <c r="D193" s="135">
        <v>112.25</v>
      </c>
      <c r="E193" s="136">
        <v>79.120031250000011</v>
      </c>
      <c r="F193" s="132">
        <v>-1.96</v>
      </c>
      <c r="G193" s="202">
        <f t="shared" si="5"/>
        <v>20.637344000000002</v>
      </c>
      <c r="H193" s="136"/>
      <c r="I193" s="132"/>
      <c r="J193" s="132">
        <v>2.76</v>
      </c>
      <c r="K193" s="133" t="s">
        <v>2925</v>
      </c>
      <c r="L193" s="199" t="s">
        <v>2945</v>
      </c>
      <c r="M193" s="135" t="s">
        <v>2924</v>
      </c>
    </row>
    <row r="194" spans="1:13" x14ac:dyDescent="0.3">
      <c r="A194" s="135" t="s">
        <v>2932</v>
      </c>
      <c r="B194" s="135" t="s">
        <v>2933</v>
      </c>
      <c r="C194" s="135">
        <v>-19.88</v>
      </c>
      <c r="D194" s="135">
        <v>112.25</v>
      </c>
      <c r="E194" s="136">
        <v>79.126758928571434</v>
      </c>
      <c r="F194" s="132">
        <v>-1.98</v>
      </c>
      <c r="G194" s="202">
        <f t="shared" si="5"/>
        <v>20.733636000000001</v>
      </c>
      <c r="H194" s="136"/>
      <c r="I194" s="132"/>
      <c r="J194" s="132">
        <v>2.81</v>
      </c>
      <c r="K194" s="133" t="s">
        <v>2925</v>
      </c>
      <c r="L194" s="199" t="s">
        <v>2945</v>
      </c>
      <c r="M194" s="135" t="s">
        <v>2924</v>
      </c>
    </row>
    <row r="195" spans="1:13" x14ac:dyDescent="0.3">
      <c r="A195" s="135" t="s">
        <v>2932</v>
      </c>
      <c r="B195" s="135" t="s">
        <v>2933</v>
      </c>
      <c r="C195" s="135">
        <v>-19.88</v>
      </c>
      <c r="D195" s="135">
        <v>112.25</v>
      </c>
      <c r="E195" s="136">
        <v>79.218500000000006</v>
      </c>
      <c r="F195" s="132">
        <v>-2.0499999999999998</v>
      </c>
      <c r="G195" s="202">
        <f t="shared" ref="G195:G197" si="6">16.1-4.64*(F195+1)+0.09*(F195+1)*(F195+1)</f>
        <v>21.071225000000002</v>
      </c>
      <c r="H195" s="136"/>
      <c r="I195" s="132"/>
      <c r="J195" s="132">
        <v>2.85</v>
      </c>
      <c r="K195" s="133" t="s">
        <v>2925</v>
      </c>
      <c r="L195" s="199" t="s">
        <v>2945</v>
      </c>
      <c r="M195" s="135" t="s">
        <v>2924</v>
      </c>
    </row>
    <row r="196" spans="1:13" x14ac:dyDescent="0.3">
      <c r="A196" s="135" t="s">
        <v>2932</v>
      </c>
      <c r="B196" s="135" t="s">
        <v>2933</v>
      </c>
      <c r="C196" s="135">
        <v>-19.88</v>
      </c>
      <c r="D196" s="135">
        <v>112.25</v>
      </c>
      <c r="E196" s="136">
        <v>79.310241071428578</v>
      </c>
      <c r="F196" s="132">
        <v>-1.89</v>
      </c>
      <c r="G196" s="202">
        <f t="shared" si="6"/>
        <v>20.300889000000002</v>
      </c>
      <c r="H196" s="136"/>
      <c r="I196" s="132"/>
      <c r="J196" s="132">
        <v>2.71</v>
      </c>
      <c r="K196" s="133" t="s">
        <v>2925</v>
      </c>
      <c r="L196" s="199" t="s">
        <v>2945</v>
      </c>
      <c r="M196" s="135" t="s">
        <v>2924</v>
      </c>
    </row>
    <row r="197" spans="1:13" x14ac:dyDescent="0.3">
      <c r="A197" s="135" t="s">
        <v>2932</v>
      </c>
      <c r="B197" s="135" t="s">
        <v>2933</v>
      </c>
      <c r="C197" s="135">
        <v>-19.88</v>
      </c>
      <c r="D197" s="135">
        <v>112.25</v>
      </c>
      <c r="E197" s="136">
        <v>79.399535714285719</v>
      </c>
      <c r="F197" s="132">
        <v>-2.08</v>
      </c>
      <c r="G197" s="202">
        <f t="shared" si="6"/>
        <v>21.216176000000001</v>
      </c>
      <c r="H197" s="136"/>
      <c r="I197" s="132"/>
      <c r="J197" s="132">
        <v>2.69</v>
      </c>
      <c r="K197" s="133" t="s">
        <v>2925</v>
      </c>
      <c r="L197" s="199" t="s">
        <v>2945</v>
      </c>
      <c r="M197" s="135" t="s">
        <v>2924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Normal="100" workbookViewId="0">
      <selection activeCell="J30" sqref="A1:N44"/>
    </sheetView>
  </sheetViews>
  <sheetFormatPr defaultColWidth="11.90625" defaultRowHeight="10.5" x14ac:dyDescent="0.25"/>
  <cols>
    <col min="1" max="3" width="7.90625" style="142" bestFit="1" customWidth="1"/>
    <col min="4" max="4" width="7.90625" style="143" bestFit="1" customWidth="1"/>
    <col min="5" max="6" width="7.90625" style="142" bestFit="1" customWidth="1"/>
    <col min="7" max="7" width="9" style="142" customWidth="1"/>
    <col min="8" max="8" width="7.90625" style="142" bestFit="1" customWidth="1"/>
    <col min="9" max="10" width="7.90625" style="142" customWidth="1"/>
    <col min="11" max="11" width="6.36328125" style="142" bestFit="1" customWidth="1"/>
    <col min="12" max="12" width="7.90625" style="143" bestFit="1" customWidth="1"/>
    <col min="13" max="14" width="6.7265625" style="142" bestFit="1" customWidth="1"/>
    <col min="15" max="16384" width="11.90625" style="142"/>
  </cols>
  <sheetData>
    <row r="1" spans="1:14" ht="53" thickBot="1" x14ac:dyDescent="0.3">
      <c r="A1" s="109" t="s">
        <v>2947</v>
      </c>
      <c r="B1" s="109" t="s">
        <v>2948</v>
      </c>
      <c r="C1" s="109" t="s">
        <v>2949</v>
      </c>
      <c r="D1" s="109" t="s">
        <v>2950</v>
      </c>
      <c r="E1" s="109" t="s">
        <v>2951</v>
      </c>
      <c r="F1" s="109" t="s">
        <v>2952</v>
      </c>
      <c r="G1" s="109" t="s">
        <v>2953</v>
      </c>
      <c r="H1" s="109" t="s">
        <v>2954</v>
      </c>
      <c r="I1" s="109" t="s">
        <v>2946</v>
      </c>
      <c r="J1" s="109" t="s">
        <v>247</v>
      </c>
      <c r="K1" s="109" t="s">
        <v>2955</v>
      </c>
      <c r="L1" s="109" t="s">
        <v>2956</v>
      </c>
      <c r="M1" s="109" t="s">
        <v>2957</v>
      </c>
      <c r="N1" s="109" t="s">
        <v>2958</v>
      </c>
    </row>
    <row r="2" spans="1:14" ht="11" thickTop="1" x14ac:dyDescent="0.25">
      <c r="A2" s="143">
        <v>0.87062240702574656</v>
      </c>
      <c r="B2" s="143"/>
      <c r="C2" s="143"/>
      <c r="E2" s="144">
        <v>34.484361077268268</v>
      </c>
      <c r="G2" s="142">
        <v>800.65</v>
      </c>
      <c r="H2" s="144">
        <v>34.484361077268296</v>
      </c>
      <c r="I2" s="144"/>
      <c r="J2" s="144"/>
      <c r="K2" s="144"/>
      <c r="L2" s="143">
        <v>3.1843944254970155E-2</v>
      </c>
      <c r="M2" s="142">
        <v>2.3E-2</v>
      </c>
      <c r="N2" s="142">
        <v>0.2</v>
      </c>
    </row>
    <row r="3" spans="1:14" x14ac:dyDescent="0.25">
      <c r="A3" s="143">
        <v>0.8492480481563468</v>
      </c>
      <c r="B3" s="143">
        <v>0.85059016157619771</v>
      </c>
      <c r="C3" s="143">
        <v>0.8499191048662722</v>
      </c>
      <c r="E3" s="144">
        <v>33.74596372585772</v>
      </c>
      <c r="G3" s="142">
        <v>800.77</v>
      </c>
      <c r="H3" s="144">
        <v>33.74596372585772</v>
      </c>
      <c r="I3" s="144"/>
      <c r="J3" s="144"/>
      <c r="K3" s="144"/>
      <c r="L3" s="143">
        <v>0</v>
      </c>
    </row>
    <row r="4" spans="1:14" x14ac:dyDescent="0.25">
      <c r="A4" s="143">
        <v>0.85228695077160277</v>
      </c>
      <c r="B4" s="143">
        <v>0.84497276823334666</v>
      </c>
      <c r="C4" s="143">
        <v>0.84862985950247471</v>
      </c>
      <c r="E4" s="144">
        <v>33.852071393109874</v>
      </c>
      <c r="F4" s="144"/>
      <c r="G4" s="142">
        <v>800.94</v>
      </c>
      <c r="H4" s="144">
        <v>33.852071393109874</v>
      </c>
      <c r="I4" s="144">
        <f>AVERAGE(G2:G6)</f>
        <v>800.98800000000006</v>
      </c>
      <c r="J4" s="144">
        <f>AVERAGE(H2:H6)</f>
        <v>34.315595046558883</v>
      </c>
      <c r="K4" s="144"/>
      <c r="L4" s="143">
        <v>3.7769680074540776E-2</v>
      </c>
    </row>
    <row r="5" spans="1:14" x14ac:dyDescent="0.25">
      <c r="A5" s="143">
        <v>0.8684777892885317</v>
      </c>
      <c r="B5" s="143">
        <v>0.87732586859871564</v>
      </c>
      <c r="C5" s="143">
        <v>0.87290182894362367</v>
      </c>
      <c r="D5" s="143">
        <v>6.2565368807074558E-3</v>
      </c>
      <c r="E5" s="144">
        <v>34.411096184509496</v>
      </c>
      <c r="F5" s="144">
        <v>34.712207956714195</v>
      </c>
      <c r="G5" s="142">
        <v>801.19</v>
      </c>
      <c r="H5" s="144">
        <v>34.561652070611842</v>
      </c>
      <c r="I5" s="144">
        <f t="shared" ref="I5:J20" si="0">AVERAGE(G3:G7)</f>
        <v>801.17</v>
      </c>
      <c r="J5" s="144">
        <f t="shared" si="0"/>
        <v>34.430077854751154</v>
      </c>
      <c r="K5" s="145">
        <v>0.21291817602104163</v>
      </c>
      <c r="L5" s="143">
        <v>2.1530611906802111E-2</v>
      </c>
      <c r="M5" s="142">
        <v>5.5E-2</v>
      </c>
      <c r="N5" s="142">
        <v>0.20699999999999999</v>
      </c>
    </row>
    <row r="6" spans="1:14" x14ac:dyDescent="0.25">
      <c r="A6" s="143">
        <v>0.88389858982090597</v>
      </c>
      <c r="B6" s="143"/>
      <c r="C6" s="143">
        <v>0.88389858982090597</v>
      </c>
      <c r="E6" s="144">
        <v>34.933926965946668</v>
      </c>
      <c r="F6" s="144"/>
      <c r="G6" s="142">
        <v>801.39</v>
      </c>
      <c r="H6" s="144">
        <v>34.933926965946668</v>
      </c>
      <c r="I6" s="144">
        <f t="shared" si="0"/>
        <v>801.55</v>
      </c>
      <c r="J6" s="144">
        <f t="shared" si="0"/>
        <v>34.628451102378264</v>
      </c>
      <c r="K6" s="144"/>
      <c r="L6" s="143">
        <v>1.0327621171142569E-2</v>
      </c>
      <c r="M6" s="142">
        <v>2.4E-2</v>
      </c>
      <c r="N6" s="142">
        <v>0.184</v>
      </c>
    </row>
    <row r="7" spans="1:14" x14ac:dyDescent="0.25">
      <c r="A7" s="143">
        <v>0.88756152285612566</v>
      </c>
      <c r="B7" s="143"/>
      <c r="C7" s="143">
        <v>0.88756152285612566</v>
      </c>
      <c r="E7" s="144">
        <v>35.056775118229659</v>
      </c>
      <c r="F7" s="144"/>
      <c r="G7" s="142">
        <v>801.56</v>
      </c>
      <c r="H7" s="144">
        <v>35.056775118229659</v>
      </c>
      <c r="I7" s="144">
        <f t="shared" si="0"/>
        <v>801.92199999999991</v>
      </c>
      <c r="J7" s="144">
        <f t="shared" si="0"/>
        <v>35.008307583086399</v>
      </c>
      <c r="K7" s="144"/>
      <c r="L7" s="143">
        <v>1.0917458759107141E-2</v>
      </c>
      <c r="M7" s="142">
        <v>5.6000000000000001E-2</v>
      </c>
      <c r="N7" s="142">
        <v>0.186</v>
      </c>
    </row>
    <row r="8" spans="1:14" x14ac:dyDescent="0.25">
      <c r="A8" s="143">
        <v>0.87808291235348401</v>
      </c>
      <c r="B8" s="143"/>
      <c r="C8" s="143">
        <v>0.87808291235348401</v>
      </c>
      <c r="E8" s="144">
        <v>34.737829963993278</v>
      </c>
      <c r="F8" s="144"/>
      <c r="G8" s="142">
        <v>802.67</v>
      </c>
      <c r="H8" s="144">
        <v>34.737829963993278</v>
      </c>
      <c r="I8" s="144">
        <f t="shared" si="0"/>
        <v>802.25600000000009</v>
      </c>
      <c r="J8" s="144">
        <f t="shared" si="0"/>
        <v>35.213077360207649</v>
      </c>
      <c r="K8" s="144"/>
      <c r="L8" s="143">
        <v>3.1353751934498221E-2</v>
      </c>
      <c r="M8" s="142">
        <v>4.0000000000000001E-3</v>
      </c>
      <c r="N8" s="142">
        <v>0.187</v>
      </c>
    </row>
    <row r="9" spans="1:14" x14ac:dyDescent="0.25">
      <c r="A9" s="143">
        <v>0.90855898098182852</v>
      </c>
      <c r="B9" s="143"/>
      <c r="C9" s="143">
        <v>0.90855898098182852</v>
      </c>
      <c r="E9" s="144">
        <v>35.751353796650577</v>
      </c>
      <c r="F9" s="144"/>
      <c r="G9" s="142">
        <v>802.8</v>
      </c>
      <c r="H9" s="144">
        <v>35.751353796650577</v>
      </c>
      <c r="I9" s="144">
        <f t="shared" si="0"/>
        <v>802.56600000000003</v>
      </c>
      <c r="J9" s="144">
        <f t="shared" si="0"/>
        <v>35.366524022294371</v>
      </c>
      <c r="K9" s="144"/>
      <c r="L9" s="143">
        <v>1.6462608261831591E-2</v>
      </c>
      <c r="M9" s="142">
        <v>0.05</v>
      </c>
      <c r="N9" s="142">
        <v>0.156</v>
      </c>
    </row>
    <row r="10" spans="1:14" x14ac:dyDescent="0.25">
      <c r="A10" s="143">
        <v>0.90375542555199095</v>
      </c>
      <c r="B10" s="143">
        <v>0.90324556031843228</v>
      </c>
      <c r="C10" s="143">
        <v>0.90350049293521162</v>
      </c>
      <c r="D10" s="143">
        <v>3.605291641405989E-4</v>
      </c>
      <c r="E10" s="144">
        <v>35.593882758934228</v>
      </c>
      <c r="F10" s="144">
        <v>35.577119153501933</v>
      </c>
      <c r="G10" s="142">
        <v>802.86</v>
      </c>
      <c r="H10" s="144">
        <v>35.585500956218084</v>
      </c>
      <c r="I10" s="144">
        <f t="shared" si="0"/>
        <v>802.85400000000004</v>
      </c>
      <c r="J10" s="144">
        <f t="shared" si="0"/>
        <v>35.608956687564749</v>
      </c>
      <c r="K10" s="144">
        <v>1.1853659078311788E-2</v>
      </c>
      <c r="L10" s="143">
        <v>7.4667618827581857E-3</v>
      </c>
      <c r="M10" s="142">
        <v>4.1000000000000002E-2</v>
      </c>
      <c r="N10" s="142">
        <v>0.16300000000000001</v>
      </c>
    </row>
    <row r="11" spans="1:14" x14ac:dyDescent="0.25">
      <c r="A11" s="143">
        <v>0.90702509348227456</v>
      </c>
      <c r="B11" s="143"/>
      <c r="C11" s="143">
        <v>0.90702509348227456</v>
      </c>
      <c r="E11" s="144">
        <v>35.701160276380257</v>
      </c>
      <c r="F11" s="144"/>
      <c r="G11" s="142">
        <v>802.94</v>
      </c>
      <c r="H11" s="144">
        <v>35.701160276380257</v>
      </c>
      <c r="I11" s="144">
        <f t="shared" si="0"/>
        <v>802.93399999999997</v>
      </c>
      <c r="J11" s="144">
        <f t="shared" si="0"/>
        <v>36.135540400560821</v>
      </c>
      <c r="K11" s="144"/>
      <c r="L11" s="143">
        <v>1.4093609766464473E-2</v>
      </c>
      <c r="M11" s="142">
        <v>2.5999999999999999E-2</v>
      </c>
      <c r="N11" s="142">
        <v>0.151</v>
      </c>
    </row>
    <row r="12" spans="1:14" x14ac:dyDescent="0.25">
      <c r="A12" s="143">
        <v>0.92452817899266304</v>
      </c>
      <c r="B12" s="143"/>
      <c r="C12" s="143">
        <v>0.92452817899266304</v>
      </c>
      <c r="E12" s="144">
        <v>36.268938444581558</v>
      </c>
      <c r="F12" s="144"/>
      <c r="G12" s="142">
        <v>803</v>
      </c>
      <c r="H12" s="144">
        <v>36.268938444581558</v>
      </c>
      <c r="I12" s="144">
        <f t="shared" si="0"/>
        <v>803.01</v>
      </c>
      <c r="J12" s="144">
        <f t="shared" si="0"/>
        <v>36.464200348593735</v>
      </c>
      <c r="K12" s="144"/>
      <c r="L12" s="143">
        <v>5.8411051717957756E-3</v>
      </c>
      <c r="M12" s="142">
        <v>3.5999999999999997E-2</v>
      </c>
      <c r="N12" s="142">
        <v>0.121</v>
      </c>
    </row>
    <row r="13" spans="1:14" x14ac:dyDescent="0.25">
      <c r="A13" s="143">
        <v>0.95946356484395701</v>
      </c>
      <c r="B13" s="143"/>
      <c r="C13" s="143">
        <v>0.95946356484395701</v>
      </c>
      <c r="E13" s="144">
        <v>37.370748528973628</v>
      </c>
      <c r="F13" s="144"/>
      <c r="G13" s="142">
        <v>803.07</v>
      </c>
      <c r="H13" s="144">
        <v>37.370748528973628</v>
      </c>
      <c r="I13" s="144">
        <f t="shared" si="0"/>
        <v>803.096</v>
      </c>
      <c r="J13" s="144">
        <f t="shared" si="0"/>
        <v>36.821815568613552</v>
      </c>
      <c r="K13" s="144"/>
      <c r="L13" s="143">
        <v>2.0257592272281736E-3</v>
      </c>
      <c r="M13" s="142">
        <v>0.08</v>
      </c>
      <c r="N13" s="142">
        <v>6.4000000000000001E-2</v>
      </c>
    </row>
    <row r="14" spans="1:14" x14ac:dyDescent="0.25">
      <c r="A14" s="143">
        <v>0.96023598166100876</v>
      </c>
      <c r="B14" s="143"/>
      <c r="C14" s="143">
        <v>0.96023598166100876</v>
      </c>
      <c r="E14" s="144">
        <v>37.394653536815156</v>
      </c>
      <c r="F14" s="144"/>
      <c r="G14" s="142">
        <v>803.18</v>
      </c>
      <c r="H14" s="144">
        <v>37.394653536815156</v>
      </c>
      <c r="I14" s="144">
        <f t="shared" si="0"/>
        <v>803.18000000000006</v>
      </c>
      <c r="J14" s="144">
        <f t="shared" si="0"/>
        <v>37.12443802392319</v>
      </c>
      <c r="K14" s="144"/>
      <c r="L14" s="143">
        <v>1.4989183185967374E-3</v>
      </c>
      <c r="M14" s="142">
        <v>8.5999999999999993E-2</v>
      </c>
      <c r="N14" s="142">
        <v>6.6000000000000003E-2</v>
      </c>
    </row>
    <row r="15" spans="1:14" x14ac:dyDescent="0.25">
      <c r="A15" s="143">
        <v>0.95955492758742489</v>
      </c>
      <c r="B15" s="143"/>
      <c r="C15" s="143">
        <v>0.95955492758742489</v>
      </c>
      <c r="E15" s="144">
        <v>37.373577056317146</v>
      </c>
      <c r="F15" s="144"/>
      <c r="G15" s="142">
        <v>803.29</v>
      </c>
      <c r="H15" s="144">
        <v>37.373577056317146</v>
      </c>
      <c r="I15" s="144">
        <f t="shared" si="0"/>
        <v>803.26400000000001</v>
      </c>
      <c r="J15" s="144">
        <f t="shared" si="0"/>
        <v>37.336249664668522</v>
      </c>
      <c r="K15" s="144"/>
      <c r="L15" s="143">
        <v>1.7197645873699399E-3</v>
      </c>
      <c r="M15" s="142">
        <v>7.4999999999999997E-2</v>
      </c>
      <c r="N15" s="142">
        <v>6.2E-2</v>
      </c>
    </row>
    <row r="16" spans="1:14" x14ac:dyDescent="0.25">
      <c r="A16" s="143">
        <v>0.95442284668659993</v>
      </c>
      <c r="B16" s="143"/>
      <c r="C16" s="143">
        <v>0.95442284668659993</v>
      </c>
      <c r="E16" s="144">
        <v>37.214272552928449</v>
      </c>
      <c r="F16" s="144"/>
      <c r="G16" s="142">
        <v>803.36</v>
      </c>
      <c r="H16" s="144">
        <v>37.214272552928449</v>
      </c>
      <c r="I16" s="144">
        <f t="shared" si="0"/>
        <v>803.34400000000005</v>
      </c>
      <c r="J16" s="144">
        <f t="shared" si="0"/>
        <v>37.322359809211193</v>
      </c>
      <c r="K16" s="144"/>
      <c r="L16" s="143">
        <v>1.342286862243995E-3</v>
      </c>
      <c r="M16" s="142">
        <v>6.5000000000000002E-2</v>
      </c>
      <c r="N16" s="142">
        <v>6.8000000000000005E-2</v>
      </c>
    </row>
    <row r="17" spans="1:14" x14ac:dyDescent="0.25">
      <c r="A17" s="143">
        <v>0.95928964586146015</v>
      </c>
      <c r="B17" s="143">
        <v>0.95687930651255837</v>
      </c>
      <c r="C17" s="143">
        <v>0.95808447618700932</v>
      </c>
      <c r="D17" s="143">
        <v>1.7043672985692163E-3</v>
      </c>
      <c r="E17" s="144">
        <v>37.365363373127579</v>
      </c>
      <c r="F17" s="144">
        <v>37.2906299234889</v>
      </c>
      <c r="G17" s="142">
        <v>803.42</v>
      </c>
      <c r="H17" s="144">
        <v>37.327996648308243</v>
      </c>
      <c r="I17" s="144">
        <f t="shared" si="0"/>
        <v>803.41399999999999</v>
      </c>
      <c r="J17" s="144">
        <f t="shared" si="0"/>
        <v>37.328468608993759</v>
      </c>
      <c r="K17" s="144">
        <v>5.284452902097287E-2</v>
      </c>
      <c r="L17" s="143">
        <v>7.4887668497254113E-4</v>
      </c>
      <c r="M17" s="142">
        <v>8.1000000000000003E-2</v>
      </c>
      <c r="N17" s="142">
        <v>6.8000000000000005E-2</v>
      </c>
    </row>
    <row r="18" spans="1:14" x14ac:dyDescent="0.25">
      <c r="A18" s="143">
        <v>0.95815246279040445</v>
      </c>
      <c r="B18" s="143">
        <v>0.95629453453799218</v>
      </c>
      <c r="C18" s="143">
        <v>0.95722349866419831</v>
      </c>
      <c r="D18" s="143">
        <v>1.3137536662387852E-3</v>
      </c>
      <c r="E18" s="144">
        <v>37.330128023530243</v>
      </c>
      <c r="F18" s="144">
        <v>37.272470479843705</v>
      </c>
      <c r="G18" s="142">
        <v>803.47</v>
      </c>
      <c r="H18" s="144">
        <v>37.30129925168697</v>
      </c>
      <c r="I18" s="144">
        <f t="shared" si="0"/>
        <v>803.47199999999998</v>
      </c>
      <c r="J18" s="144">
        <f t="shared" si="0"/>
        <v>37.319918324293816</v>
      </c>
      <c r="K18" s="144">
        <v>4.077004012731085E-2</v>
      </c>
      <c r="L18" s="143">
        <v>4.7536928082839861E-3</v>
      </c>
      <c r="M18" s="142">
        <v>7.5999999999999998E-2</v>
      </c>
      <c r="N18" s="142">
        <v>6.7000000000000004E-2</v>
      </c>
    </row>
    <row r="19" spans="1:14" x14ac:dyDescent="0.25">
      <c r="A19" s="143">
        <v>0.96122382198952883</v>
      </c>
      <c r="B19" s="143"/>
      <c r="C19" s="143">
        <v>0.96122382198952883</v>
      </c>
      <c r="E19" s="144">
        <v>37.425197535728003</v>
      </c>
      <c r="F19" s="144"/>
      <c r="G19" s="142">
        <v>803.53</v>
      </c>
      <c r="H19" s="144">
        <v>37.425197535728003</v>
      </c>
      <c r="I19" s="144">
        <f t="shared" si="0"/>
        <v>803.55</v>
      </c>
      <c r="J19" s="144">
        <f t="shared" si="0"/>
        <v>37.36867436096815</v>
      </c>
      <c r="K19" s="144"/>
      <c r="L19" s="143">
        <v>1.5084507525112277E-3</v>
      </c>
      <c r="M19" s="142">
        <v>8.5000000000000006E-2</v>
      </c>
      <c r="N19" s="142">
        <v>6.3E-2</v>
      </c>
    </row>
    <row r="20" spans="1:14" x14ac:dyDescent="0.25">
      <c r="A20" s="143">
        <v>0.95817496429508009</v>
      </c>
      <c r="B20" s="143"/>
      <c r="C20" s="143">
        <v>0.95817496429508009</v>
      </c>
      <c r="E20" s="144">
        <v>37.330825632817408</v>
      </c>
      <c r="F20" s="144"/>
      <c r="G20" s="142">
        <v>803.58</v>
      </c>
      <c r="H20" s="144">
        <v>37.330825632817408</v>
      </c>
      <c r="I20" s="144">
        <f t="shared" si="0"/>
        <v>803.61800000000005</v>
      </c>
      <c r="J20" s="144">
        <f t="shared" si="0"/>
        <v>37.401619295006455</v>
      </c>
      <c r="K20" s="144"/>
      <c r="L20" s="143">
        <v>4.517267443865193E-3</v>
      </c>
      <c r="M20" s="142">
        <v>7.6999999999999999E-2</v>
      </c>
      <c r="N20" s="142">
        <v>6.7000000000000004E-2</v>
      </c>
    </row>
    <row r="21" spans="1:14" x14ac:dyDescent="0.25">
      <c r="A21" s="143">
        <v>0.96228754468860478</v>
      </c>
      <c r="B21" s="143"/>
      <c r="C21" s="143">
        <v>0.96228754468860478</v>
      </c>
      <c r="E21" s="144">
        <v>37.458052736300125</v>
      </c>
      <c r="F21" s="144"/>
      <c r="G21" s="142">
        <v>803.75</v>
      </c>
      <c r="H21" s="144">
        <v>37.458052736300125</v>
      </c>
      <c r="I21" s="144">
        <f t="shared" ref="I21:J36" si="1">AVERAGE(G19:G23)</f>
        <v>803.68</v>
      </c>
      <c r="J21" s="144">
        <f t="shared" si="1"/>
        <v>37.462999881369072</v>
      </c>
      <c r="K21" s="144"/>
      <c r="L21" s="143">
        <v>2.5395688256580479E-3</v>
      </c>
      <c r="M21" s="142">
        <v>8.4000000000000005E-2</v>
      </c>
      <c r="N21" s="142">
        <v>6.0999999999999999E-2</v>
      </c>
    </row>
    <row r="22" spans="1:14" x14ac:dyDescent="0.25">
      <c r="A22" s="143">
        <v>0.96341125400805672</v>
      </c>
      <c r="B22" s="143"/>
      <c r="C22" s="143">
        <v>0.96341125400805672</v>
      </c>
      <c r="E22" s="144">
        <v>37.492721318499768</v>
      </c>
      <c r="F22" s="144"/>
      <c r="G22" s="142">
        <v>803.76</v>
      </c>
      <c r="H22" s="144">
        <v>37.492721318499768</v>
      </c>
      <c r="I22" s="144">
        <f t="shared" si="1"/>
        <v>803.73199999999997</v>
      </c>
      <c r="J22" s="144">
        <f t="shared" si="1"/>
        <v>37.488605621724453</v>
      </c>
      <c r="K22" s="144"/>
      <c r="L22" s="143">
        <v>1.9671557848691774E-3</v>
      </c>
      <c r="M22" s="142">
        <v>0.09</v>
      </c>
      <c r="N22" s="142">
        <v>6.0999999999999999E-2</v>
      </c>
    </row>
    <row r="23" spans="1:14" x14ac:dyDescent="0.25">
      <c r="A23" s="143">
        <v>0.96716379774072081</v>
      </c>
      <c r="B23" s="143"/>
      <c r="C23" s="143">
        <v>0.96716379774072081</v>
      </c>
      <c r="E23" s="144">
        <v>37.608202183500026</v>
      </c>
      <c r="F23" s="144"/>
      <c r="G23" s="142">
        <v>803.78</v>
      </c>
      <c r="H23" s="144">
        <v>37.608202183500026</v>
      </c>
      <c r="I23" s="144">
        <f t="shared" si="1"/>
        <v>803.79200000000003</v>
      </c>
      <c r="J23" s="144">
        <f t="shared" si="1"/>
        <v>37.490567328815708</v>
      </c>
      <c r="K23" s="144"/>
      <c r="L23" s="143">
        <v>1.3929714009630386E-3</v>
      </c>
      <c r="M23" s="142">
        <v>9.5000000000000001E-2</v>
      </c>
      <c r="N23" s="142">
        <v>5.3999999999999999E-2</v>
      </c>
    </row>
    <row r="24" spans="1:14" x14ac:dyDescent="0.25">
      <c r="A24" s="143">
        <v>0.96537553832208223</v>
      </c>
      <c r="B24" s="143"/>
      <c r="C24" s="143">
        <v>0.96537553832208223</v>
      </c>
      <c r="E24" s="144">
        <v>37.553226237504923</v>
      </c>
      <c r="F24" s="144"/>
      <c r="G24" s="142">
        <v>803.79</v>
      </c>
      <c r="H24" s="144">
        <v>37.553226237504923</v>
      </c>
      <c r="I24" s="144">
        <f t="shared" si="1"/>
        <v>803.83600000000001</v>
      </c>
      <c r="J24" s="144">
        <f t="shared" si="1"/>
        <v>37.477365646650433</v>
      </c>
      <c r="K24" s="144"/>
      <c r="L24" s="143">
        <v>1.3597785878981068E-3</v>
      </c>
      <c r="M24" s="142">
        <v>8.5000000000000006E-2</v>
      </c>
      <c r="N24" s="142">
        <v>5.3999999999999999E-2</v>
      </c>
    </row>
    <row r="25" spans="1:14" x14ac:dyDescent="0.25">
      <c r="A25" s="143">
        <v>0.95862905614418992</v>
      </c>
      <c r="B25" s="143">
        <v>0.95835375603641548</v>
      </c>
      <c r="C25" s="143">
        <v>0.9584914060903027</v>
      </c>
      <c r="D25" s="143">
        <v>1.9466657306868991E-4</v>
      </c>
      <c r="E25" s="144">
        <v>37.344900244178554</v>
      </c>
      <c r="F25" s="144">
        <v>37.336368092368801</v>
      </c>
      <c r="G25" s="142">
        <v>803.88</v>
      </c>
      <c r="H25" s="144">
        <v>37.340634168273681</v>
      </c>
      <c r="I25" s="144">
        <f t="shared" si="1"/>
        <v>803.88400000000001</v>
      </c>
      <c r="J25" s="144">
        <f t="shared" si="1"/>
        <v>37.481872037184964</v>
      </c>
      <c r="K25" s="144">
        <v>6.0331424027894017E-3</v>
      </c>
      <c r="L25" s="143">
        <v>1.3595556665747476E-3</v>
      </c>
      <c r="M25" s="142">
        <v>8.5000000000000006E-2</v>
      </c>
      <c r="N25" s="142">
        <v>7.0999999999999994E-2</v>
      </c>
    </row>
    <row r="26" spans="1:14" x14ac:dyDescent="0.25">
      <c r="A26" s="143">
        <v>0.96015164279696719</v>
      </c>
      <c r="B26" s="143">
        <v>0.96233389069787911</v>
      </c>
      <c r="C26" s="143">
        <v>0.96124276674742315</v>
      </c>
      <c r="D26" s="143">
        <v>1.5430822889649324E-3</v>
      </c>
      <c r="E26" s="144">
        <v>37.392044325473748</v>
      </c>
      <c r="F26" s="144"/>
      <c r="G26" s="142">
        <v>803.97</v>
      </c>
      <c r="H26" s="144">
        <v>37.392044325473748</v>
      </c>
      <c r="I26" s="144">
        <f t="shared" si="1"/>
        <v>803.94200000000012</v>
      </c>
      <c r="J26" s="144">
        <f t="shared" si="1"/>
        <v>37.466517590006767</v>
      </c>
      <c r="K26" s="144"/>
      <c r="L26" s="143">
        <v>1.2498210798261741E-2</v>
      </c>
      <c r="M26" s="142">
        <v>0.107</v>
      </c>
      <c r="N26" s="142">
        <v>7.2999999999999995E-2</v>
      </c>
    </row>
    <row r="27" spans="1:14" x14ac:dyDescent="0.25">
      <c r="A27" s="143">
        <v>0.9641422834193919</v>
      </c>
      <c r="B27" s="143"/>
      <c r="C27" s="143">
        <v>0.9641422834193919</v>
      </c>
      <c r="E27" s="144">
        <v>37.515253271172412</v>
      </c>
      <c r="F27" s="144"/>
      <c r="G27" s="142">
        <v>804</v>
      </c>
      <c r="H27" s="144">
        <v>37.515253271172412</v>
      </c>
      <c r="I27" s="144">
        <f t="shared" si="1"/>
        <v>804.01</v>
      </c>
      <c r="J27" s="144">
        <f t="shared" si="1"/>
        <v>36.8668362981252</v>
      </c>
      <c r="K27" s="144"/>
      <c r="L27" s="143">
        <v>5.1715289566144247E-3</v>
      </c>
      <c r="M27" s="142">
        <v>0.13500000000000001</v>
      </c>
      <c r="N27" s="142">
        <v>7.2999999999999995E-2</v>
      </c>
    </row>
    <row r="28" spans="1:14" x14ac:dyDescent="0.25">
      <c r="A28" s="143">
        <v>0.96412460075549611</v>
      </c>
      <c r="B28" s="143">
        <v>0.96521063197321677</v>
      </c>
      <c r="C28" s="143">
        <v>0.96466761636435638</v>
      </c>
      <c r="D28" s="143">
        <v>7.6794003863056397E-4</v>
      </c>
      <c r="E28" s="144">
        <v>37.514708453786575</v>
      </c>
      <c r="F28" s="144">
        <v>37.548151441431536</v>
      </c>
      <c r="G28" s="142">
        <v>804.07</v>
      </c>
      <c r="H28" s="144">
        <v>37.531429947609055</v>
      </c>
      <c r="I28" s="144">
        <f t="shared" si="1"/>
        <v>804.06999999999994</v>
      </c>
      <c r="J28" s="144">
        <f t="shared" si="1"/>
        <v>36.386249887837536</v>
      </c>
      <c r="K28" s="144">
        <v>2.3647763346889464E-2</v>
      </c>
      <c r="L28" s="143">
        <v>6.4468154099475046E-3</v>
      </c>
      <c r="M28" s="142">
        <v>0.106</v>
      </c>
      <c r="N28" s="142">
        <v>6.5000000000000002E-2</v>
      </c>
    </row>
    <row r="29" spans="1:14" x14ac:dyDescent="0.25">
      <c r="A29" s="143">
        <v>0.87522510113280017</v>
      </c>
      <c r="B29" s="143">
        <v>0.8701619965158911</v>
      </c>
      <c r="C29" s="143">
        <v>0.87269354882434569</v>
      </c>
      <c r="D29" s="143">
        <v>3.5801556084733162E-3</v>
      </c>
      <c r="E29" s="144">
        <v>34.640991896819394</v>
      </c>
      <c r="F29" s="144">
        <v>34.468647659374852</v>
      </c>
      <c r="G29" s="142">
        <v>804.13</v>
      </c>
      <c r="H29" s="144">
        <v>34.554819778097126</v>
      </c>
      <c r="I29" s="144">
        <f t="shared" si="1"/>
        <v>804.11599999999999</v>
      </c>
      <c r="J29" s="144">
        <f t="shared" si="1"/>
        <v>35.717269920673552</v>
      </c>
      <c r="K29" s="144">
        <v>0.12186577899545958</v>
      </c>
      <c r="L29" s="143">
        <v>1.5242946730710163E-2</v>
      </c>
      <c r="M29" s="142">
        <v>1.4E-2</v>
      </c>
      <c r="N29" s="142">
        <v>0.186</v>
      </c>
    </row>
    <row r="30" spans="1:14" x14ac:dyDescent="0.25">
      <c r="A30" s="143">
        <v>0.88340688263013445</v>
      </c>
      <c r="B30" s="143">
        <v>0.88461538461538458</v>
      </c>
      <c r="C30" s="143">
        <v>0.88401113362275952</v>
      </c>
      <c r="D30" s="143">
        <v>8.5453994884777354E-4</v>
      </c>
      <c r="E30" s="144">
        <v>34.917397251271289</v>
      </c>
      <c r="F30" s="144">
        <v>34.958006982399404</v>
      </c>
      <c r="G30" s="142">
        <v>804.18</v>
      </c>
      <c r="H30" s="144">
        <v>34.937702116835347</v>
      </c>
      <c r="I30" s="144">
        <f t="shared" si="1"/>
        <v>804.16200000000003</v>
      </c>
      <c r="J30" s="144">
        <f t="shared" si="1"/>
        <v>35.065422284084988</v>
      </c>
      <c r="K30" s="144">
        <v>2.8715416262852109E-2</v>
      </c>
      <c r="L30" s="143">
        <v>0</v>
      </c>
      <c r="M30" s="142">
        <v>0.03</v>
      </c>
      <c r="N30" s="142">
        <v>0.17799999999999999</v>
      </c>
    </row>
    <row r="31" spans="1:14" x14ac:dyDescent="0.25">
      <c r="A31" s="143">
        <v>0.85494085270802322</v>
      </c>
      <c r="B31" s="143">
        <v>0.86087381832151166</v>
      </c>
      <c r="C31" s="143">
        <v>0.8579073355147675</v>
      </c>
      <c r="D31" s="143">
        <v>4.1952402178442802E-3</v>
      </c>
      <c r="E31" s="144">
        <v>33.944427188921644</v>
      </c>
      <c r="F31" s="144">
        <v>34.149861790385977</v>
      </c>
      <c r="G31" s="142">
        <v>804.2</v>
      </c>
      <c r="H31" s="144">
        <v>34.04714448965381</v>
      </c>
      <c r="I31" s="144">
        <f t="shared" si="1"/>
        <v>804.23</v>
      </c>
      <c r="J31" s="144">
        <f t="shared" si="1"/>
        <v>34.352570427179749</v>
      </c>
      <c r="K31" s="144">
        <v>0.14526419978578564</v>
      </c>
      <c r="L31" s="143">
        <v>1.1250930894371926E-2</v>
      </c>
      <c r="M31" s="142">
        <v>6.0999999999999999E-2</v>
      </c>
      <c r="N31" s="142">
        <v>0.191</v>
      </c>
    </row>
    <row r="32" spans="1:14" x14ac:dyDescent="0.25">
      <c r="A32" s="143">
        <v>0.8639556490644229</v>
      </c>
      <c r="B32" s="143"/>
      <c r="C32" s="143">
        <v>0.8639556490644229</v>
      </c>
      <c r="E32" s="144">
        <v>34.256015088229631</v>
      </c>
      <c r="F32" s="144"/>
      <c r="G32" s="142">
        <v>804.23</v>
      </c>
      <c r="H32" s="144">
        <v>34.256015088229631</v>
      </c>
      <c r="I32" s="144">
        <f t="shared" si="1"/>
        <v>804.298</v>
      </c>
      <c r="J32" s="144">
        <f t="shared" si="1"/>
        <v>34.242169140409985</v>
      </c>
      <c r="K32" s="144"/>
      <c r="L32" s="143">
        <v>1.3461400471365945E-2</v>
      </c>
      <c r="M32" s="142">
        <v>2.1000000000000001E-2</v>
      </c>
      <c r="N32" s="142">
        <v>0.20100000000000001</v>
      </c>
    </row>
    <row r="33" spans="1:14" x14ac:dyDescent="0.25">
      <c r="A33" s="143">
        <v>0.85559566787003605</v>
      </c>
      <c r="C33" s="143">
        <v>0.85559566787003605</v>
      </c>
      <c r="E33" s="144">
        <v>33.967170663082825</v>
      </c>
      <c r="G33" s="142">
        <v>804.41</v>
      </c>
      <c r="H33" s="144">
        <v>33.967170663082825</v>
      </c>
      <c r="I33" s="144">
        <f t="shared" si="1"/>
        <v>804.35800000000006</v>
      </c>
      <c r="J33" s="144">
        <f t="shared" si="1"/>
        <v>34.066122805464019</v>
      </c>
      <c r="K33" s="144"/>
      <c r="L33" s="143">
        <v>8.6939261611750696E-2</v>
      </c>
      <c r="M33" s="142">
        <v>0.14699999999999999</v>
      </c>
      <c r="N33" s="142">
        <v>0.246</v>
      </c>
    </row>
    <row r="34" spans="1:14" x14ac:dyDescent="0.25">
      <c r="A34" s="143">
        <v>0.85662287754591859</v>
      </c>
      <c r="B34" s="143"/>
      <c r="C34" s="143">
        <v>0.85662287754591859</v>
      </c>
      <c r="E34" s="144">
        <v>34.002813344248331</v>
      </c>
      <c r="F34" s="144"/>
      <c r="G34" s="142">
        <v>804.47</v>
      </c>
      <c r="H34" s="144">
        <v>34.002813344248331</v>
      </c>
      <c r="I34" s="144">
        <f t="shared" si="1"/>
        <v>804.42199999999991</v>
      </c>
      <c r="J34" s="144">
        <f t="shared" si="1"/>
        <v>33.911075515931358</v>
      </c>
      <c r="K34" s="144"/>
      <c r="L34" s="143">
        <v>3.643985100044636E-2</v>
      </c>
      <c r="M34" s="142">
        <v>0</v>
      </c>
      <c r="N34" s="142">
        <v>0.20799999999999999</v>
      </c>
    </row>
    <row r="35" spans="1:14" x14ac:dyDescent="0.25">
      <c r="A35" s="143">
        <v>0.85820047219780049</v>
      </c>
      <c r="B35" s="143"/>
      <c r="C35" s="143">
        <v>0.85820047219780049</v>
      </c>
      <c r="E35" s="144">
        <v>34.057470442105512</v>
      </c>
      <c r="F35" s="144"/>
      <c r="G35" s="142">
        <v>804.48</v>
      </c>
      <c r="H35" s="144">
        <v>34.057470442105512</v>
      </c>
      <c r="I35" s="144">
        <f t="shared" si="1"/>
        <v>804.4860000000001</v>
      </c>
      <c r="J35" s="144">
        <f t="shared" si="1"/>
        <v>33.790674172994549</v>
      </c>
      <c r="K35" s="144"/>
      <c r="L35" s="143">
        <v>2.9566907056914227E-2</v>
      </c>
      <c r="M35" s="142">
        <v>5.0000000000000001E-3</v>
      </c>
      <c r="N35" s="142">
        <v>0.21</v>
      </c>
    </row>
    <row r="36" spans="1:14" x14ac:dyDescent="0.25">
      <c r="A36" s="143">
        <v>0.83580298670509989</v>
      </c>
      <c r="B36" s="143"/>
      <c r="C36" s="143">
        <v>0.83580298670509989</v>
      </c>
      <c r="E36" s="144">
        <v>33.271908041990514</v>
      </c>
      <c r="F36" s="144"/>
      <c r="G36" s="142">
        <v>804.52</v>
      </c>
      <c r="H36" s="144">
        <v>33.271908041990514</v>
      </c>
      <c r="I36" s="144">
        <f t="shared" si="1"/>
        <v>804.52600000000007</v>
      </c>
      <c r="J36" s="144">
        <f t="shared" si="1"/>
        <v>33.659711348176948</v>
      </c>
      <c r="K36" s="144"/>
      <c r="L36" s="143">
        <v>1.9870553396590846E-2</v>
      </c>
      <c r="M36" s="142">
        <v>4.8000000000000001E-2</v>
      </c>
      <c r="N36" s="142">
        <v>0.22700000000000001</v>
      </c>
    </row>
    <row r="37" spans="1:14" x14ac:dyDescent="0.25">
      <c r="A37" s="143"/>
      <c r="B37" s="143">
        <v>0.84662323047925669</v>
      </c>
      <c r="C37" s="143">
        <v>0.84662323047925669</v>
      </c>
      <c r="E37" s="144"/>
      <c r="F37" s="144">
        <v>33.654008373545565</v>
      </c>
      <c r="G37" s="142">
        <v>804.55</v>
      </c>
      <c r="H37" s="144">
        <v>33.654008373545565</v>
      </c>
      <c r="I37" s="144">
        <f t="shared" ref="I37:J42" si="2">AVERAGE(G35:G39)</f>
        <v>804.61</v>
      </c>
      <c r="J37" s="144">
        <f t="shared" si="2"/>
        <v>33.445318208014939</v>
      </c>
      <c r="K37" s="144"/>
      <c r="L37" s="143">
        <v>2.2302397718826243E-2</v>
      </c>
      <c r="M37" s="142">
        <v>0.17599999999999999</v>
      </c>
      <c r="N37" s="142">
        <v>0.26</v>
      </c>
    </row>
    <row r="38" spans="1:14" x14ac:dyDescent="0.25">
      <c r="A38" s="143">
        <v>0.83694182379798188</v>
      </c>
      <c r="B38" s="143"/>
      <c r="C38" s="143">
        <v>0.83694182379798188</v>
      </c>
      <c r="E38" s="144">
        <v>33.312356538994841</v>
      </c>
      <c r="F38" s="144"/>
      <c r="G38" s="142">
        <v>804.61</v>
      </c>
      <c r="H38" s="144">
        <v>33.312356538994841</v>
      </c>
      <c r="I38" s="144">
        <f t="shared" si="2"/>
        <v>804.72199999999998</v>
      </c>
      <c r="J38" s="144">
        <f t="shared" si="2"/>
        <v>33.2852527234013</v>
      </c>
      <c r="K38" s="144"/>
      <c r="L38" s="143">
        <v>9.1719634372279674E-3</v>
      </c>
      <c r="M38" s="142">
        <v>0.14399999999999999</v>
      </c>
      <c r="N38" s="142">
        <v>0.19900000000000001</v>
      </c>
    </row>
    <row r="39" spans="1:14" x14ac:dyDescent="0.25">
      <c r="A39" s="143">
        <v>0.82626176352215897</v>
      </c>
      <c r="B39" s="143"/>
      <c r="C39" s="143">
        <v>0.82626176352215897</v>
      </c>
      <c r="E39" s="144">
        <v>32.930847643438256</v>
      </c>
      <c r="F39" s="144"/>
      <c r="G39" s="142">
        <v>804.89</v>
      </c>
      <c r="H39" s="144">
        <v>32.930847643438256</v>
      </c>
      <c r="I39" s="144">
        <f t="shared" si="2"/>
        <v>804.84399999999994</v>
      </c>
      <c r="J39" s="144">
        <f t="shared" si="2"/>
        <v>33.35277149379047</v>
      </c>
      <c r="K39" s="144"/>
      <c r="L39" s="143">
        <v>1.626137163985587E-2</v>
      </c>
      <c r="M39" s="142">
        <v>0.121</v>
      </c>
      <c r="N39" s="142">
        <v>0.216</v>
      </c>
    </row>
    <row r="40" spans="1:14" x14ac:dyDescent="0.25">
      <c r="A40" s="143">
        <v>0.83538766014492039</v>
      </c>
      <c r="B40" s="143"/>
      <c r="C40" s="143">
        <v>0.83538766014492039</v>
      </c>
      <c r="E40" s="144">
        <v>33.257143019037343</v>
      </c>
      <c r="F40" s="144"/>
      <c r="G40" s="142">
        <v>805.04</v>
      </c>
      <c r="H40" s="144">
        <v>33.257143019037343</v>
      </c>
      <c r="I40" s="144">
        <f t="shared" si="2"/>
        <v>804.97800000000007</v>
      </c>
      <c r="J40" s="144">
        <f t="shared" si="2"/>
        <v>33.254993141416854</v>
      </c>
      <c r="K40" s="144"/>
      <c r="L40" s="143">
        <v>0</v>
      </c>
      <c r="M40" s="142">
        <v>8.3000000000000004E-2</v>
      </c>
      <c r="N40" s="142">
        <v>0.219</v>
      </c>
    </row>
    <row r="41" spans="1:14" x14ac:dyDescent="0.25">
      <c r="A41" s="143">
        <v>0.84535573122529639</v>
      </c>
      <c r="B41" s="143"/>
      <c r="C41" s="143">
        <v>0.84535573122529639</v>
      </c>
      <c r="E41" s="144">
        <v>33.609501893936368</v>
      </c>
      <c r="F41" s="144"/>
      <c r="G41" s="142">
        <v>805.13</v>
      </c>
      <c r="H41" s="144">
        <v>33.609501893936368</v>
      </c>
      <c r="I41" s="144">
        <f t="shared" si="2"/>
        <v>805.13799999999992</v>
      </c>
      <c r="J41" s="144">
        <f t="shared" si="2"/>
        <v>33.21454768201427</v>
      </c>
      <c r="K41" s="144"/>
      <c r="L41" s="143">
        <v>8.58022759835971E-3</v>
      </c>
      <c r="M41" s="142">
        <v>8.2000000000000003E-2</v>
      </c>
      <c r="N41" s="142">
        <v>0.20499999999999999</v>
      </c>
    </row>
    <row r="42" spans="1:14" x14ac:dyDescent="0.25">
      <c r="A42" s="143">
        <v>0.83280368949351213</v>
      </c>
      <c r="B42" s="143"/>
      <c r="C42" s="143">
        <v>0.83280368949351213</v>
      </c>
      <c r="E42" s="144">
        <v>33.165116611677497</v>
      </c>
      <c r="F42" s="144"/>
      <c r="G42" s="142">
        <v>805.22</v>
      </c>
      <c r="H42" s="144">
        <v>33.165116611677497</v>
      </c>
      <c r="I42" s="144">
        <f t="shared" si="2"/>
        <v>805.27600000000007</v>
      </c>
      <c r="J42" s="144">
        <f t="shared" si="2"/>
        <v>33.202263560548317</v>
      </c>
      <c r="K42" s="144"/>
      <c r="L42" s="143">
        <v>1.4324569999505522E-2</v>
      </c>
      <c r="M42" s="142">
        <v>6.3E-2</v>
      </c>
      <c r="N42" s="142">
        <v>0.224</v>
      </c>
    </row>
    <row r="43" spans="1:14" x14ac:dyDescent="0.25">
      <c r="A43" s="143">
        <v>0.83126353856900925</v>
      </c>
      <c r="B43" s="143"/>
      <c r="C43" s="143">
        <v>0.83126353856900925</v>
      </c>
      <c r="E43" s="144">
        <v>33.110129241981866</v>
      </c>
      <c r="F43" s="144"/>
      <c r="G43" s="142">
        <v>805.41</v>
      </c>
      <c r="H43" s="144">
        <v>33.110129241981866</v>
      </c>
      <c r="I43" s="144"/>
      <c r="J43" s="144"/>
      <c r="K43" s="144"/>
      <c r="L43" s="143">
        <v>1.5727797292182492E-2</v>
      </c>
      <c r="M43" s="142">
        <v>7.0999999999999994E-2</v>
      </c>
      <c r="N43" s="142">
        <v>0.22700000000000001</v>
      </c>
    </row>
    <row r="44" spans="1:14" x14ac:dyDescent="0.25">
      <c r="A44" s="143">
        <v>0.82455512145908105</v>
      </c>
      <c r="B44" s="143"/>
      <c r="C44" s="143">
        <v>0.82455512145908105</v>
      </c>
      <c r="E44" s="144">
        <v>32.86942703610849</v>
      </c>
      <c r="F44" s="144"/>
      <c r="G44" s="142">
        <v>805.58</v>
      </c>
      <c r="H44" s="144">
        <v>32.86942703610849</v>
      </c>
      <c r="I44" s="144"/>
      <c r="J44" s="144"/>
      <c r="K44" s="144"/>
      <c r="L44" s="143">
        <v>1.5692456659792995E-2</v>
      </c>
      <c r="M44" s="142">
        <v>4.3999999999999997E-2</v>
      </c>
      <c r="N44" s="142">
        <v>0.23899999999999999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zoomScale="145" zoomScaleNormal="145" workbookViewId="0">
      <selection activeCell="H22" sqref="A1:J43"/>
    </sheetView>
  </sheetViews>
  <sheetFormatPr defaultColWidth="8.7265625" defaultRowHeight="10.5" x14ac:dyDescent="0.25"/>
  <cols>
    <col min="1" max="1" width="6.36328125" style="142" customWidth="1"/>
    <col min="2" max="2" width="4.453125" style="142" customWidth="1"/>
    <col min="3" max="3" width="5.08984375" style="142" customWidth="1"/>
    <col min="4" max="7" width="8.7265625" style="142"/>
    <col min="8" max="8" width="8.7265625" style="152"/>
    <col min="9" max="9" width="8.7265625" style="142"/>
    <col min="10" max="10" width="8.7265625" style="152"/>
    <col min="11" max="16384" width="8.7265625" style="142"/>
  </cols>
  <sheetData>
    <row r="1" spans="1:10" ht="21" x14ac:dyDescent="0.25">
      <c r="A1" s="153" t="s">
        <v>3003</v>
      </c>
      <c r="B1" s="153" t="s">
        <v>3004</v>
      </c>
      <c r="C1" s="153" t="s">
        <v>1</v>
      </c>
      <c r="D1" s="153" t="s">
        <v>3005</v>
      </c>
      <c r="E1" s="153" t="s">
        <v>3006</v>
      </c>
      <c r="F1" s="153" t="s">
        <v>3009</v>
      </c>
      <c r="G1" s="153" t="s">
        <v>3007</v>
      </c>
      <c r="H1" s="153" t="s">
        <v>246</v>
      </c>
      <c r="I1" s="153" t="s">
        <v>3008</v>
      </c>
      <c r="J1" s="153" t="s">
        <v>247</v>
      </c>
    </row>
    <row r="2" spans="1:10" x14ac:dyDescent="0.25">
      <c r="A2" s="148" t="s">
        <v>2959</v>
      </c>
      <c r="B2" s="148">
        <v>13</v>
      </c>
      <c r="C2" s="148">
        <v>4</v>
      </c>
      <c r="D2" s="148" t="s">
        <v>2960</v>
      </c>
      <c r="E2" s="146">
        <v>110</v>
      </c>
      <c r="F2" s="146">
        <v>21.167320749999998</v>
      </c>
      <c r="G2" s="146">
        <v>4.4524375655714028</v>
      </c>
      <c r="H2" s="149">
        <v>29.928660000000001</v>
      </c>
      <c r="I2" s="148"/>
      <c r="J2" s="149"/>
    </row>
    <row r="3" spans="1:10" x14ac:dyDescent="0.25">
      <c r="A3" s="148" t="s">
        <v>2959</v>
      </c>
      <c r="B3" s="148">
        <v>13</v>
      </c>
      <c r="C3" s="148">
        <v>6</v>
      </c>
      <c r="D3" s="148" t="s">
        <v>2960</v>
      </c>
      <c r="E3" s="146">
        <v>112.64</v>
      </c>
      <c r="F3" s="146">
        <v>21.396075440000001</v>
      </c>
      <c r="G3" s="146">
        <v>4.8936387485839914</v>
      </c>
      <c r="H3" s="149">
        <v>31.101240000000001</v>
      </c>
      <c r="I3" s="148"/>
      <c r="J3" s="149"/>
    </row>
    <row r="4" spans="1:10" x14ac:dyDescent="0.25">
      <c r="A4" s="148" t="s">
        <v>2959</v>
      </c>
      <c r="B4" s="148">
        <v>14</v>
      </c>
      <c r="C4" s="148">
        <v>1</v>
      </c>
      <c r="D4" s="148" t="s">
        <v>2960</v>
      </c>
      <c r="E4" s="146">
        <v>115.7</v>
      </c>
      <c r="F4" s="146">
        <v>21.839695020000001</v>
      </c>
      <c r="G4" s="146">
        <v>4.0473067934127815</v>
      </c>
      <c r="H4" s="149">
        <v>29.021039999999999</v>
      </c>
      <c r="I4" s="146">
        <f>AVERAGE(F2:F6)</f>
        <v>21.717218242000001</v>
      </c>
      <c r="J4" s="149">
        <f>AVERAGE(H2:H6)</f>
        <v>28.488885731676447</v>
      </c>
    </row>
    <row r="5" spans="1:10" x14ac:dyDescent="0.25">
      <c r="A5" s="148" t="s">
        <v>2961</v>
      </c>
      <c r="B5" s="147">
        <v>47</v>
      </c>
      <c r="C5" s="147">
        <v>5</v>
      </c>
      <c r="D5" s="148" t="s">
        <v>2962</v>
      </c>
      <c r="E5" s="146">
        <v>469.58500000000004</v>
      </c>
      <c r="F5" s="146">
        <v>22.021999999999998</v>
      </c>
      <c r="G5" s="146">
        <v>3.5636737216410115</v>
      </c>
      <c r="H5" s="149">
        <v>27.414238837943</v>
      </c>
      <c r="I5" s="146">
        <f t="shared" ref="I5:I41" si="0">AVERAGE(F3:F7)</f>
        <v>21.972154092</v>
      </c>
      <c r="J5" s="149">
        <f t="shared" ref="J5:J41" si="1">AVERAGE(H3:H7)</f>
        <v>27.76757255576144</v>
      </c>
    </row>
    <row r="6" spans="1:10" x14ac:dyDescent="0.25">
      <c r="A6" s="148" t="s">
        <v>2961</v>
      </c>
      <c r="B6" s="147">
        <v>48</v>
      </c>
      <c r="C6" s="147">
        <v>2</v>
      </c>
      <c r="D6" s="150" t="s">
        <v>2963</v>
      </c>
      <c r="E6" s="146">
        <v>473.88</v>
      </c>
      <c r="F6" s="146">
        <v>22.161000000000001</v>
      </c>
      <c r="G6" s="146">
        <v>2.8582966500663964</v>
      </c>
      <c r="H6" s="149">
        <v>24.979249820439236</v>
      </c>
      <c r="I6" s="146">
        <f t="shared" si="0"/>
        <v>22.194939003999998</v>
      </c>
      <c r="J6" s="149">
        <f t="shared" si="1"/>
        <v>26.912619315118512</v>
      </c>
    </row>
    <row r="7" spans="1:10" x14ac:dyDescent="0.25">
      <c r="A7" s="148" t="s">
        <v>2961</v>
      </c>
      <c r="B7" s="147">
        <v>49</v>
      </c>
      <c r="C7" s="147">
        <v>1</v>
      </c>
      <c r="D7" s="148" t="s">
        <v>2964</v>
      </c>
      <c r="E7" s="146">
        <v>481.94500000000005</v>
      </c>
      <c r="F7" s="146">
        <v>22.442</v>
      </c>
      <c r="G7" s="146">
        <v>3.2162315036543792</v>
      </c>
      <c r="H7" s="149">
        <v>26.322094120424953</v>
      </c>
      <c r="I7" s="146">
        <f t="shared" si="0"/>
        <v>22.331200000000003</v>
      </c>
      <c r="J7" s="149">
        <f t="shared" si="1"/>
        <v>26.457574783601444</v>
      </c>
    </row>
    <row r="8" spans="1:10" x14ac:dyDescent="0.25">
      <c r="A8" s="148" t="s">
        <v>2961</v>
      </c>
      <c r="B8" s="147">
        <v>49</v>
      </c>
      <c r="C8" s="147">
        <v>2</v>
      </c>
      <c r="D8" s="146" t="s">
        <v>2965</v>
      </c>
      <c r="E8" s="146">
        <v>483.98</v>
      </c>
      <c r="F8" s="146">
        <v>22.51</v>
      </c>
      <c r="G8" s="146">
        <v>3.3632762873987061</v>
      </c>
      <c r="H8" s="149">
        <v>26.826473796785365</v>
      </c>
      <c r="I8" s="146">
        <f t="shared" si="0"/>
        <v>22.442799999999998</v>
      </c>
      <c r="J8" s="149">
        <f t="shared" si="1"/>
        <v>26.293978494970304</v>
      </c>
    </row>
    <row r="9" spans="1:10" x14ac:dyDescent="0.25">
      <c r="A9" s="148" t="s">
        <v>2961</v>
      </c>
      <c r="B9" s="147">
        <v>49</v>
      </c>
      <c r="C9" s="147">
        <v>2</v>
      </c>
      <c r="D9" s="148" t="s">
        <v>2966</v>
      </c>
      <c r="E9" s="146">
        <v>484.25</v>
      </c>
      <c r="F9" s="146">
        <v>22.521000000000001</v>
      </c>
      <c r="G9" s="146">
        <v>3.33858818125</v>
      </c>
      <c r="H9" s="149">
        <v>26.745817342414679</v>
      </c>
      <c r="I9" s="146">
        <f t="shared" si="0"/>
        <v>22.528399999999998</v>
      </c>
      <c r="J9" s="149">
        <f t="shared" si="1"/>
        <v>26.387480049012691</v>
      </c>
    </row>
    <row r="10" spans="1:10" x14ac:dyDescent="0.25">
      <c r="A10" s="148" t="s">
        <v>2967</v>
      </c>
      <c r="B10" s="147">
        <v>49</v>
      </c>
      <c r="C10" s="147">
        <v>3</v>
      </c>
      <c r="D10" s="148" t="s">
        <v>2968</v>
      </c>
      <c r="E10" s="146">
        <v>485.78000000000003</v>
      </c>
      <c r="F10" s="146">
        <v>22.58</v>
      </c>
      <c r="G10" s="146">
        <v>3.2919364912231721</v>
      </c>
      <c r="H10" s="149">
        <v>26.596257394787298</v>
      </c>
      <c r="I10" s="146">
        <f t="shared" si="0"/>
        <v>22.572200000000002</v>
      </c>
      <c r="J10" s="149">
        <f t="shared" si="1"/>
        <v>26.090874669207732</v>
      </c>
    </row>
    <row r="11" spans="1:10" x14ac:dyDescent="0.25">
      <c r="A11" s="148" t="s">
        <v>2961</v>
      </c>
      <c r="B11" s="147">
        <v>49</v>
      </c>
      <c r="C11" s="147">
        <v>4</v>
      </c>
      <c r="D11" s="148" t="s">
        <v>2969</v>
      </c>
      <c r="E11" s="146">
        <v>486.21</v>
      </c>
      <c r="F11" s="146">
        <v>22.588999999999999</v>
      </c>
      <c r="G11" s="146">
        <v>2.9681330031101991</v>
      </c>
      <c r="H11" s="149">
        <v>25.446757590651153</v>
      </c>
      <c r="I11" s="146">
        <f t="shared" si="0"/>
        <v>22.604800000000001</v>
      </c>
      <c r="J11" s="149">
        <f t="shared" si="1"/>
        <v>25.779778134088978</v>
      </c>
    </row>
    <row r="12" spans="1:10" x14ac:dyDescent="0.25">
      <c r="A12" s="148" t="s">
        <v>2961</v>
      </c>
      <c r="B12" s="147">
        <v>49</v>
      </c>
      <c r="C12" s="147">
        <v>5</v>
      </c>
      <c r="D12" s="148" t="s">
        <v>2970</v>
      </c>
      <c r="E12" s="146">
        <v>488.14000000000004</v>
      </c>
      <c r="F12" s="146">
        <v>22.661000000000001</v>
      </c>
      <c r="G12" s="146">
        <v>2.8080878431024034</v>
      </c>
      <c r="H12" s="149">
        <v>24.839067221400185</v>
      </c>
      <c r="I12" s="146">
        <f t="shared" si="0"/>
        <v>22.639800000000001</v>
      </c>
      <c r="J12" s="149">
        <f t="shared" si="1"/>
        <v>25.790603121523084</v>
      </c>
    </row>
    <row r="13" spans="1:10" x14ac:dyDescent="0.25">
      <c r="A13" s="148" t="s">
        <v>2961</v>
      </c>
      <c r="B13" s="147">
        <v>49</v>
      </c>
      <c r="C13" s="147">
        <v>5</v>
      </c>
      <c r="D13" s="148" t="s">
        <v>2971</v>
      </c>
      <c r="E13" s="146">
        <v>488.42</v>
      </c>
      <c r="F13" s="146">
        <v>22.672999999999998</v>
      </c>
      <c r="G13" s="146">
        <v>2.9190596337559427</v>
      </c>
      <c r="H13" s="149">
        <v>25.270991121191575</v>
      </c>
      <c r="I13" s="146">
        <f t="shared" si="0"/>
        <v>22.669400000000003</v>
      </c>
      <c r="J13" s="149">
        <f t="shared" si="1"/>
        <v>25.824416152332105</v>
      </c>
    </row>
    <row r="14" spans="1:10" x14ac:dyDescent="0.25">
      <c r="A14" s="148" t="s">
        <v>2961</v>
      </c>
      <c r="B14" s="147">
        <v>49</v>
      </c>
      <c r="C14" s="147">
        <v>5</v>
      </c>
      <c r="D14" s="148" t="s">
        <v>2972</v>
      </c>
      <c r="E14" s="146">
        <v>488.98</v>
      </c>
      <c r="F14" s="146">
        <v>22.696000000000002</v>
      </c>
      <c r="G14" s="146">
        <v>3.3488907602499998</v>
      </c>
      <c r="H14" s="149">
        <v>26.799942279585217</v>
      </c>
      <c r="I14" s="146">
        <f t="shared" si="0"/>
        <v>22.698800000000002</v>
      </c>
      <c r="J14" s="149">
        <f t="shared" si="1"/>
        <v>26.058767213467895</v>
      </c>
    </row>
    <row r="15" spans="1:10" x14ac:dyDescent="0.25">
      <c r="A15" s="148" t="s">
        <v>2961</v>
      </c>
      <c r="B15" s="147">
        <v>49</v>
      </c>
      <c r="C15" s="147">
        <v>6</v>
      </c>
      <c r="D15" s="148" t="s">
        <v>2973</v>
      </c>
      <c r="E15" s="146">
        <v>489.77499999999998</v>
      </c>
      <c r="F15" s="146">
        <v>22.728000000000002</v>
      </c>
      <c r="G15" s="146">
        <v>3.3373842166548862</v>
      </c>
      <c r="H15" s="149">
        <v>26.76532254883239</v>
      </c>
      <c r="I15" s="146">
        <f t="shared" si="0"/>
        <v>22.728600000000004</v>
      </c>
      <c r="J15" s="149">
        <f t="shared" si="1"/>
        <v>26.437404571073436</v>
      </c>
    </row>
    <row r="16" spans="1:10" x14ac:dyDescent="0.25">
      <c r="A16" s="148" t="s">
        <v>2961</v>
      </c>
      <c r="B16" s="147">
        <v>49</v>
      </c>
      <c r="C16" s="147" t="s">
        <v>2974</v>
      </c>
      <c r="D16" s="151" t="s">
        <v>2975</v>
      </c>
      <c r="E16" s="146">
        <v>489.99</v>
      </c>
      <c r="F16" s="146">
        <v>22.736000000000001</v>
      </c>
      <c r="G16" s="146">
        <v>3.2932928489788047</v>
      </c>
      <c r="H16" s="149">
        <v>26.618512896330117</v>
      </c>
      <c r="I16" s="146">
        <f t="shared" si="0"/>
        <v>22.757000000000001</v>
      </c>
      <c r="J16" s="149">
        <f t="shared" si="1"/>
        <v>26.640272707416774</v>
      </c>
    </row>
    <row r="17" spans="1:10" x14ac:dyDescent="0.25">
      <c r="A17" s="148" t="s">
        <v>2961</v>
      </c>
      <c r="B17" s="147">
        <v>50</v>
      </c>
      <c r="C17" s="147">
        <v>1</v>
      </c>
      <c r="D17" s="148" t="s">
        <v>2976</v>
      </c>
      <c r="E17" s="146">
        <v>491.86</v>
      </c>
      <c r="F17" s="146">
        <v>22.81</v>
      </c>
      <c r="G17" s="146">
        <v>3.324657903114951</v>
      </c>
      <c r="H17" s="149">
        <v>26.73225400942788</v>
      </c>
      <c r="I17" s="146">
        <f t="shared" si="0"/>
        <v>22.781799999999997</v>
      </c>
      <c r="J17" s="149">
        <f t="shared" si="1"/>
        <v>26.620683938369211</v>
      </c>
    </row>
    <row r="18" spans="1:10" x14ac:dyDescent="0.25">
      <c r="A18" s="148" t="s">
        <v>2961</v>
      </c>
      <c r="B18" s="147">
        <v>50</v>
      </c>
      <c r="C18" s="147">
        <v>1</v>
      </c>
      <c r="D18" s="148" t="s">
        <v>2977</v>
      </c>
      <c r="E18" s="146">
        <v>491.91</v>
      </c>
      <c r="F18" s="146">
        <v>22.815000000000001</v>
      </c>
      <c r="G18" s="146">
        <v>3.193418632821269</v>
      </c>
      <c r="H18" s="149">
        <v>26.285331802908267</v>
      </c>
      <c r="I18" s="146">
        <f t="shared" si="0"/>
        <v>22.810600000000001</v>
      </c>
      <c r="J18" s="149">
        <f t="shared" si="1"/>
        <v>26.664840118513428</v>
      </c>
    </row>
    <row r="19" spans="1:10" x14ac:dyDescent="0.25">
      <c r="A19" s="148" t="s">
        <v>2961</v>
      </c>
      <c r="B19" s="147">
        <v>50</v>
      </c>
      <c r="C19" s="147">
        <v>1</v>
      </c>
      <c r="D19" s="148" t="s">
        <v>2978</v>
      </c>
      <c r="E19" s="146">
        <v>492.15</v>
      </c>
      <c r="F19" s="146">
        <v>22.82</v>
      </c>
      <c r="G19" s="146">
        <v>3.3152849408119582</v>
      </c>
      <c r="H19" s="149">
        <v>26.701998434347431</v>
      </c>
      <c r="I19" s="146">
        <f t="shared" si="0"/>
        <v>22.842399999999998</v>
      </c>
      <c r="J19" s="149">
        <f t="shared" si="1"/>
        <v>26.753725236917841</v>
      </c>
    </row>
    <row r="20" spans="1:10" x14ac:dyDescent="0.25">
      <c r="A20" s="148" t="s">
        <v>2961</v>
      </c>
      <c r="B20" s="147">
        <v>50</v>
      </c>
      <c r="C20" s="147">
        <v>2</v>
      </c>
      <c r="D20" s="148" t="s">
        <v>2979</v>
      </c>
      <c r="E20" s="146">
        <v>493</v>
      </c>
      <c r="F20" s="146">
        <v>22.872</v>
      </c>
      <c r="G20" s="146">
        <v>3.3993579419975579</v>
      </c>
      <c r="H20" s="149">
        <v>26.98610344955345</v>
      </c>
      <c r="I20" s="146">
        <f t="shared" si="0"/>
        <v>22.868200000000002</v>
      </c>
      <c r="J20" s="149">
        <f t="shared" si="1"/>
        <v>26.694063303104315</v>
      </c>
    </row>
    <row r="21" spans="1:10" x14ac:dyDescent="0.25">
      <c r="A21" s="148" t="s">
        <v>2961</v>
      </c>
      <c r="B21" s="147">
        <v>50</v>
      </c>
      <c r="C21" s="147">
        <v>2</v>
      </c>
      <c r="D21" s="146" t="s">
        <v>2980</v>
      </c>
      <c r="E21" s="146">
        <v>494.01000000000005</v>
      </c>
      <c r="F21" s="146">
        <v>22.895</v>
      </c>
      <c r="G21" s="146">
        <v>3.4221336527833035</v>
      </c>
      <c r="H21" s="149">
        <v>27.06293848835217</v>
      </c>
      <c r="I21" s="146">
        <f t="shared" si="0"/>
        <v>22.898800000000001</v>
      </c>
      <c r="J21" s="149">
        <f t="shared" si="1"/>
        <v>26.771810239421427</v>
      </c>
    </row>
    <row r="22" spans="1:10" x14ac:dyDescent="0.25">
      <c r="A22" s="148" t="s">
        <v>2961</v>
      </c>
      <c r="B22" s="147">
        <v>50</v>
      </c>
      <c r="C22" s="147">
        <v>3</v>
      </c>
      <c r="D22" s="148" t="s">
        <v>2981</v>
      </c>
      <c r="E22" s="146">
        <v>494.38000000000005</v>
      </c>
      <c r="F22" s="146">
        <v>22.939</v>
      </c>
      <c r="G22" s="146">
        <v>3.2323255894727438</v>
      </c>
      <c r="H22" s="149">
        <v>26.433944340360249</v>
      </c>
      <c r="I22" s="146">
        <f t="shared" si="0"/>
        <v>22.936399999999999</v>
      </c>
      <c r="J22" s="149">
        <f t="shared" si="1"/>
        <v>26.660525681875821</v>
      </c>
    </row>
    <row r="23" spans="1:10" x14ac:dyDescent="0.25">
      <c r="A23" s="148" t="s">
        <v>2967</v>
      </c>
      <c r="B23" s="147">
        <v>50</v>
      </c>
      <c r="C23" s="147">
        <v>4</v>
      </c>
      <c r="D23" s="151" t="s">
        <v>2982</v>
      </c>
      <c r="E23" s="146">
        <v>495.84999999999997</v>
      </c>
      <c r="F23" s="146">
        <v>22.968</v>
      </c>
      <c r="G23" s="146">
        <v>3.3019707973810455</v>
      </c>
      <c r="H23" s="149">
        <v>26.674066484493821</v>
      </c>
      <c r="I23" s="146">
        <f t="shared" si="0"/>
        <v>22.9666</v>
      </c>
      <c r="J23" s="149">
        <f t="shared" si="1"/>
        <v>26.524594136424849</v>
      </c>
    </row>
    <row r="24" spans="1:10" x14ac:dyDescent="0.25">
      <c r="A24" s="148" t="s">
        <v>2961</v>
      </c>
      <c r="B24" s="147">
        <v>50</v>
      </c>
      <c r="C24" s="147">
        <v>4</v>
      </c>
      <c r="D24" s="151" t="s">
        <v>2983</v>
      </c>
      <c r="E24" s="146">
        <v>496.96</v>
      </c>
      <c r="F24" s="146">
        <v>23.007999999999999</v>
      </c>
      <c r="G24" s="146">
        <v>3.1473070525949369</v>
      </c>
      <c r="H24" s="149">
        <v>26.145575646619417</v>
      </c>
      <c r="I24" s="146">
        <f t="shared" si="0"/>
        <v>23.002599999999997</v>
      </c>
      <c r="J24" s="149">
        <f t="shared" si="1"/>
        <v>26.723762301881038</v>
      </c>
    </row>
    <row r="25" spans="1:10" x14ac:dyDescent="0.25">
      <c r="A25" s="148" t="s">
        <v>2961</v>
      </c>
      <c r="B25" s="147">
        <v>50</v>
      </c>
      <c r="C25" s="147">
        <v>4</v>
      </c>
      <c r="D25" s="151" t="s">
        <v>2984</v>
      </c>
      <c r="E25" s="146">
        <v>496.59000000000003</v>
      </c>
      <c r="F25" s="146">
        <v>23.023</v>
      </c>
      <c r="G25" s="146">
        <v>3.1927255741879255</v>
      </c>
      <c r="H25" s="149">
        <v>26.30644572229858</v>
      </c>
      <c r="I25" s="146">
        <f t="shared" si="0"/>
        <v>23.0322</v>
      </c>
      <c r="J25" s="149">
        <f t="shared" si="1"/>
        <v>26.733749033086138</v>
      </c>
    </row>
    <row r="26" spans="1:10" x14ac:dyDescent="0.25">
      <c r="A26" s="148" t="s">
        <v>2961</v>
      </c>
      <c r="B26" s="147">
        <v>50</v>
      </c>
      <c r="C26" s="147">
        <v>6</v>
      </c>
      <c r="D26" s="151" t="s">
        <v>2985</v>
      </c>
      <c r="E26" s="146">
        <v>498.81</v>
      </c>
      <c r="F26" s="146">
        <v>23.074999999999999</v>
      </c>
      <c r="G26" s="146">
        <v>3.7361324456576748</v>
      </c>
      <c r="H26" s="149">
        <v>28.058779315633142</v>
      </c>
      <c r="I26" s="146">
        <f t="shared" si="0"/>
        <v>23.057400000000001</v>
      </c>
      <c r="J26" s="149">
        <f t="shared" si="1"/>
        <v>26.686325939555239</v>
      </c>
    </row>
    <row r="27" spans="1:10" x14ac:dyDescent="0.25">
      <c r="A27" s="148" t="s">
        <v>2967</v>
      </c>
      <c r="B27" s="147">
        <v>50</v>
      </c>
      <c r="C27" s="147">
        <v>5</v>
      </c>
      <c r="D27" s="151" t="s">
        <v>2986</v>
      </c>
      <c r="E27" s="146">
        <v>498.42</v>
      </c>
      <c r="F27" s="146">
        <v>23.087</v>
      </c>
      <c r="G27" s="146">
        <v>3.2419772615587896</v>
      </c>
      <c r="H27" s="149">
        <v>26.483877996385733</v>
      </c>
      <c r="I27" s="146">
        <f t="shared" si="0"/>
        <v>23.087199999999999</v>
      </c>
      <c r="J27" s="149">
        <f t="shared" si="1"/>
        <v>27.118306395326744</v>
      </c>
    </row>
    <row r="28" spans="1:10" x14ac:dyDescent="0.25">
      <c r="A28" s="148" t="s">
        <v>2961</v>
      </c>
      <c r="B28" s="147">
        <v>50</v>
      </c>
      <c r="C28" s="147">
        <v>6</v>
      </c>
      <c r="D28" s="151" t="s">
        <v>2987</v>
      </c>
      <c r="E28" s="146">
        <v>499.27000000000004</v>
      </c>
      <c r="F28" s="146">
        <v>23.094000000000001</v>
      </c>
      <c r="G28" s="146">
        <v>3.2280821586707096</v>
      </c>
      <c r="H28" s="149">
        <v>26.436951016839323</v>
      </c>
      <c r="I28" s="146">
        <f t="shared" si="0"/>
        <v>23.132399999999997</v>
      </c>
      <c r="J28" s="149">
        <f t="shared" si="1"/>
        <v>27.607104537643217</v>
      </c>
    </row>
    <row r="29" spans="1:10" x14ac:dyDescent="0.25">
      <c r="A29" s="148" t="s">
        <v>2961</v>
      </c>
      <c r="B29" s="147">
        <v>51</v>
      </c>
      <c r="C29" s="147">
        <v>1</v>
      </c>
      <c r="D29" s="151" t="s">
        <v>2988</v>
      </c>
      <c r="E29" s="146">
        <v>500.93</v>
      </c>
      <c r="F29" s="146">
        <v>23.157</v>
      </c>
      <c r="G29" s="146">
        <v>3.8168332030859933</v>
      </c>
      <c r="H29" s="149">
        <v>28.305477925476929</v>
      </c>
      <c r="I29" s="146">
        <f t="shared" si="0"/>
        <v>23.170199999999998</v>
      </c>
      <c r="J29" s="149">
        <f t="shared" si="1"/>
        <v>27.710312527811631</v>
      </c>
    </row>
    <row r="30" spans="1:10" x14ac:dyDescent="0.25">
      <c r="A30" s="148" t="s">
        <v>2961</v>
      </c>
      <c r="B30" s="147">
        <v>51</v>
      </c>
      <c r="C30" s="147">
        <v>2</v>
      </c>
      <c r="D30" s="151" t="s">
        <v>2989</v>
      </c>
      <c r="E30" s="146">
        <v>503.4</v>
      </c>
      <c r="F30" s="146">
        <v>23.248999999999999</v>
      </c>
      <c r="G30" s="146">
        <v>3.9690423610929875</v>
      </c>
      <c r="H30" s="149">
        <v>28.750436433880925</v>
      </c>
      <c r="I30" s="146">
        <f t="shared" si="0"/>
        <v>23.213999999999999</v>
      </c>
      <c r="J30" s="149">
        <f t="shared" si="1"/>
        <v>28.021009019620784</v>
      </c>
    </row>
    <row r="31" spans="1:10" x14ac:dyDescent="0.25">
      <c r="A31" s="148" t="s">
        <v>2961</v>
      </c>
      <c r="B31" s="147">
        <v>51</v>
      </c>
      <c r="C31" s="147">
        <v>3</v>
      </c>
      <c r="D31" s="151" t="s">
        <v>2990</v>
      </c>
      <c r="E31" s="146">
        <v>503.81</v>
      </c>
      <c r="F31" s="146">
        <v>23.263999999999999</v>
      </c>
      <c r="G31" s="146">
        <v>3.9061783735015014</v>
      </c>
      <c r="H31" s="149">
        <v>28.574819266475259</v>
      </c>
      <c r="I31" s="146">
        <f t="shared" si="0"/>
        <v>23.262799999999999</v>
      </c>
      <c r="J31" s="149">
        <f t="shared" si="1"/>
        <v>28.227013864422666</v>
      </c>
    </row>
    <row r="32" spans="1:10" x14ac:dyDescent="0.25">
      <c r="A32" s="148" t="s">
        <v>2961</v>
      </c>
      <c r="B32" s="147">
        <v>51</v>
      </c>
      <c r="C32" s="147">
        <v>3</v>
      </c>
      <c r="D32" s="151" t="s">
        <v>2991</v>
      </c>
      <c r="E32" s="146">
        <v>505.02500000000003</v>
      </c>
      <c r="F32" s="146">
        <v>23.306000000000001</v>
      </c>
      <c r="G32" s="146">
        <v>3.7201526732446824</v>
      </c>
      <c r="H32" s="149">
        <v>28.037360455431479</v>
      </c>
      <c r="I32" s="146">
        <f t="shared" si="0"/>
        <v>23.346400000000003</v>
      </c>
      <c r="J32" s="149">
        <f t="shared" si="1"/>
        <v>28.007550961166356</v>
      </c>
    </row>
    <row r="33" spans="1:10" x14ac:dyDescent="0.25">
      <c r="A33" s="148" t="s">
        <v>2961</v>
      </c>
      <c r="B33" s="147">
        <v>51</v>
      </c>
      <c r="C33" s="147">
        <v>4</v>
      </c>
      <c r="D33" s="151" t="s">
        <v>2992</v>
      </c>
      <c r="E33" s="146">
        <v>505.95</v>
      </c>
      <c r="F33" s="146">
        <v>23.338000000000001</v>
      </c>
      <c r="G33" s="146">
        <v>3.5328431430403566</v>
      </c>
      <c r="H33" s="149">
        <v>27.466975240848747</v>
      </c>
      <c r="I33" s="146">
        <f t="shared" si="0"/>
        <v>23.412400000000002</v>
      </c>
      <c r="J33" s="149">
        <f t="shared" si="1"/>
        <v>27.807481762585621</v>
      </c>
    </row>
    <row r="34" spans="1:10" x14ac:dyDescent="0.25">
      <c r="A34" s="148" t="s">
        <v>2961</v>
      </c>
      <c r="B34" s="147">
        <v>51</v>
      </c>
      <c r="C34" s="147">
        <v>6</v>
      </c>
      <c r="D34" s="151" t="s">
        <v>2993</v>
      </c>
      <c r="E34" s="146">
        <v>509.51</v>
      </c>
      <c r="F34" s="146">
        <v>23.574999999999999</v>
      </c>
      <c r="G34" s="146">
        <v>3.4431370619588071</v>
      </c>
      <c r="H34" s="149">
        <v>27.208163409195375</v>
      </c>
      <c r="I34" s="146">
        <f t="shared" si="0"/>
        <v>23.492000000000001</v>
      </c>
      <c r="J34" s="149">
        <f t="shared" si="1"/>
        <v>27.926897914426299</v>
      </c>
    </row>
    <row r="35" spans="1:10" x14ac:dyDescent="0.25">
      <c r="A35" s="148" t="s">
        <v>2961</v>
      </c>
      <c r="B35" s="147">
        <v>51</v>
      </c>
      <c r="C35" s="147">
        <v>6</v>
      </c>
      <c r="D35" s="151" t="s">
        <v>2994</v>
      </c>
      <c r="E35" s="146">
        <v>509.60999999999996</v>
      </c>
      <c r="F35" s="146">
        <v>23.579000000000001</v>
      </c>
      <c r="G35" s="146">
        <v>3.6151022051323816</v>
      </c>
      <c r="H35" s="149">
        <v>27.750090440977228</v>
      </c>
      <c r="I35" s="146">
        <f t="shared" si="0"/>
        <v>23.577400000000001</v>
      </c>
      <c r="J35" s="149">
        <f t="shared" si="1"/>
        <v>27.953658139259723</v>
      </c>
    </row>
    <row r="36" spans="1:10" x14ac:dyDescent="0.25">
      <c r="A36" s="148" t="s">
        <v>2961</v>
      </c>
      <c r="B36" s="147">
        <v>52</v>
      </c>
      <c r="C36" s="147">
        <v>2</v>
      </c>
      <c r="D36" s="151" t="s">
        <v>2995</v>
      </c>
      <c r="E36" s="146">
        <v>512.38499999999999</v>
      </c>
      <c r="F36" s="146">
        <v>23.661999999999999</v>
      </c>
      <c r="G36" s="146">
        <v>4.1051003889505653</v>
      </c>
      <c r="H36" s="149">
        <v>29.17190002567866</v>
      </c>
      <c r="I36" s="146">
        <f t="shared" si="0"/>
        <v>23.6692</v>
      </c>
      <c r="J36" s="149">
        <f t="shared" si="1"/>
        <v>27.950362694812299</v>
      </c>
    </row>
    <row r="37" spans="1:10" x14ac:dyDescent="0.25">
      <c r="A37" s="148" t="s">
        <v>2961</v>
      </c>
      <c r="B37" s="147">
        <v>52</v>
      </c>
      <c r="C37" s="147">
        <v>3</v>
      </c>
      <c r="D37" s="151" t="s">
        <v>2996</v>
      </c>
      <c r="E37" s="146">
        <v>514.21</v>
      </c>
      <c r="F37" s="146">
        <v>23.733000000000001</v>
      </c>
      <c r="G37" s="146">
        <v>3.7488050801552646</v>
      </c>
      <c r="H37" s="149">
        <v>28.1711615795986</v>
      </c>
      <c r="I37" s="146">
        <f t="shared" si="0"/>
        <v>23.718399999999999</v>
      </c>
      <c r="J37" s="149">
        <f t="shared" si="1"/>
        <v>28.154635901009364</v>
      </c>
    </row>
    <row r="38" spans="1:10" x14ac:dyDescent="0.25">
      <c r="A38" s="148" t="s">
        <v>2961</v>
      </c>
      <c r="B38" s="147">
        <v>52</v>
      </c>
      <c r="C38" s="147">
        <v>4</v>
      </c>
      <c r="D38" s="151" t="s">
        <v>2997</v>
      </c>
      <c r="E38" s="146">
        <v>515.76</v>
      </c>
      <c r="F38" s="146">
        <v>23.797000000000001</v>
      </c>
      <c r="G38" s="146">
        <v>3.51107710944492</v>
      </c>
      <c r="H38" s="149">
        <v>27.450498018611619</v>
      </c>
      <c r="I38" s="146">
        <f t="shared" si="0"/>
        <v>23.773999999999997</v>
      </c>
      <c r="J38" s="149">
        <f t="shared" si="1"/>
        <v>27.769129713539492</v>
      </c>
    </row>
    <row r="39" spans="1:10" x14ac:dyDescent="0.25">
      <c r="A39" s="148" t="s">
        <v>2961</v>
      </c>
      <c r="B39" s="147">
        <v>52</v>
      </c>
      <c r="C39" s="147">
        <v>4</v>
      </c>
      <c r="D39" s="151" t="s">
        <v>2998</v>
      </c>
      <c r="E39" s="146">
        <v>516.21</v>
      </c>
      <c r="F39" s="146">
        <v>23.821000000000002</v>
      </c>
      <c r="G39" s="146">
        <v>3.7651748470462332</v>
      </c>
      <c r="H39" s="149">
        <v>28.229529440180706</v>
      </c>
      <c r="I39" s="146">
        <f t="shared" si="0"/>
        <v>23.827199999999998</v>
      </c>
      <c r="J39" s="149">
        <f t="shared" si="1"/>
        <v>27.469630896269518</v>
      </c>
    </row>
    <row r="40" spans="1:10" x14ac:dyDescent="0.25">
      <c r="A40" s="148" t="s">
        <v>2961</v>
      </c>
      <c r="B40" s="147">
        <v>52</v>
      </c>
      <c r="C40" s="147">
        <v>5</v>
      </c>
      <c r="D40" s="151" t="s">
        <v>2999</v>
      </c>
      <c r="E40" s="146">
        <v>517.03</v>
      </c>
      <c r="F40" s="146">
        <v>23.856999999999999</v>
      </c>
      <c r="G40" s="146">
        <v>3.0306990918981453</v>
      </c>
      <c r="H40" s="149">
        <v>25.822559503627875</v>
      </c>
      <c r="I40" s="146">
        <f t="shared" si="0"/>
        <v>23.876200000000001</v>
      </c>
      <c r="J40" s="149">
        <f t="shared" si="1"/>
        <v>27.348549357308059</v>
      </c>
    </row>
    <row r="41" spans="1:10" x14ac:dyDescent="0.25">
      <c r="A41" s="148" t="s">
        <v>2961</v>
      </c>
      <c r="B41" s="147">
        <v>52</v>
      </c>
      <c r="C41" s="147">
        <v>6</v>
      </c>
      <c r="D41" s="148" t="s">
        <v>3000</v>
      </c>
      <c r="E41" s="146">
        <v>518.82000000000005</v>
      </c>
      <c r="F41" s="146">
        <v>23.928000000000001</v>
      </c>
      <c r="G41" s="146">
        <v>3.5777589196669095</v>
      </c>
      <c r="H41" s="149">
        <v>27.67440593932881</v>
      </c>
      <c r="I41" s="146">
        <f t="shared" si="0"/>
        <v>23.920400000000001</v>
      </c>
      <c r="J41" s="149">
        <f t="shared" si="1"/>
        <v>27.607750063716832</v>
      </c>
    </row>
    <row r="42" spans="1:10" x14ac:dyDescent="0.25">
      <c r="A42" s="148" t="s">
        <v>2961</v>
      </c>
      <c r="B42" s="147">
        <v>53</v>
      </c>
      <c r="C42" s="147">
        <v>1</v>
      </c>
      <c r="D42" s="151" t="s">
        <v>3001</v>
      </c>
      <c r="E42" s="146">
        <v>520.11</v>
      </c>
      <c r="F42" s="146">
        <v>23.978000000000002</v>
      </c>
      <c r="G42" s="146">
        <v>3.5411172990270354</v>
      </c>
      <c r="H42" s="149">
        <v>27.565753884791302</v>
      </c>
      <c r="I42" s="148"/>
      <c r="J42" s="149"/>
    </row>
    <row r="43" spans="1:10" x14ac:dyDescent="0.25">
      <c r="A43" s="148" t="s">
        <v>2961</v>
      </c>
      <c r="B43" s="147">
        <v>53</v>
      </c>
      <c r="C43" s="147">
        <v>2</v>
      </c>
      <c r="D43" s="148" t="s">
        <v>3002</v>
      </c>
      <c r="E43" s="146">
        <v>521.90499999999997</v>
      </c>
      <c r="F43" s="146">
        <v>24.018000000000001</v>
      </c>
      <c r="G43" s="146">
        <v>3.9365650222699395</v>
      </c>
      <c r="H43" s="149">
        <v>28.746501550655459</v>
      </c>
      <c r="I43" s="148"/>
      <c r="J43" s="149"/>
    </row>
    <row r="44" spans="1:10" x14ac:dyDescent="0.25">
      <c r="A44" s="148"/>
      <c r="B44" s="148"/>
      <c r="C44" s="148"/>
      <c r="D44" s="148"/>
      <c r="E44" s="148"/>
      <c r="F44" s="148"/>
      <c r="G44" s="148"/>
      <c r="H44" s="149"/>
      <c r="I44" s="148"/>
      <c r="J44" s="149"/>
    </row>
    <row r="45" spans="1:10" x14ac:dyDescent="0.25">
      <c r="A45" s="148"/>
      <c r="B45" s="148"/>
      <c r="C45" s="148"/>
      <c r="D45" s="148"/>
      <c r="E45" s="148"/>
      <c r="F45" s="148"/>
      <c r="G45" s="148"/>
      <c r="H45" s="149"/>
      <c r="I45" s="148"/>
      <c r="J45" s="149"/>
    </row>
    <row r="46" spans="1:10" x14ac:dyDescent="0.25">
      <c r="A46" s="148"/>
      <c r="B46" s="148"/>
      <c r="C46" s="148"/>
      <c r="D46" s="148"/>
      <c r="E46" s="148"/>
      <c r="F46" s="146"/>
      <c r="G46" s="146"/>
      <c r="H46" s="149"/>
      <c r="I46" s="148"/>
      <c r="J46" s="149"/>
    </row>
    <row r="47" spans="1:10" x14ac:dyDescent="0.25">
      <c r="A47" s="148"/>
      <c r="B47" s="148"/>
      <c r="C47" s="148"/>
      <c r="D47" s="148"/>
      <c r="E47" s="148"/>
      <c r="F47" s="146"/>
      <c r="G47" s="146"/>
      <c r="H47" s="149"/>
      <c r="I47" s="148"/>
      <c r="J47" s="149"/>
    </row>
    <row r="48" spans="1:10" x14ac:dyDescent="0.25">
      <c r="A48" s="148"/>
      <c r="B48" s="148"/>
      <c r="C48" s="148"/>
      <c r="D48" s="148"/>
      <c r="E48" s="148"/>
      <c r="F48" s="146"/>
      <c r="G48" s="146"/>
      <c r="H48" s="149"/>
      <c r="I48" s="148"/>
      <c r="J48" s="149"/>
    </row>
    <row r="49" spans="1:10" x14ac:dyDescent="0.25">
      <c r="A49" s="148"/>
      <c r="B49" s="148"/>
      <c r="C49" s="148"/>
      <c r="D49" s="148"/>
      <c r="E49" s="148"/>
      <c r="F49" s="146"/>
      <c r="G49" s="146"/>
      <c r="H49" s="149"/>
      <c r="I49" s="148"/>
      <c r="J49" s="149"/>
    </row>
    <row r="50" spans="1:10" x14ac:dyDescent="0.25">
      <c r="A50" s="148"/>
      <c r="B50" s="148"/>
      <c r="C50" s="148"/>
      <c r="D50" s="148"/>
      <c r="E50" s="148"/>
      <c r="F50" s="146"/>
      <c r="G50" s="146"/>
      <c r="H50" s="149"/>
      <c r="I50" s="148"/>
      <c r="J50" s="149"/>
    </row>
    <row r="51" spans="1:10" x14ac:dyDescent="0.25">
      <c r="A51" s="148"/>
      <c r="B51" s="148"/>
      <c r="C51" s="148"/>
      <c r="D51" s="148"/>
      <c r="E51" s="148"/>
      <c r="F51" s="146"/>
      <c r="G51" s="146"/>
      <c r="H51" s="149"/>
      <c r="I51" s="148"/>
      <c r="J51" s="149"/>
    </row>
    <row r="52" spans="1:10" x14ac:dyDescent="0.25">
      <c r="A52" s="148"/>
      <c r="B52" s="148"/>
      <c r="C52" s="148"/>
      <c r="D52" s="148"/>
      <c r="E52" s="148"/>
      <c r="F52" s="146"/>
      <c r="G52" s="146"/>
      <c r="H52" s="149"/>
      <c r="I52" s="148"/>
      <c r="J52" s="149"/>
    </row>
    <row r="53" spans="1:10" x14ac:dyDescent="0.25">
      <c r="A53" s="148"/>
      <c r="B53" s="148"/>
      <c r="C53" s="148"/>
      <c r="D53" s="148"/>
      <c r="E53" s="148"/>
      <c r="F53" s="146"/>
      <c r="G53" s="146"/>
      <c r="H53" s="149"/>
      <c r="I53" s="148"/>
      <c r="J53" s="149"/>
    </row>
    <row r="54" spans="1:10" x14ac:dyDescent="0.25">
      <c r="A54" s="148"/>
      <c r="B54" s="148"/>
      <c r="C54" s="148"/>
      <c r="D54" s="148"/>
      <c r="E54" s="148"/>
      <c r="F54" s="146"/>
      <c r="G54" s="146"/>
      <c r="H54" s="149"/>
      <c r="I54" s="148"/>
      <c r="J54" s="149"/>
    </row>
    <row r="55" spans="1:10" x14ac:dyDescent="0.25">
      <c r="A55" s="148"/>
      <c r="B55" s="148"/>
      <c r="C55" s="148"/>
      <c r="D55" s="148"/>
      <c r="E55" s="148"/>
      <c r="F55" s="146"/>
      <c r="G55" s="146"/>
      <c r="H55" s="149"/>
      <c r="I55" s="148"/>
      <c r="J55" s="149"/>
    </row>
    <row r="56" spans="1:10" x14ac:dyDescent="0.25">
      <c r="A56" s="148"/>
      <c r="B56" s="148"/>
      <c r="C56" s="148"/>
      <c r="D56" s="148"/>
      <c r="E56" s="148"/>
      <c r="F56" s="146"/>
      <c r="G56" s="146"/>
      <c r="H56" s="149"/>
      <c r="I56" s="148"/>
      <c r="J56" s="149"/>
    </row>
    <row r="57" spans="1:10" x14ac:dyDescent="0.25">
      <c r="A57" s="148"/>
      <c r="B57" s="148"/>
      <c r="C57" s="148"/>
      <c r="D57" s="148"/>
      <c r="E57" s="148"/>
      <c r="F57" s="146"/>
      <c r="G57" s="146"/>
      <c r="H57" s="149"/>
      <c r="I57" s="148"/>
      <c r="J57" s="149"/>
    </row>
    <row r="58" spans="1:10" x14ac:dyDescent="0.25">
      <c r="A58" s="148"/>
      <c r="B58" s="148"/>
      <c r="C58" s="148"/>
      <c r="D58" s="148"/>
      <c r="E58" s="148"/>
      <c r="F58" s="146"/>
      <c r="G58" s="146"/>
      <c r="H58" s="149"/>
      <c r="I58" s="148"/>
      <c r="J58" s="149"/>
    </row>
    <row r="59" spans="1:10" x14ac:dyDescent="0.25">
      <c r="A59" s="148"/>
      <c r="B59" s="148"/>
      <c r="C59" s="148"/>
      <c r="D59" s="148"/>
      <c r="E59" s="148"/>
      <c r="F59" s="146"/>
      <c r="G59" s="146"/>
      <c r="H59" s="149"/>
      <c r="I59" s="148"/>
      <c r="J59" s="149"/>
    </row>
    <row r="60" spans="1:10" x14ac:dyDescent="0.25">
      <c r="A60" s="148"/>
      <c r="B60" s="148"/>
      <c r="C60" s="148"/>
      <c r="D60" s="148"/>
      <c r="E60" s="148"/>
      <c r="F60" s="148"/>
      <c r="G60" s="148"/>
      <c r="H60" s="149"/>
      <c r="I60" s="148"/>
      <c r="J60" s="149"/>
    </row>
    <row r="61" spans="1:10" x14ac:dyDescent="0.25">
      <c r="A61" s="148"/>
      <c r="B61" s="148"/>
      <c r="C61" s="148"/>
      <c r="D61" s="148"/>
      <c r="E61" s="148"/>
      <c r="F61" s="148"/>
      <c r="G61" s="148"/>
      <c r="H61" s="149"/>
      <c r="I61" s="148"/>
      <c r="J61" s="149"/>
    </row>
    <row r="62" spans="1:10" x14ac:dyDescent="0.25">
      <c r="A62" s="148"/>
      <c r="B62" s="148"/>
      <c r="C62" s="148"/>
      <c r="D62" s="148"/>
      <c r="E62" s="148"/>
      <c r="F62" s="148"/>
      <c r="G62" s="148"/>
      <c r="H62" s="149"/>
      <c r="I62" s="148"/>
      <c r="J62" s="149"/>
    </row>
    <row r="63" spans="1:10" x14ac:dyDescent="0.25">
      <c r="A63" s="148"/>
      <c r="B63" s="148"/>
      <c r="C63" s="148"/>
      <c r="D63" s="148"/>
      <c r="E63" s="148"/>
      <c r="F63" s="148"/>
      <c r="G63" s="148"/>
      <c r="H63" s="149"/>
      <c r="I63" s="148"/>
      <c r="J63" s="149"/>
    </row>
  </sheetData>
  <phoneticPr fontId="3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tabSelected="1" zoomScale="70" zoomScaleNormal="70" workbookViewId="0">
      <selection activeCell="O37" sqref="O37"/>
    </sheetView>
  </sheetViews>
  <sheetFormatPr defaultColWidth="8.7265625" defaultRowHeight="10.5" x14ac:dyDescent="0.25"/>
  <cols>
    <col min="1" max="7" width="8.7265625" style="142"/>
    <col min="8" max="8" width="7.7265625" style="142" customWidth="1"/>
    <col min="9" max="9" width="8.7265625" style="142"/>
    <col min="10" max="10" width="7.26953125" style="142" customWidth="1"/>
    <col min="11" max="11" width="7.90625" style="142" customWidth="1"/>
    <col min="12" max="15" width="8.7265625" style="142"/>
    <col min="16" max="16" width="11.26953125" style="142" customWidth="1"/>
    <col min="17" max="17" width="12.36328125" style="142" customWidth="1"/>
    <col min="18" max="18" width="7.08984375" style="142" customWidth="1"/>
    <col min="19" max="22" width="8.7265625" style="142"/>
    <col min="23" max="23" width="8.90625" style="142" customWidth="1"/>
    <col min="24" max="16384" width="8.7265625" style="142"/>
  </cols>
  <sheetData>
    <row r="1" spans="1:24" ht="42.5" thickBot="1" x14ac:dyDescent="0.3">
      <c r="A1" s="109" t="s">
        <v>3114</v>
      </c>
      <c r="B1" s="109" t="s">
        <v>3115</v>
      </c>
      <c r="C1" s="109" t="s">
        <v>3116</v>
      </c>
      <c r="D1" s="109" t="s">
        <v>1</v>
      </c>
      <c r="E1" s="109" t="s">
        <v>3117</v>
      </c>
      <c r="F1" s="109" t="s">
        <v>3118</v>
      </c>
      <c r="G1" s="109" t="s">
        <v>3119</v>
      </c>
      <c r="H1" s="109" t="s">
        <v>3120</v>
      </c>
      <c r="I1" s="109" t="s">
        <v>3121</v>
      </c>
      <c r="J1" s="109" t="s">
        <v>3122</v>
      </c>
      <c r="K1" s="109" t="s">
        <v>3123</v>
      </c>
      <c r="L1" s="109" t="s">
        <v>3124</v>
      </c>
      <c r="M1" s="109" t="s">
        <v>3125</v>
      </c>
      <c r="N1" s="109" t="s">
        <v>3126</v>
      </c>
      <c r="O1" s="109" t="s">
        <v>3127</v>
      </c>
      <c r="P1" s="109" t="s">
        <v>3128</v>
      </c>
      <c r="Q1" s="109" t="s">
        <v>3129</v>
      </c>
      <c r="R1" s="109" t="s">
        <v>3130</v>
      </c>
      <c r="S1" s="109" t="s">
        <v>3131</v>
      </c>
      <c r="T1" s="109" t="s">
        <v>247</v>
      </c>
      <c r="U1" s="109" t="s">
        <v>3132</v>
      </c>
      <c r="V1" s="109"/>
      <c r="W1" s="109" t="s">
        <v>3133</v>
      </c>
      <c r="X1" s="109" t="s">
        <v>3134</v>
      </c>
    </row>
    <row r="2" spans="1:24" ht="11" thickTop="1" x14ac:dyDescent="0.25">
      <c r="A2" s="142">
        <v>94</v>
      </c>
      <c r="B2" s="142">
        <v>608</v>
      </c>
      <c r="C2" s="142">
        <v>23</v>
      </c>
      <c r="D2" s="142">
        <v>2</v>
      </c>
      <c r="E2" s="142" t="s">
        <v>3010</v>
      </c>
      <c r="F2" s="142">
        <v>206.21499999999997</v>
      </c>
      <c r="G2" s="142">
        <v>37.952300000000008</v>
      </c>
      <c r="H2" s="142" t="s">
        <v>3011</v>
      </c>
      <c r="I2" s="144">
        <v>9.7177515029907227</v>
      </c>
      <c r="J2" s="144"/>
      <c r="K2" s="154"/>
      <c r="L2" s="144">
        <v>0.66960486677097697</v>
      </c>
      <c r="M2" s="154">
        <v>19.600000000000001</v>
      </c>
      <c r="N2" s="154">
        <v>23.1</v>
      </c>
      <c r="O2" s="154">
        <v>26.7</v>
      </c>
      <c r="P2" s="154">
        <v>30.7</v>
      </c>
      <c r="Q2" s="154">
        <v>35.799999999999997</v>
      </c>
      <c r="R2" s="154">
        <v>26.685992342782981</v>
      </c>
      <c r="S2" s="154"/>
      <c r="T2" s="154"/>
      <c r="U2" s="154">
        <f>-19.1/L2+54.5</f>
        <v>25.975715085367323</v>
      </c>
      <c r="V2" s="154">
        <v>1</v>
      </c>
      <c r="W2" s="144">
        <v>0.34541383474786608</v>
      </c>
    </row>
    <row r="3" spans="1:24" x14ac:dyDescent="0.25">
      <c r="A3" s="142">
        <v>94</v>
      </c>
      <c r="B3" s="142">
        <v>608</v>
      </c>
      <c r="C3" s="142">
        <v>23</v>
      </c>
      <c r="D3" s="142">
        <v>3</v>
      </c>
      <c r="E3" s="142" t="s">
        <v>3012</v>
      </c>
      <c r="F3" s="142">
        <v>207.815</v>
      </c>
      <c r="G3" s="142">
        <v>42.221000000000004</v>
      </c>
      <c r="H3" s="142" t="s">
        <v>3011</v>
      </c>
      <c r="I3" s="144">
        <v>9.7870035171508789</v>
      </c>
      <c r="J3" s="144"/>
      <c r="K3" s="154"/>
      <c r="L3" s="144">
        <v>0.61728783159382306</v>
      </c>
      <c r="M3" s="154">
        <v>15.8</v>
      </c>
      <c r="N3" s="154">
        <v>19.600000000000001</v>
      </c>
      <c r="O3" s="154">
        <v>23.3</v>
      </c>
      <c r="P3" s="154">
        <v>26.9</v>
      </c>
      <c r="Q3" s="154">
        <v>31.2</v>
      </c>
      <c r="R3" s="154">
        <v>24.269359770106668</v>
      </c>
      <c r="S3" s="154"/>
      <c r="T3" s="154"/>
      <c r="U3" s="154">
        <f t="shared" ref="U3:U66" si="0">-19.1/L3+54.5</f>
        <v>23.558194536762148</v>
      </c>
      <c r="V3" s="154">
        <v>1</v>
      </c>
      <c r="W3" s="144">
        <v>0.39884135133246917</v>
      </c>
    </row>
    <row r="4" spans="1:24" x14ac:dyDescent="0.25">
      <c r="A4" s="142">
        <v>94</v>
      </c>
      <c r="B4" s="142">
        <v>608</v>
      </c>
      <c r="C4" s="142">
        <v>24</v>
      </c>
      <c r="D4" s="142">
        <v>1</v>
      </c>
      <c r="E4" s="142" t="s">
        <v>3013</v>
      </c>
      <c r="F4" s="142">
        <v>215.04499999999999</v>
      </c>
      <c r="G4" s="142">
        <v>33.799999999999997</v>
      </c>
      <c r="H4" s="142" t="s">
        <v>3014</v>
      </c>
      <c r="I4" s="144">
        <v>10.13123893737793</v>
      </c>
      <c r="J4" s="144">
        <v>0.83333333333333337</v>
      </c>
      <c r="K4" s="154">
        <v>23.678053830227746</v>
      </c>
      <c r="L4" s="144">
        <v>0.62340086964132913</v>
      </c>
      <c r="M4" s="154">
        <v>16.100000000000001</v>
      </c>
      <c r="N4" s="154">
        <v>20</v>
      </c>
      <c r="O4" s="154">
        <v>23.7</v>
      </c>
      <c r="P4" s="154">
        <v>27.4</v>
      </c>
      <c r="Q4" s="154">
        <v>31.8</v>
      </c>
      <c r="R4" s="154">
        <v>24.562090418554511</v>
      </c>
      <c r="S4" s="154"/>
      <c r="T4" s="154"/>
      <c r="U4" s="154">
        <f t="shared" si="0"/>
        <v>23.8616083484306</v>
      </c>
      <c r="V4" s="154">
        <v>1</v>
      </c>
      <c r="W4" s="144">
        <v>0.32463741620392056</v>
      </c>
    </row>
    <row r="5" spans="1:24" x14ac:dyDescent="0.25">
      <c r="A5" s="142">
        <v>94</v>
      </c>
      <c r="B5" s="142">
        <v>608</v>
      </c>
      <c r="C5" s="142">
        <v>24</v>
      </c>
      <c r="D5" s="142">
        <v>5</v>
      </c>
      <c r="E5" s="142" t="s">
        <v>3015</v>
      </c>
      <c r="F5" s="142">
        <v>220.64499999999998</v>
      </c>
      <c r="H5" s="142" t="s">
        <v>3011</v>
      </c>
      <c r="I5" s="144">
        <v>10.363831520080566</v>
      </c>
      <c r="J5" s="144"/>
      <c r="K5" s="154"/>
      <c r="L5" s="144">
        <v>0.60310065874002527</v>
      </c>
      <c r="M5" s="154">
        <v>14.7</v>
      </c>
      <c r="N5" s="154">
        <v>18.7</v>
      </c>
      <c r="O5" s="154">
        <v>22.4</v>
      </c>
      <c r="P5" s="154">
        <v>26</v>
      </c>
      <c r="Q5" s="154">
        <v>30.2</v>
      </c>
      <c r="R5" s="154">
        <v>23.578662513692262</v>
      </c>
      <c r="S5" s="154"/>
      <c r="T5" s="154"/>
      <c r="U5" s="154">
        <f t="shared" si="0"/>
        <v>22.83032807507956</v>
      </c>
      <c r="V5" s="154">
        <v>1</v>
      </c>
      <c r="W5" s="144">
        <v>0.30472199014921408</v>
      </c>
    </row>
    <row r="6" spans="1:24" x14ac:dyDescent="0.25">
      <c r="A6" s="142">
        <v>94</v>
      </c>
      <c r="B6" s="142">
        <v>608</v>
      </c>
      <c r="C6" s="142">
        <v>24</v>
      </c>
      <c r="D6" s="142">
        <v>6</v>
      </c>
      <c r="E6" s="142" t="s">
        <v>3015</v>
      </c>
      <c r="F6" s="142">
        <v>222.14499999999998</v>
      </c>
      <c r="G6" s="142">
        <v>35.939300000000003</v>
      </c>
      <c r="H6" s="142" t="s">
        <v>3011</v>
      </c>
      <c r="I6" s="144">
        <v>10.426133155822754</v>
      </c>
      <c r="J6" s="144"/>
      <c r="K6" s="154"/>
      <c r="L6" s="144">
        <v>0.59497213749928535</v>
      </c>
      <c r="M6" s="154">
        <v>14.2</v>
      </c>
      <c r="N6" s="154">
        <v>18.100000000000001</v>
      </c>
      <c r="O6" s="154">
        <v>21.8</v>
      </c>
      <c r="P6" s="154">
        <v>25.4</v>
      </c>
      <c r="Q6" s="154">
        <v>29.4</v>
      </c>
      <c r="R6" s="154">
        <v>23.175569370701574</v>
      </c>
      <c r="S6" s="154"/>
      <c r="T6" s="154"/>
      <c r="U6" s="154">
        <f t="shared" si="0"/>
        <v>22.397656383912697</v>
      </c>
      <c r="V6" s="154">
        <v>1</v>
      </c>
      <c r="W6" s="144">
        <v>0.34373340086612436</v>
      </c>
    </row>
    <row r="7" spans="1:24" x14ac:dyDescent="0.25">
      <c r="A7" s="142">
        <v>94</v>
      </c>
      <c r="B7" s="142">
        <v>608</v>
      </c>
      <c r="C7" s="142">
        <v>25</v>
      </c>
      <c r="D7" s="142">
        <v>1</v>
      </c>
      <c r="E7" s="142" t="s">
        <v>3016</v>
      </c>
      <c r="F7" s="142">
        <v>224.47499999999999</v>
      </c>
      <c r="H7" s="142" t="s">
        <v>3011</v>
      </c>
      <c r="I7" s="144">
        <v>10.522907257080078</v>
      </c>
      <c r="J7" s="144">
        <v>0.96099999999999997</v>
      </c>
      <c r="K7" s="154">
        <v>27.376836000000001</v>
      </c>
      <c r="L7" s="144">
        <v>0.6407196700406812</v>
      </c>
      <c r="M7" s="154">
        <v>17.5</v>
      </c>
      <c r="N7" s="154">
        <v>21.2</v>
      </c>
      <c r="O7" s="154">
        <v>24.8</v>
      </c>
      <c r="P7" s="154">
        <v>28.6</v>
      </c>
      <c r="Q7" s="154">
        <v>33.200000000000003</v>
      </c>
      <c r="R7" s="154">
        <v>25.376095098872806</v>
      </c>
      <c r="S7" s="154"/>
      <c r="T7" s="154"/>
      <c r="U7" s="154">
        <f t="shared" si="0"/>
        <v>24.689771138464838</v>
      </c>
      <c r="V7" s="154">
        <v>1</v>
      </c>
      <c r="W7" s="144">
        <v>0.30796367474056019</v>
      </c>
    </row>
    <row r="8" spans="1:24" x14ac:dyDescent="0.25">
      <c r="A8" s="142">
        <v>94</v>
      </c>
      <c r="B8" s="142">
        <v>608</v>
      </c>
      <c r="C8" s="142">
        <v>25</v>
      </c>
      <c r="D8" s="142">
        <v>2</v>
      </c>
      <c r="E8" s="142" t="s">
        <v>3017</v>
      </c>
      <c r="F8" s="142">
        <v>225.99499999999998</v>
      </c>
      <c r="G8" s="142">
        <v>31.055499999999999</v>
      </c>
      <c r="H8" s="142" t="s">
        <v>3011</v>
      </c>
      <c r="I8" s="144">
        <v>10.586039543151855</v>
      </c>
      <c r="J8" s="144"/>
      <c r="K8" s="154"/>
      <c r="L8" s="144">
        <v>0.63114895916759528</v>
      </c>
      <c r="M8" s="154">
        <v>16.8</v>
      </c>
      <c r="N8" s="154">
        <v>20.5</v>
      </c>
      <c r="O8" s="154">
        <v>24.2</v>
      </c>
      <c r="P8" s="154">
        <v>27.8</v>
      </c>
      <c r="Q8" s="154">
        <v>32.4</v>
      </c>
      <c r="R8" s="154">
        <v>24.929019932160042</v>
      </c>
      <c r="S8" s="154"/>
      <c r="T8" s="154"/>
      <c r="U8" s="154">
        <f t="shared" si="0"/>
        <v>24.237730336764784</v>
      </c>
      <c r="V8" s="154">
        <v>1</v>
      </c>
      <c r="W8" s="144">
        <v>0.33680338171288082</v>
      </c>
    </row>
    <row r="9" spans="1:24" x14ac:dyDescent="0.25">
      <c r="A9" s="142">
        <v>94</v>
      </c>
      <c r="B9" s="142">
        <v>608</v>
      </c>
      <c r="C9" s="142">
        <v>25</v>
      </c>
      <c r="D9" s="142">
        <v>3</v>
      </c>
      <c r="E9" s="142" t="s">
        <v>3016</v>
      </c>
      <c r="F9" s="142">
        <v>227.47499999999999</v>
      </c>
      <c r="H9" s="142" t="s">
        <v>3011</v>
      </c>
      <c r="I9" s="144">
        <v>10.647510528564453</v>
      </c>
      <c r="J9" s="144"/>
      <c r="K9" s="154"/>
      <c r="L9" s="144">
        <v>0.65390933266253903</v>
      </c>
      <c r="M9" s="154">
        <v>18.399999999999999</v>
      </c>
      <c r="N9" s="154">
        <v>22</v>
      </c>
      <c r="O9" s="154">
        <v>25.7</v>
      </c>
      <c r="P9" s="154">
        <v>29.5</v>
      </c>
      <c r="Q9" s="154">
        <v>34.5</v>
      </c>
      <c r="R9" s="154">
        <v>25.981399442110149</v>
      </c>
      <c r="S9" s="154"/>
      <c r="T9" s="154"/>
      <c r="U9" s="154">
        <f t="shared" si="0"/>
        <v>25.29105764979672</v>
      </c>
      <c r="V9" s="154">
        <v>1</v>
      </c>
      <c r="W9" s="144">
        <v>0.3242586502957549</v>
      </c>
    </row>
    <row r="10" spans="1:24" x14ac:dyDescent="0.25">
      <c r="A10" s="142">
        <v>94</v>
      </c>
      <c r="B10" s="142">
        <v>608</v>
      </c>
      <c r="C10" s="142">
        <v>25</v>
      </c>
      <c r="D10" s="142">
        <v>5</v>
      </c>
      <c r="E10" s="142" t="s">
        <v>3018</v>
      </c>
      <c r="F10" s="142">
        <v>230.38499999999999</v>
      </c>
      <c r="G10" s="142">
        <v>37.60860000000001</v>
      </c>
      <c r="H10" s="142" t="s">
        <v>3011</v>
      </c>
      <c r="I10" s="144">
        <v>10.768374443054199</v>
      </c>
      <c r="J10" s="144"/>
      <c r="K10" s="154"/>
      <c r="L10" s="144">
        <v>0.66063143578359695</v>
      </c>
      <c r="M10" s="154">
        <v>19</v>
      </c>
      <c r="N10" s="154">
        <v>22.5</v>
      </c>
      <c r="O10" s="154">
        <v>26.1</v>
      </c>
      <c r="P10" s="154">
        <v>30</v>
      </c>
      <c r="Q10" s="154">
        <v>34.9</v>
      </c>
      <c r="R10" s="154">
        <v>26.285211708966091</v>
      </c>
      <c r="S10" s="154"/>
      <c r="T10" s="154"/>
      <c r="U10" s="154">
        <f t="shared" si="0"/>
        <v>25.588266519826057</v>
      </c>
      <c r="V10" s="154">
        <v>1</v>
      </c>
      <c r="W10" s="144">
        <v>0.39375636219705912</v>
      </c>
    </row>
    <row r="11" spans="1:24" x14ac:dyDescent="0.25">
      <c r="A11" s="142">
        <v>94</v>
      </c>
      <c r="B11" s="142">
        <v>608</v>
      </c>
      <c r="C11" s="142">
        <v>33</v>
      </c>
      <c r="D11" s="142">
        <v>2</v>
      </c>
      <c r="E11" s="142" t="s">
        <v>3012</v>
      </c>
      <c r="F11" s="142">
        <v>302.315</v>
      </c>
      <c r="G11" s="142">
        <v>33.854500000000002</v>
      </c>
      <c r="H11" s="142" t="s">
        <v>3011</v>
      </c>
      <c r="I11" s="144">
        <v>13.842676162719727</v>
      </c>
      <c r="J11" s="144">
        <v>0.875</v>
      </c>
      <c r="K11" s="154">
        <v>24.807500000000001</v>
      </c>
      <c r="L11" s="144">
        <v>0.63743050802526002</v>
      </c>
      <c r="M11" s="154">
        <v>17.297499999999999</v>
      </c>
      <c r="N11" s="154">
        <v>20.9</v>
      </c>
      <c r="O11" s="154">
        <v>24.6</v>
      </c>
      <c r="P11" s="154">
        <v>28.3</v>
      </c>
      <c r="Q11" s="154">
        <v>33</v>
      </c>
      <c r="R11" s="154">
        <v>25.223206623897561</v>
      </c>
      <c r="S11" s="154"/>
      <c r="T11" s="154"/>
      <c r="U11" s="154">
        <f t="shared" si="0"/>
        <v>24.535949394434837</v>
      </c>
      <c r="V11" s="154">
        <v>1</v>
      </c>
      <c r="W11" s="144">
        <v>0.38771836351236677</v>
      </c>
    </row>
    <row r="12" spans="1:24" x14ac:dyDescent="0.25">
      <c r="A12" s="142">
        <v>94</v>
      </c>
      <c r="B12" s="142">
        <v>608</v>
      </c>
      <c r="C12" s="142">
        <v>35</v>
      </c>
      <c r="D12" s="142">
        <v>4</v>
      </c>
      <c r="E12" s="142" t="s">
        <v>3019</v>
      </c>
      <c r="F12" s="142">
        <v>324.83</v>
      </c>
      <c r="G12" s="142">
        <v>87.188000000000002</v>
      </c>
      <c r="H12" s="142" t="s">
        <v>3011</v>
      </c>
      <c r="I12" s="144">
        <v>15.569119453430176</v>
      </c>
      <c r="J12" s="144">
        <v>1</v>
      </c>
      <c r="K12" s="154">
        <v>28.542000000000002</v>
      </c>
      <c r="L12" s="144">
        <v>0.68385215529985777</v>
      </c>
      <c r="M12" s="154">
        <v>20.399999999999999</v>
      </c>
      <c r="N12" s="154">
        <v>24</v>
      </c>
      <c r="O12" s="154">
        <v>27.6</v>
      </c>
      <c r="P12" s="154">
        <v>31.7</v>
      </c>
      <c r="Q12" s="154">
        <v>36.9</v>
      </c>
      <c r="R12" s="154">
        <v>27.311415849890373</v>
      </c>
      <c r="S12" s="154"/>
      <c r="T12" s="154"/>
      <c r="U12" s="154">
        <f t="shared" si="0"/>
        <v>26.569986396950128</v>
      </c>
      <c r="V12" s="154">
        <v>1</v>
      </c>
      <c r="W12" s="144">
        <v>0.36425616816274803</v>
      </c>
    </row>
    <row r="13" spans="1:24" x14ac:dyDescent="0.25">
      <c r="A13" s="142">
        <v>94</v>
      </c>
      <c r="B13" s="142">
        <v>608</v>
      </c>
      <c r="C13" s="142">
        <v>35</v>
      </c>
      <c r="D13" s="142">
        <v>6</v>
      </c>
      <c r="E13" s="142" t="s">
        <v>3020</v>
      </c>
      <c r="F13" s="142">
        <v>328.03</v>
      </c>
      <c r="G13" s="142">
        <v>28.3</v>
      </c>
      <c r="H13" s="142" t="s">
        <v>3014</v>
      </c>
      <c r="I13" s="144">
        <v>16.054658889770508</v>
      </c>
      <c r="J13" s="144">
        <v>1</v>
      </c>
      <c r="K13" s="154">
        <v>28.854037267080749</v>
      </c>
      <c r="L13" s="144">
        <v>0.72199788645807539</v>
      </c>
      <c r="M13" s="154">
        <v>22.9</v>
      </c>
      <c r="N13" s="154">
        <v>26.3</v>
      </c>
      <c r="O13" s="154">
        <v>30</v>
      </c>
      <c r="P13" s="154">
        <v>34.5</v>
      </c>
      <c r="Q13" s="154">
        <v>40.299999999999997</v>
      </c>
      <c r="R13" s="154">
        <v>28.923857354727026</v>
      </c>
      <c r="S13" s="154"/>
      <c r="T13" s="154"/>
      <c r="U13" s="154">
        <f t="shared" si="0"/>
        <v>28.045628930162955</v>
      </c>
      <c r="V13" s="154">
        <v>1</v>
      </c>
      <c r="W13" s="144">
        <v>0.39031528264979543</v>
      </c>
    </row>
    <row r="14" spans="1:24" x14ac:dyDescent="0.25">
      <c r="A14" s="142">
        <v>94</v>
      </c>
      <c r="B14" s="142">
        <v>608</v>
      </c>
      <c r="C14" s="142">
        <v>35</v>
      </c>
      <c r="D14" s="142">
        <v>6</v>
      </c>
      <c r="E14" s="142" t="s">
        <v>3021</v>
      </c>
      <c r="F14" s="142">
        <v>328.33</v>
      </c>
      <c r="G14" s="142">
        <v>56.4206</v>
      </c>
      <c r="H14" s="142" t="s">
        <v>3011</v>
      </c>
      <c r="I14" s="144">
        <v>16.061256408691406</v>
      </c>
      <c r="J14" s="144"/>
      <c r="K14" s="154"/>
      <c r="L14" s="144">
        <v>0.76041957851695752</v>
      </c>
      <c r="M14" s="154">
        <v>25.3</v>
      </c>
      <c r="N14" s="154">
        <v>28.6</v>
      </c>
      <c r="O14" s="154">
        <v>32.5</v>
      </c>
      <c r="P14" s="154">
        <v>37.4</v>
      </c>
      <c r="Q14" s="154">
        <v>44.1</v>
      </c>
      <c r="R14" s="154">
        <v>30.46404504379726</v>
      </c>
      <c r="S14" s="154">
        <f t="shared" ref="S14:S30" si="1">AVERAGE(I12:I16)</f>
        <v>16.022464561462403</v>
      </c>
      <c r="T14" s="154">
        <f t="shared" ref="T14:T30" si="2">AVERAGE(R12:R16)</f>
        <v>28.930647195956386</v>
      </c>
      <c r="U14" s="154">
        <f t="shared" si="0"/>
        <v>29.382287963638923</v>
      </c>
      <c r="V14" s="154">
        <v>1</v>
      </c>
      <c r="W14" s="144">
        <v>0.32189138697042796</v>
      </c>
    </row>
    <row r="15" spans="1:24" x14ac:dyDescent="0.25">
      <c r="A15" s="142">
        <v>94</v>
      </c>
      <c r="B15" s="142">
        <v>608</v>
      </c>
      <c r="C15" s="142">
        <v>36</v>
      </c>
      <c r="D15" s="142">
        <v>1</v>
      </c>
      <c r="E15" s="142" t="s">
        <v>3022</v>
      </c>
      <c r="F15" s="142">
        <v>330.58</v>
      </c>
      <c r="G15" s="142">
        <v>68.562399999999997</v>
      </c>
      <c r="H15" s="142" t="s">
        <v>3011</v>
      </c>
      <c r="I15" s="144">
        <v>16.110738754272461</v>
      </c>
      <c r="J15" s="144">
        <v>1</v>
      </c>
      <c r="K15" s="154">
        <v>28.854037267080749</v>
      </c>
      <c r="L15" s="144">
        <v>0.72167066389956835</v>
      </c>
      <c r="M15" s="154">
        <v>22.9</v>
      </c>
      <c r="N15" s="154">
        <v>26.3</v>
      </c>
      <c r="O15" s="154">
        <v>30</v>
      </c>
      <c r="P15" s="154">
        <v>34.6</v>
      </c>
      <c r="Q15" s="154">
        <v>40.4</v>
      </c>
      <c r="R15" s="154">
        <v>28.91039112073917</v>
      </c>
      <c r="S15" s="154">
        <f t="shared" si="1"/>
        <v>16.194208526611327</v>
      </c>
      <c r="T15" s="154">
        <f t="shared" si="2"/>
        <v>29.371443409789286</v>
      </c>
      <c r="U15" s="154">
        <f t="shared" si="0"/>
        <v>28.033633892234725</v>
      </c>
      <c r="V15" s="154">
        <v>1</v>
      </c>
      <c r="W15" s="144">
        <v>0.29768847218115169</v>
      </c>
    </row>
    <row r="16" spans="1:24" x14ac:dyDescent="0.25">
      <c r="A16" s="142">
        <v>94</v>
      </c>
      <c r="B16" s="142">
        <v>608</v>
      </c>
      <c r="C16" s="142">
        <v>36</v>
      </c>
      <c r="D16" s="142">
        <v>3</v>
      </c>
      <c r="E16" s="142" t="s">
        <v>3023</v>
      </c>
      <c r="F16" s="142">
        <v>333.23499999999996</v>
      </c>
      <c r="G16" s="142">
        <v>44.562899999999999</v>
      </c>
      <c r="H16" s="142" t="s">
        <v>3011</v>
      </c>
      <c r="I16" s="144">
        <v>16.316549301147461</v>
      </c>
      <c r="J16" s="144"/>
      <c r="K16" s="154"/>
      <c r="L16" s="144">
        <v>0.7249123133982972</v>
      </c>
      <c r="M16" s="154">
        <v>23.1</v>
      </c>
      <c r="N16" s="154">
        <v>26.5</v>
      </c>
      <c r="O16" s="154">
        <v>30.2</v>
      </c>
      <c r="P16" s="154">
        <v>34.799999999999997</v>
      </c>
      <c r="Q16" s="154">
        <v>40.700000000000003</v>
      </c>
      <c r="R16" s="154">
        <v>29.043526610628113</v>
      </c>
      <c r="S16" s="154">
        <f t="shared" si="1"/>
        <v>16.314190673828126</v>
      </c>
      <c r="T16" s="154">
        <f t="shared" si="2"/>
        <v>29.646658968528708</v>
      </c>
      <c r="U16" s="154">
        <f t="shared" si="0"/>
        <v>28.151985699537068</v>
      </c>
      <c r="V16" s="154">
        <v>1</v>
      </c>
      <c r="W16" s="144">
        <v>0.29895425669323766</v>
      </c>
    </row>
    <row r="17" spans="1:23" x14ac:dyDescent="0.25">
      <c r="A17" s="142">
        <v>94</v>
      </c>
      <c r="B17" s="142">
        <v>608</v>
      </c>
      <c r="C17" s="142">
        <v>36</v>
      </c>
      <c r="D17" s="142">
        <v>3</v>
      </c>
      <c r="E17" s="142" t="s">
        <v>3024</v>
      </c>
      <c r="F17" s="142">
        <v>333.53</v>
      </c>
      <c r="G17" s="142">
        <v>66.990899999999996</v>
      </c>
      <c r="H17" s="142" t="s">
        <v>3011</v>
      </c>
      <c r="I17" s="144">
        <v>16.427839279174805</v>
      </c>
      <c r="J17" s="144">
        <v>1</v>
      </c>
      <c r="K17" s="154">
        <v>28.542000000000002</v>
      </c>
      <c r="L17" s="144">
        <v>0.73651935724760254</v>
      </c>
      <c r="M17" s="154">
        <v>23.8</v>
      </c>
      <c r="N17" s="154">
        <v>27.3</v>
      </c>
      <c r="O17" s="154">
        <v>31</v>
      </c>
      <c r="P17" s="154">
        <v>35.6</v>
      </c>
      <c r="Q17" s="154">
        <v>41.6</v>
      </c>
      <c r="R17" s="154">
        <v>29.515396919054879</v>
      </c>
      <c r="S17" s="154">
        <f t="shared" si="1"/>
        <v>16.453816223144532</v>
      </c>
      <c r="T17" s="154">
        <f t="shared" si="2"/>
        <v>29.667935453901727</v>
      </c>
      <c r="U17" s="154">
        <f t="shared" si="0"/>
        <v>28.567212474391251</v>
      </c>
      <c r="V17" s="154">
        <v>1</v>
      </c>
      <c r="W17" s="144">
        <v>0.37466526961216423</v>
      </c>
    </row>
    <row r="18" spans="1:23" x14ac:dyDescent="0.25">
      <c r="A18" s="142">
        <v>94</v>
      </c>
      <c r="B18" s="142">
        <v>608</v>
      </c>
      <c r="C18" s="142">
        <v>36</v>
      </c>
      <c r="D18" s="142">
        <v>4</v>
      </c>
      <c r="E18" s="142" t="s">
        <v>3025</v>
      </c>
      <c r="F18" s="142">
        <v>334.60999999999996</v>
      </c>
      <c r="G18" s="142">
        <v>77.336500000000001</v>
      </c>
      <c r="H18" s="142" t="s">
        <v>3011</v>
      </c>
      <c r="I18" s="144">
        <v>16.654569625854492</v>
      </c>
      <c r="J18" s="144"/>
      <c r="K18" s="154"/>
      <c r="L18" s="144">
        <v>0.7562302100041508</v>
      </c>
      <c r="M18" s="154">
        <v>25.1</v>
      </c>
      <c r="N18" s="154">
        <v>28.4</v>
      </c>
      <c r="O18" s="154">
        <v>32.299999999999997</v>
      </c>
      <c r="P18" s="154">
        <v>37.200000000000003</v>
      </c>
      <c r="Q18" s="154">
        <v>43.5</v>
      </c>
      <c r="R18" s="154">
        <v>30.299935148424112</v>
      </c>
      <c r="S18" s="154">
        <f t="shared" si="1"/>
        <v>16.600468444824219</v>
      </c>
      <c r="T18" s="154">
        <f t="shared" si="2"/>
        <v>29.979302948967224</v>
      </c>
      <c r="U18" s="154">
        <f t="shared" si="0"/>
        <v>29.243140716508581</v>
      </c>
      <c r="V18" s="154">
        <v>1</v>
      </c>
      <c r="W18" s="144">
        <v>0.27892902067574349</v>
      </c>
    </row>
    <row r="19" spans="1:23" x14ac:dyDescent="0.25">
      <c r="A19" s="142">
        <v>94</v>
      </c>
      <c r="B19" s="142">
        <v>608</v>
      </c>
      <c r="C19" s="142">
        <v>36</v>
      </c>
      <c r="D19" s="142">
        <v>5</v>
      </c>
      <c r="E19" s="142" t="s">
        <v>3024</v>
      </c>
      <c r="F19" s="142">
        <v>336.53</v>
      </c>
      <c r="G19" s="142">
        <v>84.999200000000002</v>
      </c>
      <c r="H19" s="142" t="s">
        <v>3011</v>
      </c>
      <c r="I19" s="144">
        <v>16.759384155273438</v>
      </c>
      <c r="J19" s="144"/>
      <c r="K19" s="154"/>
      <c r="L19" s="144">
        <v>0.76314768081867268</v>
      </c>
      <c r="M19" s="154">
        <v>25.6</v>
      </c>
      <c r="N19" s="154">
        <v>28.9</v>
      </c>
      <c r="O19" s="154">
        <v>32.700000000000003</v>
      </c>
      <c r="P19" s="154">
        <v>37.6</v>
      </c>
      <c r="Q19" s="154">
        <v>44.3</v>
      </c>
      <c r="R19" s="154">
        <v>30.570427470662366</v>
      </c>
      <c r="S19" s="154">
        <f t="shared" si="1"/>
        <v>16.740068435668945</v>
      </c>
      <c r="T19" s="154">
        <f t="shared" si="2"/>
        <v>30.486555166024253</v>
      </c>
      <c r="U19" s="154">
        <f t="shared" si="0"/>
        <v>29.472078825542226</v>
      </c>
      <c r="V19" s="154">
        <v>1</v>
      </c>
      <c r="W19" s="144">
        <v>0.32140085218305015</v>
      </c>
    </row>
    <row r="20" spans="1:23" x14ac:dyDescent="0.25">
      <c r="A20" s="142">
        <v>94</v>
      </c>
      <c r="B20" s="142">
        <v>608</v>
      </c>
      <c r="C20" s="142">
        <v>37</v>
      </c>
      <c r="D20" s="142">
        <v>1</v>
      </c>
      <c r="E20" s="142" t="s">
        <v>3026</v>
      </c>
      <c r="F20" s="142">
        <v>339.16999999999996</v>
      </c>
      <c r="G20" s="142">
        <v>77.221199999999996</v>
      </c>
      <c r="H20" s="142" t="s">
        <v>3011</v>
      </c>
      <c r="I20" s="144">
        <v>16.843999862670898</v>
      </c>
      <c r="J20" s="144"/>
      <c r="K20" s="154"/>
      <c r="L20" s="144">
        <v>0.76050107673887213</v>
      </c>
      <c r="M20" s="154">
        <v>25.2</v>
      </c>
      <c r="N20" s="154">
        <v>28.7</v>
      </c>
      <c r="O20" s="154">
        <v>32.5</v>
      </c>
      <c r="P20" s="154">
        <v>37.5</v>
      </c>
      <c r="Q20" s="154">
        <v>44</v>
      </c>
      <c r="R20" s="154">
        <v>30.467228596066633</v>
      </c>
      <c r="S20" s="154">
        <f t="shared" si="1"/>
        <v>16.876900482177735</v>
      </c>
      <c r="T20" s="154">
        <f t="shared" si="2"/>
        <v>30.867282753148636</v>
      </c>
      <c r="U20" s="154">
        <f t="shared" si="0"/>
        <v>29.384979674317762</v>
      </c>
      <c r="V20" s="154">
        <v>1</v>
      </c>
      <c r="W20" s="144">
        <v>0.33178279386671811</v>
      </c>
    </row>
    <row r="21" spans="1:23" x14ac:dyDescent="0.25">
      <c r="A21" s="142">
        <v>94</v>
      </c>
      <c r="B21" s="142">
        <v>608</v>
      </c>
      <c r="C21" s="142">
        <v>37</v>
      </c>
      <c r="D21" s="142">
        <v>2</v>
      </c>
      <c r="E21" s="142" t="s">
        <v>3027</v>
      </c>
      <c r="F21" s="142">
        <v>341.17999999999995</v>
      </c>
      <c r="G21" s="142">
        <v>76.263599999999997</v>
      </c>
      <c r="H21" s="142" t="s">
        <v>3011</v>
      </c>
      <c r="I21" s="144">
        <v>17.014549255371094</v>
      </c>
      <c r="J21" s="144"/>
      <c r="K21" s="154"/>
      <c r="L21" s="144">
        <v>0.78952396534246283</v>
      </c>
      <c r="M21" s="154">
        <v>27.0975</v>
      </c>
      <c r="N21" s="154">
        <v>30.4</v>
      </c>
      <c r="O21" s="154">
        <v>34.4</v>
      </c>
      <c r="P21" s="154">
        <v>39.700000000000003</v>
      </c>
      <c r="Q21" s="154">
        <v>46.8</v>
      </c>
      <c r="R21" s="154">
        <v>31.579787695913286</v>
      </c>
      <c r="S21" s="154">
        <f t="shared" si="1"/>
        <v>17.023483276367188</v>
      </c>
      <c r="T21" s="154">
        <f t="shared" si="2"/>
        <v>30.808436765914003</v>
      </c>
      <c r="U21" s="154">
        <f t="shared" si="0"/>
        <v>30.308207428237836</v>
      </c>
      <c r="V21" s="154">
        <v>1</v>
      </c>
      <c r="W21" s="144">
        <v>0.22139364425103678</v>
      </c>
    </row>
    <row r="22" spans="1:23" x14ac:dyDescent="0.25">
      <c r="A22" s="142">
        <v>94</v>
      </c>
      <c r="B22" s="142">
        <v>608</v>
      </c>
      <c r="C22" s="142">
        <v>37</v>
      </c>
      <c r="D22" s="142">
        <v>3</v>
      </c>
      <c r="E22" s="142" t="s">
        <v>3026</v>
      </c>
      <c r="F22" s="142">
        <v>342.16999999999996</v>
      </c>
      <c r="G22" s="142">
        <v>64.299800000000005</v>
      </c>
      <c r="H22" s="142" t="s">
        <v>3011</v>
      </c>
      <c r="I22" s="144">
        <v>17.11199951171875</v>
      </c>
      <c r="J22" s="144"/>
      <c r="K22" s="154"/>
      <c r="L22" s="144">
        <v>0.78526299022731005</v>
      </c>
      <c r="M22" s="154">
        <v>26.7</v>
      </c>
      <c r="N22" s="154">
        <v>30.1</v>
      </c>
      <c r="O22" s="154">
        <v>34.1</v>
      </c>
      <c r="P22" s="154">
        <v>39.4</v>
      </c>
      <c r="Q22" s="154">
        <v>46.1</v>
      </c>
      <c r="R22" s="154">
        <v>31.419034854676777</v>
      </c>
      <c r="S22" s="154">
        <f t="shared" si="1"/>
        <v>17.200203704833985</v>
      </c>
      <c r="T22" s="154">
        <f t="shared" si="2"/>
        <v>30.470377362111797</v>
      </c>
      <c r="U22" s="154">
        <f t="shared" si="0"/>
        <v>30.176938506332604</v>
      </c>
      <c r="V22" s="154">
        <v>1</v>
      </c>
      <c r="W22" s="144">
        <v>0.32799205334294068</v>
      </c>
    </row>
    <row r="23" spans="1:23" x14ac:dyDescent="0.25">
      <c r="A23" s="142">
        <v>94</v>
      </c>
      <c r="B23" s="142">
        <v>608</v>
      </c>
      <c r="C23" s="142">
        <v>37</v>
      </c>
      <c r="D23" s="142">
        <v>5</v>
      </c>
      <c r="E23" s="142" t="s">
        <v>3028</v>
      </c>
      <c r="F23" s="142">
        <v>346.09</v>
      </c>
      <c r="G23" s="142">
        <v>89.417000000000002</v>
      </c>
      <c r="H23" s="142" t="s">
        <v>3011</v>
      </c>
      <c r="I23" s="144">
        <v>17.387483596801758</v>
      </c>
      <c r="J23" s="144"/>
      <c r="K23" s="154"/>
      <c r="L23" s="144">
        <v>0.74877686132236243</v>
      </c>
      <c r="M23" s="154">
        <v>24.6</v>
      </c>
      <c r="N23" s="154">
        <v>28</v>
      </c>
      <c r="O23" s="154">
        <v>31.7</v>
      </c>
      <c r="P23" s="154">
        <v>36.6</v>
      </c>
      <c r="Q23" s="154">
        <v>42.9</v>
      </c>
      <c r="R23" s="154">
        <v>30.005705212250938</v>
      </c>
      <c r="S23" s="154">
        <f t="shared" si="1"/>
        <v>17.500639724731446</v>
      </c>
      <c r="T23" s="154">
        <f t="shared" si="2"/>
        <v>30.392136830782601</v>
      </c>
      <c r="U23" s="154">
        <f t="shared" si="0"/>
        <v>28.991733136265953</v>
      </c>
      <c r="V23" s="154">
        <v>1</v>
      </c>
      <c r="W23" s="144">
        <v>0.32841759851511271</v>
      </c>
    </row>
    <row r="24" spans="1:23" x14ac:dyDescent="0.25">
      <c r="A24" s="142">
        <v>94</v>
      </c>
      <c r="B24" s="142">
        <v>608</v>
      </c>
      <c r="C24" s="142">
        <v>38</v>
      </c>
      <c r="D24" s="142">
        <v>1</v>
      </c>
      <c r="E24" s="142" t="s">
        <v>3029</v>
      </c>
      <c r="F24" s="142">
        <v>348.78999999999996</v>
      </c>
      <c r="G24" s="142">
        <v>79.721699999999998</v>
      </c>
      <c r="H24" s="142" t="s">
        <v>3011</v>
      </c>
      <c r="I24" s="144">
        <v>17.642986297607422</v>
      </c>
      <c r="J24" s="144"/>
      <c r="K24" s="154"/>
      <c r="L24" s="144">
        <v>0.72093588617823345</v>
      </c>
      <c r="M24" s="154">
        <v>22.9</v>
      </c>
      <c r="N24" s="154">
        <v>26.3</v>
      </c>
      <c r="O24" s="154">
        <v>30</v>
      </c>
      <c r="P24" s="154">
        <v>34.4</v>
      </c>
      <c r="Q24" s="154">
        <v>40.299999999999997</v>
      </c>
      <c r="R24" s="154">
        <v>28.88013045165134</v>
      </c>
      <c r="S24" s="154">
        <f t="shared" si="1"/>
        <v>18.001066589355467</v>
      </c>
      <c r="T24" s="154">
        <f t="shared" si="2"/>
        <v>29.934532124784493</v>
      </c>
      <c r="U24" s="154">
        <f t="shared" si="0"/>
        <v>28.006659376811765</v>
      </c>
      <c r="V24" s="154">
        <v>1</v>
      </c>
      <c r="W24" s="144">
        <v>0.21129065274843506</v>
      </c>
    </row>
    <row r="25" spans="1:23" x14ac:dyDescent="0.25">
      <c r="A25" s="142">
        <v>94</v>
      </c>
      <c r="B25" s="142">
        <v>608</v>
      </c>
      <c r="C25" s="142">
        <v>39</v>
      </c>
      <c r="D25" s="142">
        <v>1</v>
      </c>
      <c r="E25" s="142" t="s">
        <v>3030</v>
      </c>
      <c r="F25" s="142">
        <v>358.29999999999995</v>
      </c>
      <c r="G25" s="142">
        <v>75.8934</v>
      </c>
      <c r="H25" s="142" t="s">
        <v>3011</v>
      </c>
      <c r="I25" s="144">
        <v>18.346179962158203</v>
      </c>
      <c r="J25" s="144">
        <v>1</v>
      </c>
      <c r="K25" s="154">
        <v>28.542000000000002</v>
      </c>
      <c r="L25" s="144">
        <v>0.75055149818002509</v>
      </c>
      <c r="M25" s="154">
        <v>24.7</v>
      </c>
      <c r="N25" s="154">
        <v>28.1</v>
      </c>
      <c r="O25" s="154">
        <v>31.9</v>
      </c>
      <c r="P25" s="154">
        <v>36.799999999999997</v>
      </c>
      <c r="Q25" s="154">
        <v>43.1</v>
      </c>
      <c r="R25" s="154">
        <v>30.076025939420646</v>
      </c>
      <c r="S25" s="154">
        <f t="shared" si="1"/>
        <v>18.496632003784178</v>
      </c>
      <c r="T25" s="154">
        <f t="shared" si="2"/>
        <v>29.678855904637857</v>
      </c>
      <c r="U25" s="154">
        <f t="shared" si="0"/>
        <v>29.052046000421505</v>
      </c>
      <c r="V25" s="154">
        <v>1</v>
      </c>
      <c r="W25" s="144">
        <v>0.36673488217510175</v>
      </c>
    </row>
    <row r="26" spans="1:23" x14ac:dyDescent="0.25">
      <c r="A26" s="142">
        <v>94</v>
      </c>
      <c r="B26" s="142">
        <v>608</v>
      </c>
      <c r="C26" s="142">
        <v>40</v>
      </c>
      <c r="D26" s="142">
        <v>4</v>
      </c>
      <c r="E26" s="142" t="s">
        <v>3031</v>
      </c>
      <c r="F26" s="142">
        <v>372.98999999999995</v>
      </c>
      <c r="G26" s="142">
        <v>79.213399999999993</v>
      </c>
      <c r="H26" s="142" t="s">
        <v>3011</v>
      </c>
      <c r="I26" s="144">
        <v>19.516683578491211</v>
      </c>
      <c r="J26" s="144"/>
      <c r="K26" s="154"/>
      <c r="L26" s="144">
        <v>0.73099546184932029</v>
      </c>
      <c r="M26" s="154">
        <v>23.6</v>
      </c>
      <c r="N26" s="154">
        <v>26.9</v>
      </c>
      <c r="O26" s="154">
        <v>30.6</v>
      </c>
      <c r="P26" s="154">
        <v>35.200000000000003</v>
      </c>
      <c r="Q26" s="154">
        <v>41.3</v>
      </c>
      <c r="R26" s="154">
        <v>29.291764165922771</v>
      </c>
      <c r="S26" s="154">
        <f t="shared" si="1"/>
        <v>18.961128997802735</v>
      </c>
      <c r="T26" s="154">
        <f t="shared" si="2"/>
        <v>29.275795466026032</v>
      </c>
      <c r="U26" s="154">
        <f t="shared" si="0"/>
        <v>28.371246817757847</v>
      </c>
      <c r="V26" s="154">
        <v>1</v>
      </c>
      <c r="W26" s="144">
        <v>0.33764501693361076</v>
      </c>
    </row>
    <row r="27" spans="1:23" x14ac:dyDescent="0.25">
      <c r="A27" s="142">
        <v>94</v>
      </c>
      <c r="B27" s="142">
        <v>608</v>
      </c>
      <c r="C27" s="142">
        <v>40</v>
      </c>
      <c r="D27" s="142">
        <v>5</v>
      </c>
      <c r="E27" s="142" t="s">
        <v>3032</v>
      </c>
      <c r="F27" s="142">
        <v>373.97999999999996</v>
      </c>
      <c r="G27" s="142">
        <v>68.790299999999988</v>
      </c>
      <c r="H27" s="142" t="s">
        <v>3011</v>
      </c>
      <c r="I27" s="144">
        <v>19.589826583862305</v>
      </c>
      <c r="J27" s="144"/>
      <c r="K27" s="154"/>
      <c r="L27" s="144">
        <v>0.75218617560220113</v>
      </c>
      <c r="M27" s="154">
        <v>24.8</v>
      </c>
      <c r="N27" s="154">
        <v>28.2</v>
      </c>
      <c r="O27" s="154">
        <v>31.9</v>
      </c>
      <c r="P27" s="154">
        <v>36.799999999999997</v>
      </c>
      <c r="Q27" s="154">
        <v>43</v>
      </c>
      <c r="R27" s="154">
        <v>30.140653753943596</v>
      </c>
      <c r="S27" s="154">
        <f t="shared" si="1"/>
        <v>19.405265426635744</v>
      </c>
      <c r="T27" s="154">
        <f t="shared" si="2"/>
        <v>29.122984304972583</v>
      </c>
      <c r="U27" s="154">
        <f t="shared" si="0"/>
        <v>29.107350388075773</v>
      </c>
      <c r="V27" s="154">
        <v>1</v>
      </c>
      <c r="W27" s="144">
        <v>0.3749972559653314</v>
      </c>
    </row>
    <row r="28" spans="1:23" x14ac:dyDescent="0.25">
      <c r="A28" s="142">
        <v>94</v>
      </c>
      <c r="B28" s="142">
        <v>608</v>
      </c>
      <c r="C28" s="142">
        <v>40</v>
      </c>
      <c r="D28" s="142" t="s">
        <v>2974</v>
      </c>
      <c r="E28" s="142" t="s">
        <v>3033</v>
      </c>
      <c r="F28" s="142">
        <v>376.07</v>
      </c>
      <c r="G28" s="142">
        <v>78.231800000000007</v>
      </c>
      <c r="H28" s="142" t="s">
        <v>3011</v>
      </c>
      <c r="I28" s="144">
        <v>19.709968566894531</v>
      </c>
      <c r="J28" s="144"/>
      <c r="K28" s="154"/>
      <c r="L28" s="144">
        <v>0.6996630404884876</v>
      </c>
      <c r="M28" s="154">
        <v>21.6</v>
      </c>
      <c r="N28" s="154">
        <v>25</v>
      </c>
      <c r="O28" s="154">
        <v>28.6</v>
      </c>
      <c r="P28" s="154">
        <v>32.9</v>
      </c>
      <c r="Q28" s="154">
        <v>38.5</v>
      </c>
      <c r="R28" s="154">
        <v>27.990403019191827</v>
      </c>
      <c r="S28" s="154">
        <f t="shared" si="1"/>
        <v>19.715409088134766</v>
      </c>
      <c r="T28" s="154">
        <f t="shared" si="2"/>
        <v>28.64682396499478</v>
      </c>
      <c r="U28" s="154">
        <f t="shared" si="0"/>
        <v>27.20114484443133</v>
      </c>
      <c r="V28" s="154">
        <v>1</v>
      </c>
      <c r="W28" s="144">
        <v>0.40175184092012739</v>
      </c>
    </row>
    <row r="29" spans="1:23" x14ac:dyDescent="0.25">
      <c r="A29" s="142">
        <v>94</v>
      </c>
      <c r="B29" s="142">
        <v>608</v>
      </c>
      <c r="C29" s="142">
        <v>41</v>
      </c>
      <c r="D29" s="142">
        <v>4</v>
      </c>
      <c r="E29" s="142" t="s">
        <v>3034</v>
      </c>
      <c r="F29" s="142">
        <v>382.61499999999995</v>
      </c>
      <c r="G29" s="142">
        <v>90.335099999999997</v>
      </c>
      <c r="H29" s="142" t="s">
        <v>3011</v>
      </c>
      <c r="I29" s="144">
        <v>19.863668441772461</v>
      </c>
      <c r="J29" s="144"/>
      <c r="K29" s="154"/>
      <c r="L29" s="144">
        <v>0.70262926988398622</v>
      </c>
      <c r="M29" s="154">
        <v>21.7</v>
      </c>
      <c r="N29" s="154">
        <v>25.2</v>
      </c>
      <c r="O29" s="154">
        <v>28.8</v>
      </c>
      <c r="P29" s="154">
        <v>33.1</v>
      </c>
      <c r="Q29" s="154">
        <v>38.700000000000003</v>
      </c>
      <c r="R29" s="154">
        <v>28.116074646384067</v>
      </c>
      <c r="S29" s="154">
        <f t="shared" si="1"/>
        <v>19.800845336914062</v>
      </c>
      <c r="T29" s="154">
        <f t="shared" si="2"/>
        <v>27.897307564239348</v>
      </c>
      <c r="U29" s="154">
        <f t="shared" si="0"/>
        <v>27.316390067049621</v>
      </c>
      <c r="V29" s="154">
        <v>1</v>
      </c>
      <c r="W29" s="144">
        <v>0.26463511134369755</v>
      </c>
    </row>
    <row r="30" spans="1:23" x14ac:dyDescent="0.25">
      <c r="A30" s="142">
        <v>94</v>
      </c>
      <c r="B30" s="142">
        <v>608</v>
      </c>
      <c r="C30" s="142">
        <v>41</v>
      </c>
      <c r="D30" s="142">
        <v>5</v>
      </c>
      <c r="E30" s="142" t="s">
        <v>3035</v>
      </c>
      <c r="F30" s="142">
        <v>384.03</v>
      </c>
      <c r="H30" s="142" t="s">
        <v>3014</v>
      </c>
      <c r="I30" s="144">
        <v>19.89689826965332</v>
      </c>
      <c r="J30" s="144">
        <v>0.92537313432835822</v>
      </c>
      <c r="K30" s="154">
        <v>26.536432743116716</v>
      </c>
      <c r="L30" s="144">
        <v>0.69274508600800089</v>
      </c>
      <c r="M30" s="154">
        <v>21</v>
      </c>
      <c r="N30" s="154">
        <v>24.5</v>
      </c>
      <c r="O30" s="154">
        <v>28.1</v>
      </c>
      <c r="P30" s="154">
        <v>32.4</v>
      </c>
      <c r="Q30" s="154">
        <v>37.700000000000003</v>
      </c>
      <c r="R30" s="154">
        <v>27.695224239531626</v>
      </c>
      <c r="S30" s="154">
        <f t="shared" si="1"/>
        <v>19.881938934326172</v>
      </c>
      <c r="T30" s="154">
        <f t="shared" si="2"/>
        <v>27.650592353010445</v>
      </c>
      <c r="U30" s="154">
        <f t="shared" si="0"/>
        <v>26.928530514643874</v>
      </c>
      <c r="V30" s="154">
        <v>1</v>
      </c>
      <c r="W30" s="144">
        <v>0.39152502172628695</v>
      </c>
    </row>
    <row r="31" spans="1:23" x14ac:dyDescent="0.25">
      <c r="A31" s="142">
        <v>94</v>
      </c>
      <c r="B31" s="142">
        <v>608</v>
      </c>
      <c r="C31" s="142">
        <v>41</v>
      </c>
      <c r="D31" s="142">
        <v>6</v>
      </c>
      <c r="E31" s="142" t="s">
        <v>3036</v>
      </c>
      <c r="F31" s="142">
        <v>386.03</v>
      </c>
      <c r="G31" s="142">
        <v>30.8</v>
      </c>
      <c r="H31" s="142" t="s">
        <v>3014</v>
      </c>
      <c r="I31" s="144">
        <v>19.943864822387695</v>
      </c>
      <c r="J31" s="144"/>
      <c r="K31" s="154"/>
      <c r="L31" s="144">
        <v>0.64435539665597152</v>
      </c>
      <c r="M31" s="154">
        <v>17.7</v>
      </c>
      <c r="N31" s="154">
        <v>21.4</v>
      </c>
      <c r="O31" s="154">
        <v>25</v>
      </c>
      <c r="P31" s="154">
        <v>28.9</v>
      </c>
      <c r="Q31" s="154">
        <v>33.6</v>
      </c>
      <c r="R31" s="154">
        <v>25.544182162145631</v>
      </c>
      <c r="S31" s="154">
        <f>AVERAGE(I29:I33)</f>
        <v>20.0110782623291</v>
      </c>
      <c r="T31" s="154">
        <f>AVERAGE(R29:R33)</f>
        <v>27.865910150136095</v>
      </c>
      <c r="U31" s="154">
        <f t="shared" si="0"/>
        <v>24.85797310129816</v>
      </c>
      <c r="V31" s="154">
        <v>1</v>
      </c>
      <c r="W31" s="144">
        <v>0.35730937471280644</v>
      </c>
    </row>
    <row r="32" spans="1:23" x14ac:dyDescent="0.25">
      <c r="A32" s="142">
        <v>94</v>
      </c>
      <c r="B32" s="142">
        <v>608</v>
      </c>
      <c r="C32" s="142">
        <v>42</v>
      </c>
      <c r="D32" s="142">
        <v>1</v>
      </c>
      <c r="E32" s="142" t="s">
        <v>3037</v>
      </c>
      <c r="F32" s="142">
        <v>388.21999999999997</v>
      </c>
      <c r="G32" s="142">
        <v>71.582800000000006</v>
      </c>
      <c r="H32" s="142" t="s">
        <v>3011</v>
      </c>
      <c r="I32" s="144">
        <v>19.995294570922852</v>
      </c>
      <c r="J32" s="144"/>
      <c r="K32" s="154"/>
      <c r="L32" s="144">
        <v>0.72159017216387455</v>
      </c>
      <c r="M32" s="154">
        <v>22.9</v>
      </c>
      <c r="N32" s="154">
        <v>26.3</v>
      </c>
      <c r="O32" s="154">
        <v>30</v>
      </c>
      <c r="P32" s="154">
        <v>34.6</v>
      </c>
      <c r="Q32" s="154">
        <v>40.5</v>
      </c>
      <c r="R32" s="154">
        <v>28.907077697799068</v>
      </c>
      <c r="S32" s="154"/>
      <c r="T32" s="154"/>
      <c r="U32" s="154">
        <f t="shared" si="0"/>
        <v>28.030681629540883</v>
      </c>
      <c r="V32" s="154">
        <v>1</v>
      </c>
      <c r="W32" s="144">
        <v>0.33920786974927797</v>
      </c>
    </row>
    <row r="33" spans="1:24" x14ac:dyDescent="0.25">
      <c r="A33" s="142">
        <v>94</v>
      </c>
      <c r="B33" s="142">
        <v>608</v>
      </c>
      <c r="C33" s="142">
        <v>42</v>
      </c>
      <c r="D33" s="142">
        <v>3</v>
      </c>
      <c r="E33" s="142" t="s">
        <v>3038</v>
      </c>
      <c r="F33" s="142">
        <v>390.92499999999995</v>
      </c>
      <c r="G33" s="142">
        <v>34.82289999999999</v>
      </c>
      <c r="H33" s="142" t="s">
        <v>3011</v>
      </c>
      <c r="I33" s="144">
        <v>20.35566520690918</v>
      </c>
      <c r="J33" s="144"/>
      <c r="K33" s="154"/>
      <c r="L33" s="144">
        <v>0.72548516807103891</v>
      </c>
      <c r="M33" s="154">
        <v>23.1</v>
      </c>
      <c r="N33" s="154">
        <v>26.5</v>
      </c>
      <c r="O33" s="154">
        <v>30.3</v>
      </c>
      <c r="P33" s="154">
        <v>34.799999999999997</v>
      </c>
      <c r="Q33" s="154">
        <v>40.6</v>
      </c>
      <c r="R33" s="154">
        <v>29.066992004820108</v>
      </c>
      <c r="S33" s="154"/>
      <c r="T33" s="154"/>
      <c r="U33" s="154">
        <f t="shared" si="0"/>
        <v>28.172790512335126</v>
      </c>
      <c r="V33" s="154">
        <v>1</v>
      </c>
      <c r="W33" s="144">
        <v>0.37471715108167075</v>
      </c>
    </row>
    <row r="34" spans="1:24" x14ac:dyDescent="0.25">
      <c r="A34" s="142">
        <v>94</v>
      </c>
      <c r="B34" s="142">
        <v>608</v>
      </c>
      <c r="C34" s="142">
        <v>21</v>
      </c>
      <c r="D34" s="142">
        <v>5</v>
      </c>
      <c r="E34" s="142" t="s">
        <v>3039</v>
      </c>
      <c r="F34" s="142">
        <v>191.83499999999998</v>
      </c>
      <c r="G34" s="142">
        <v>35.639899999999997</v>
      </c>
      <c r="H34" s="142" t="s">
        <v>3011</v>
      </c>
      <c r="I34" s="144">
        <v>8.9235830307006836</v>
      </c>
      <c r="J34" s="144">
        <v>0.90200000000000002</v>
      </c>
      <c r="K34" s="154">
        <v>25.614152000000001</v>
      </c>
      <c r="L34" s="144">
        <v>0.60900270450150351</v>
      </c>
      <c r="M34" s="154">
        <v>15.3</v>
      </c>
      <c r="N34" s="154">
        <v>19</v>
      </c>
      <c r="O34" s="154">
        <v>22.7</v>
      </c>
      <c r="P34" s="154">
        <v>26.4</v>
      </c>
      <c r="Q34" s="154">
        <v>30.6</v>
      </c>
      <c r="R34" s="154">
        <v>23.867954735706135</v>
      </c>
      <c r="S34" s="154"/>
      <c r="T34" s="154"/>
      <c r="U34" s="154">
        <f t="shared" si="0"/>
        <v>23.137249294920252</v>
      </c>
      <c r="V34" s="154"/>
      <c r="W34" s="144">
        <v>0.59088337750292197</v>
      </c>
      <c r="X34" s="142" t="s">
        <v>3113</v>
      </c>
    </row>
    <row r="35" spans="1:24" x14ac:dyDescent="0.25">
      <c r="A35" s="142">
        <v>94</v>
      </c>
      <c r="B35" s="142">
        <v>608</v>
      </c>
      <c r="C35" s="142">
        <v>22</v>
      </c>
      <c r="D35" s="142">
        <v>1</v>
      </c>
      <c r="E35" s="142" t="s">
        <v>3040</v>
      </c>
      <c r="F35" s="142">
        <v>195.70499999999998</v>
      </c>
      <c r="G35" s="142">
        <v>43.561199999999999</v>
      </c>
      <c r="H35" s="142" t="s">
        <v>3011</v>
      </c>
      <c r="I35" s="144">
        <v>9.2048559188842773</v>
      </c>
      <c r="J35" s="144">
        <v>0.93232397973703685</v>
      </c>
      <c r="K35" s="154">
        <v>26.520111218623715</v>
      </c>
      <c r="L35" s="144">
        <v>0.60652094112874655</v>
      </c>
      <c r="M35" s="154">
        <v>15.1</v>
      </c>
      <c r="N35" s="154">
        <v>18.899999999999999</v>
      </c>
      <c r="O35" s="154">
        <v>22.6</v>
      </c>
      <c r="P35" s="154">
        <v>26.2</v>
      </c>
      <c r="Q35" s="154">
        <v>30.5</v>
      </c>
      <c r="R35" s="154">
        <v>23.746652732972464</v>
      </c>
      <c r="S35" s="154"/>
      <c r="T35" s="154"/>
      <c r="U35" s="154">
        <f t="shared" si="0"/>
        <v>23.008919140607819</v>
      </c>
      <c r="V35" s="154"/>
      <c r="W35" s="144">
        <v>0.69162959950243807</v>
      </c>
      <c r="X35" s="142" t="s">
        <v>3113</v>
      </c>
    </row>
    <row r="36" spans="1:24" x14ac:dyDescent="0.25">
      <c r="A36" s="142">
        <v>94</v>
      </c>
      <c r="B36" s="142">
        <v>608</v>
      </c>
      <c r="C36" s="142">
        <v>22</v>
      </c>
      <c r="D36" s="142">
        <v>2</v>
      </c>
      <c r="E36" s="142" t="s">
        <v>3041</v>
      </c>
      <c r="F36" s="142">
        <v>197.45499999999998</v>
      </c>
      <c r="G36" s="142">
        <v>54.8767</v>
      </c>
      <c r="H36" s="142" t="s">
        <v>3011</v>
      </c>
      <c r="I36" s="144">
        <v>9.2928905487060547</v>
      </c>
      <c r="J36" s="144"/>
      <c r="K36" s="154"/>
      <c r="L36" s="144">
        <v>0.59166598054429287</v>
      </c>
      <c r="M36" s="154">
        <v>13.7</v>
      </c>
      <c r="N36" s="154">
        <v>17.899999999999999</v>
      </c>
      <c r="O36" s="154">
        <v>21.6</v>
      </c>
      <c r="P36" s="154">
        <v>25.2</v>
      </c>
      <c r="Q36" s="154">
        <v>29.2</v>
      </c>
      <c r="R36" s="154">
        <v>23.010039374637486</v>
      </c>
      <c r="S36" s="154"/>
      <c r="T36" s="154"/>
      <c r="U36" s="154">
        <f t="shared" si="0"/>
        <v>22.218272423861031</v>
      </c>
      <c r="V36" s="154"/>
      <c r="W36" s="144">
        <v>0.55213803646107573</v>
      </c>
      <c r="X36" s="142" t="s">
        <v>3113</v>
      </c>
    </row>
    <row r="37" spans="1:24" x14ac:dyDescent="0.25">
      <c r="A37" s="142">
        <v>94</v>
      </c>
      <c r="B37" s="142">
        <v>608</v>
      </c>
      <c r="C37" s="142">
        <v>22</v>
      </c>
      <c r="D37" s="142">
        <v>3</v>
      </c>
      <c r="E37" s="142" t="s">
        <v>3042</v>
      </c>
      <c r="F37" s="142">
        <v>198.96499999999997</v>
      </c>
      <c r="H37" s="142" t="s">
        <v>3011</v>
      </c>
      <c r="I37" s="144">
        <v>9.369908332824707</v>
      </c>
      <c r="J37" s="144"/>
      <c r="K37" s="154"/>
      <c r="L37" s="144">
        <v>0.6145354009272177</v>
      </c>
      <c r="M37" s="154">
        <v>15.6</v>
      </c>
      <c r="N37" s="154">
        <v>19.5</v>
      </c>
      <c r="O37" s="154">
        <v>23.1</v>
      </c>
      <c r="P37" s="154">
        <v>26.8</v>
      </c>
      <c r="Q37" s="154">
        <v>31.2</v>
      </c>
      <c r="R37" s="154">
        <v>24.136608364357688</v>
      </c>
      <c r="S37" s="154"/>
      <c r="T37" s="154"/>
      <c r="U37" s="154">
        <f t="shared" si="0"/>
        <v>23.419609885481432</v>
      </c>
      <c r="V37" s="154"/>
      <c r="W37" s="144">
        <v>0.53071094690355636</v>
      </c>
      <c r="X37" s="142" t="s">
        <v>3113</v>
      </c>
    </row>
    <row r="38" spans="1:24" x14ac:dyDescent="0.25">
      <c r="A38" s="142">
        <v>94</v>
      </c>
      <c r="B38" s="142">
        <v>608</v>
      </c>
      <c r="C38" s="142">
        <v>22</v>
      </c>
      <c r="D38" s="142">
        <v>4</v>
      </c>
      <c r="E38" s="142" t="s">
        <v>3043</v>
      </c>
      <c r="F38" s="142">
        <v>199.96499999999997</v>
      </c>
      <c r="G38" s="142">
        <v>37.016400000000004</v>
      </c>
      <c r="H38" s="142" t="s">
        <v>3011</v>
      </c>
      <c r="I38" s="144">
        <v>9.4211339950561523</v>
      </c>
      <c r="J38" s="144"/>
      <c r="K38" s="154"/>
      <c r="L38" s="144">
        <v>0.5757986771769612</v>
      </c>
      <c r="M38" s="154">
        <v>12.7</v>
      </c>
      <c r="N38" s="154">
        <v>16.8</v>
      </c>
      <c r="O38" s="154">
        <v>20.6</v>
      </c>
      <c r="P38" s="154">
        <v>24.2</v>
      </c>
      <c r="Q38" s="154">
        <v>28</v>
      </c>
      <c r="R38" s="154">
        <v>22.202513336051446</v>
      </c>
      <c r="S38" s="154"/>
      <c r="T38" s="154"/>
      <c r="U38" s="154">
        <f t="shared" si="0"/>
        <v>21.328683779469735</v>
      </c>
      <c r="V38" s="154"/>
      <c r="W38" s="144">
        <v>0.5800140119332523</v>
      </c>
      <c r="X38" s="142" t="s">
        <v>3113</v>
      </c>
    </row>
    <row r="39" spans="1:24" x14ac:dyDescent="0.25">
      <c r="A39" s="142">
        <v>94</v>
      </c>
      <c r="B39" s="142">
        <v>608</v>
      </c>
      <c r="C39" s="142">
        <v>22</v>
      </c>
      <c r="D39" s="142">
        <v>5</v>
      </c>
      <c r="E39" s="142" t="s">
        <v>3044</v>
      </c>
      <c r="F39" s="142">
        <v>201.51499999999999</v>
      </c>
      <c r="G39" s="142">
        <v>39.0182</v>
      </c>
      <c r="H39" s="142" t="s">
        <v>3011</v>
      </c>
      <c r="I39" s="144">
        <v>9.5140972137451172</v>
      </c>
      <c r="J39" s="144"/>
      <c r="K39" s="154"/>
      <c r="L39" s="144">
        <v>0.62424563378289877</v>
      </c>
      <c r="M39" s="154">
        <v>16.3</v>
      </c>
      <c r="N39" s="154">
        <v>20.100000000000001</v>
      </c>
      <c r="O39" s="154">
        <v>23.7</v>
      </c>
      <c r="P39" s="154">
        <v>27.4</v>
      </c>
      <c r="Q39" s="154">
        <v>31.9</v>
      </c>
      <c r="R39" s="154">
        <v>24.602317117192559</v>
      </c>
      <c r="S39" s="154"/>
      <c r="T39" s="154"/>
      <c r="U39" s="154">
        <f t="shared" si="0"/>
        <v>23.903069935379584</v>
      </c>
      <c r="V39" s="154"/>
      <c r="W39" s="144">
        <v>0.56068077639328218</v>
      </c>
      <c r="X39" s="142" t="s">
        <v>3113</v>
      </c>
    </row>
    <row r="40" spans="1:24" x14ac:dyDescent="0.25">
      <c r="A40" s="142">
        <v>94</v>
      </c>
      <c r="B40" s="142">
        <v>608</v>
      </c>
      <c r="C40" s="142">
        <v>23</v>
      </c>
      <c r="D40" s="142">
        <v>3</v>
      </c>
      <c r="E40" s="142" t="s">
        <v>2968</v>
      </c>
      <c r="F40" s="142">
        <v>208.785</v>
      </c>
      <c r="G40" s="142">
        <v>38.468899999999991</v>
      </c>
      <c r="H40" s="142" t="s">
        <v>3011</v>
      </c>
      <c r="I40" s="144">
        <v>9.8356647491455078</v>
      </c>
      <c r="J40" s="144"/>
      <c r="K40" s="154"/>
      <c r="L40" s="144">
        <v>0.64283446705605662</v>
      </c>
      <c r="M40" s="154">
        <v>17.7</v>
      </c>
      <c r="N40" s="154">
        <v>21.4</v>
      </c>
      <c r="O40" s="154">
        <v>24.9</v>
      </c>
      <c r="P40" s="154">
        <v>28.8</v>
      </c>
      <c r="Q40" s="154">
        <v>33.4</v>
      </c>
      <c r="R40" s="154">
        <v>25.473982162207434</v>
      </c>
      <c r="S40" s="154"/>
      <c r="T40" s="154"/>
      <c r="U40" s="154">
        <f t="shared" si="0"/>
        <v>24.787840837982888</v>
      </c>
      <c r="V40" s="154"/>
      <c r="W40" s="144">
        <v>0.44349916889130492</v>
      </c>
      <c r="X40" s="142" t="s">
        <v>3113</v>
      </c>
    </row>
    <row r="41" spans="1:24" x14ac:dyDescent="0.25">
      <c r="A41" s="142">
        <v>94</v>
      </c>
      <c r="B41" s="142">
        <v>608</v>
      </c>
      <c r="C41" s="142">
        <v>23</v>
      </c>
      <c r="D41" s="142">
        <v>4</v>
      </c>
      <c r="E41" s="142" t="s">
        <v>3045</v>
      </c>
      <c r="F41" s="142">
        <v>209.36499999999998</v>
      </c>
      <c r="H41" s="142" t="s">
        <v>3011</v>
      </c>
      <c r="I41" s="144">
        <v>9.8647613525390625</v>
      </c>
      <c r="J41" s="144"/>
      <c r="K41" s="154"/>
      <c r="L41" s="144">
        <v>0.60490040022672087</v>
      </c>
      <c r="M41" s="154">
        <v>14.8</v>
      </c>
      <c r="N41" s="154">
        <v>18.8</v>
      </c>
      <c r="O41" s="154">
        <v>22.5</v>
      </c>
      <c r="P41" s="154">
        <v>26.1</v>
      </c>
      <c r="Q41" s="154">
        <v>30.3</v>
      </c>
      <c r="R41" s="154">
        <v>23.667176834837431</v>
      </c>
      <c r="S41" s="154"/>
      <c r="T41" s="154"/>
      <c r="U41" s="154">
        <f t="shared" si="0"/>
        <v>22.924553872271883</v>
      </c>
      <c r="V41" s="154"/>
      <c r="W41" s="144">
        <v>0.53009872013508308</v>
      </c>
      <c r="X41" s="142" t="s">
        <v>3113</v>
      </c>
    </row>
    <row r="42" spans="1:24" x14ac:dyDescent="0.25">
      <c r="A42" s="142">
        <v>94</v>
      </c>
      <c r="B42" s="142">
        <v>608</v>
      </c>
      <c r="C42" s="142">
        <v>23</v>
      </c>
      <c r="D42" s="142">
        <v>5</v>
      </c>
      <c r="E42" s="142" t="s">
        <v>3045</v>
      </c>
      <c r="F42" s="142">
        <v>210.86499999999998</v>
      </c>
      <c r="G42" s="142">
        <v>32.442500000000003</v>
      </c>
      <c r="H42" s="142" t="s">
        <v>3011</v>
      </c>
      <c r="I42" s="144">
        <v>9.9410581588745117</v>
      </c>
      <c r="J42" s="144">
        <v>0.92300000000000004</v>
      </c>
      <c r="K42" s="154">
        <v>26.241548000000002</v>
      </c>
      <c r="L42" s="144">
        <v>0.58267283093954891</v>
      </c>
      <c r="M42" s="154">
        <v>13.3</v>
      </c>
      <c r="N42" s="154">
        <v>17.3</v>
      </c>
      <c r="O42" s="154">
        <v>21</v>
      </c>
      <c r="P42" s="154">
        <v>24.6</v>
      </c>
      <c r="Q42" s="154">
        <v>28.4</v>
      </c>
      <c r="R42" s="154">
        <v>22.555054140521484</v>
      </c>
      <c r="S42" s="154"/>
      <c r="T42" s="154"/>
      <c r="U42" s="154">
        <f t="shared" si="0"/>
        <v>21.720026426834401</v>
      </c>
      <c r="V42" s="154"/>
      <c r="W42" s="144">
        <v>0.51246735014089617</v>
      </c>
      <c r="X42" s="142" t="s">
        <v>3113</v>
      </c>
    </row>
    <row r="43" spans="1:24" x14ac:dyDescent="0.25">
      <c r="A43" s="142">
        <v>94</v>
      </c>
      <c r="B43" s="142">
        <v>608</v>
      </c>
      <c r="C43" s="142">
        <v>23</v>
      </c>
      <c r="D43" s="142">
        <v>7</v>
      </c>
      <c r="E43" s="142" t="s">
        <v>3045</v>
      </c>
      <c r="F43" s="142">
        <v>213.86499999999998</v>
      </c>
      <c r="G43" s="142">
        <v>41.906999999999996</v>
      </c>
      <c r="H43" s="142" t="s">
        <v>3011</v>
      </c>
      <c r="I43" s="144">
        <v>10.082228660583496</v>
      </c>
      <c r="J43" s="144"/>
      <c r="K43" s="154"/>
      <c r="L43" s="144">
        <v>0.64615871837779937</v>
      </c>
      <c r="M43" s="154">
        <v>17.8</v>
      </c>
      <c r="N43" s="154">
        <v>21.5</v>
      </c>
      <c r="O43" s="154">
        <v>25.2</v>
      </c>
      <c r="P43" s="154">
        <v>28.9</v>
      </c>
      <c r="Q43" s="154">
        <v>33.700000000000003</v>
      </c>
      <c r="R43" s="154">
        <v>25.627201859595345</v>
      </c>
      <c r="S43" s="154"/>
      <c r="T43" s="154"/>
      <c r="U43" s="154">
        <f t="shared" si="0"/>
        <v>24.940699077850226</v>
      </c>
      <c r="V43" s="154"/>
      <c r="W43" s="144">
        <v>0.57771809275999009</v>
      </c>
      <c r="X43" s="142" t="s">
        <v>3113</v>
      </c>
    </row>
    <row r="44" spans="1:24" x14ac:dyDescent="0.25">
      <c r="A44" s="142">
        <v>94</v>
      </c>
      <c r="B44" s="142">
        <v>608</v>
      </c>
      <c r="C44" s="142">
        <v>24</v>
      </c>
      <c r="D44" s="142">
        <v>1</v>
      </c>
      <c r="E44" s="142" t="s">
        <v>3039</v>
      </c>
      <c r="F44" s="142">
        <v>214.63499999999999</v>
      </c>
      <c r="G44" s="142">
        <v>36.02640000000001</v>
      </c>
      <c r="H44" s="142" t="s">
        <v>3011</v>
      </c>
      <c r="I44" s="144">
        <v>10.11421012878418</v>
      </c>
      <c r="J44" s="144">
        <v>0.81067125645438887</v>
      </c>
      <c r="K44" s="154">
        <v>22.885614457831323</v>
      </c>
      <c r="L44" s="144">
        <v>0.58285692979517489</v>
      </c>
      <c r="M44" s="154">
        <v>13.2</v>
      </c>
      <c r="N44" s="154">
        <v>17.3</v>
      </c>
      <c r="O44" s="154">
        <v>21.1</v>
      </c>
      <c r="P44" s="154">
        <v>24.6</v>
      </c>
      <c r="Q44" s="154">
        <v>28.5</v>
      </c>
      <c r="R44" s="154">
        <v>22.564438359510884</v>
      </c>
      <c r="S44" s="154"/>
      <c r="T44" s="154"/>
      <c r="U44" s="154">
        <f t="shared" si="0"/>
        <v>21.730380178010336</v>
      </c>
      <c r="V44" s="154"/>
      <c r="W44" s="144">
        <v>0.50182069158123277</v>
      </c>
      <c r="X44" s="142" t="s">
        <v>3113</v>
      </c>
    </row>
    <row r="45" spans="1:24" x14ac:dyDescent="0.25">
      <c r="A45" s="142">
        <v>94</v>
      </c>
      <c r="B45" s="142">
        <v>608</v>
      </c>
      <c r="C45" s="142">
        <v>24</v>
      </c>
      <c r="D45" s="142">
        <v>2</v>
      </c>
      <c r="E45" s="142" t="s">
        <v>3015</v>
      </c>
      <c r="F45" s="142">
        <v>216.14499999999998</v>
      </c>
      <c r="G45" s="142">
        <v>35.080500000000001</v>
      </c>
      <c r="H45" s="142" t="s">
        <v>3011</v>
      </c>
      <c r="I45" s="144">
        <v>10.176926612854004</v>
      </c>
      <c r="J45" s="144"/>
      <c r="K45" s="154"/>
      <c r="L45" s="144">
        <v>0.66558441926307865</v>
      </c>
      <c r="M45" s="154">
        <v>19.2</v>
      </c>
      <c r="N45" s="154">
        <v>22.8</v>
      </c>
      <c r="O45" s="154">
        <v>26.4</v>
      </c>
      <c r="P45" s="154">
        <v>30.4</v>
      </c>
      <c r="Q45" s="154">
        <v>35.4</v>
      </c>
      <c r="R45" s="154">
        <v>26.507095251765865</v>
      </c>
      <c r="S45" s="154"/>
      <c r="T45" s="154"/>
      <c r="U45" s="154">
        <f t="shared" si="0"/>
        <v>25.803414792751418</v>
      </c>
      <c r="V45" s="154"/>
      <c r="W45" s="144">
        <v>0.70526231569889597</v>
      </c>
      <c r="X45" s="142" t="s">
        <v>3113</v>
      </c>
    </row>
    <row r="46" spans="1:24" x14ac:dyDescent="0.25">
      <c r="A46" s="142">
        <v>94</v>
      </c>
      <c r="B46" s="142">
        <v>608</v>
      </c>
      <c r="C46" s="142">
        <v>24</v>
      </c>
      <c r="D46" s="142">
        <v>3</v>
      </c>
      <c r="E46" s="142" t="s">
        <v>3046</v>
      </c>
      <c r="F46" s="142">
        <v>217.68499999999997</v>
      </c>
      <c r="G46" s="142">
        <v>38.898000000000003</v>
      </c>
      <c r="H46" s="142" t="s">
        <v>3011</v>
      </c>
      <c r="I46" s="144">
        <v>10.240889549255371</v>
      </c>
      <c r="J46" s="144">
        <v>0.86524822695035453</v>
      </c>
      <c r="K46" s="154">
        <v>24.516156028368794</v>
      </c>
      <c r="L46" s="144">
        <v>0.63917967762044769</v>
      </c>
      <c r="M46" s="154">
        <v>17.3</v>
      </c>
      <c r="N46" s="154">
        <v>21.1</v>
      </c>
      <c r="O46" s="154">
        <v>24.7</v>
      </c>
      <c r="P46" s="154">
        <v>28.5</v>
      </c>
      <c r="Q46" s="154">
        <v>33.102499999999999</v>
      </c>
      <c r="R46" s="154">
        <v>25.304610351977779</v>
      </c>
      <c r="S46" s="154"/>
      <c r="T46" s="154"/>
      <c r="U46" s="154">
        <f t="shared" si="0"/>
        <v>24.617948569475949</v>
      </c>
      <c r="V46" s="154"/>
      <c r="W46" s="144">
        <v>0.55161497021864325</v>
      </c>
      <c r="X46" s="142" t="s">
        <v>3113</v>
      </c>
    </row>
    <row r="47" spans="1:24" x14ac:dyDescent="0.25">
      <c r="A47" s="142">
        <v>94</v>
      </c>
      <c r="B47" s="142">
        <v>608</v>
      </c>
      <c r="C47" s="142">
        <v>24</v>
      </c>
      <c r="D47" s="142">
        <v>4</v>
      </c>
      <c r="E47" s="142" t="s">
        <v>3043</v>
      </c>
      <c r="F47" s="142">
        <v>219.16499999999999</v>
      </c>
      <c r="H47" s="142" t="s">
        <v>3011</v>
      </c>
      <c r="I47" s="144">
        <v>10.302360534667969</v>
      </c>
      <c r="J47" s="144">
        <v>0.83655427631578949</v>
      </c>
      <c r="K47" s="154">
        <v>23.658895559210528</v>
      </c>
      <c r="L47" s="144">
        <v>0.62781053053259328</v>
      </c>
      <c r="M47" s="154">
        <v>16.399999999999999</v>
      </c>
      <c r="N47" s="154">
        <v>20.3</v>
      </c>
      <c r="O47" s="154">
        <v>24</v>
      </c>
      <c r="P47" s="154">
        <v>27.7</v>
      </c>
      <c r="Q47" s="154">
        <v>32.200000000000003</v>
      </c>
      <c r="R47" s="154">
        <v>24.771475968510963</v>
      </c>
      <c r="S47" s="154"/>
      <c r="T47" s="154"/>
      <c r="U47" s="154">
        <f t="shared" si="0"/>
        <v>24.076808493803355</v>
      </c>
      <c r="V47" s="154"/>
      <c r="W47" s="144">
        <v>0.51563625114841038</v>
      </c>
      <c r="X47" s="142" t="s">
        <v>3113</v>
      </c>
    </row>
    <row r="48" spans="1:24" x14ac:dyDescent="0.25">
      <c r="A48" s="142">
        <v>94</v>
      </c>
      <c r="B48" s="142">
        <v>608</v>
      </c>
      <c r="C48" s="142">
        <v>24</v>
      </c>
      <c r="D48" s="142">
        <v>7</v>
      </c>
      <c r="E48" s="142" t="s">
        <v>3047</v>
      </c>
      <c r="F48" s="142">
        <v>223.39499999999998</v>
      </c>
      <c r="G48" s="142">
        <v>38.066200000000002</v>
      </c>
      <c r="H48" s="142" t="s">
        <v>3011</v>
      </c>
      <c r="I48" s="144">
        <v>10.478050231933594</v>
      </c>
      <c r="J48" s="144"/>
      <c r="K48" s="154"/>
      <c r="L48" s="144">
        <v>0.63018403175308602</v>
      </c>
      <c r="M48" s="154">
        <v>16.8</v>
      </c>
      <c r="N48" s="154">
        <v>20.5</v>
      </c>
      <c r="O48" s="154">
        <v>24</v>
      </c>
      <c r="P48" s="154">
        <v>27.8</v>
      </c>
      <c r="Q48" s="154">
        <v>32.4</v>
      </c>
      <c r="R48" s="154">
        <v>24.883569775596101</v>
      </c>
      <c r="S48" s="154"/>
      <c r="T48" s="154"/>
      <c r="U48" s="154">
        <f t="shared" si="0"/>
        <v>24.191393247673371</v>
      </c>
      <c r="V48" s="154"/>
      <c r="W48" s="144">
        <v>0.53437712097540579</v>
      </c>
      <c r="X48" s="142" t="s">
        <v>3113</v>
      </c>
    </row>
    <row r="49" spans="1:24" x14ac:dyDescent="0.25">
      <c r="A49" s="142">
        <v>94</v>
      </c>
      <c r="B49" s="142">
        <v>608</v>
      </c>
      <c r="C49" s="142">
        <v>25</v>
      </c>
      <c r="D49" s="142">
        <v>6</v>
      </c>
      <c r="E49" s="142" t="s">
        <v>3048</v>
      </c>
      <c r="F49" s="142">
        <v>231.98499999999999</v>
      </c>
      <c r="H49" s="142" t="s">
        <v>3011</v>
      </c>
      <c r="I49" s="144">
        <v>10.834830284118652</v>
      </c>
      <c r="J49" s="144"/>
      <c r="K49" s="154"/>
      <c r="L49" s="144">
        <v>0.60848243738694074</v>
      </c>
      <c r="M49" s="154">
        <v>15</v>
      </c>
      <c r="N49" s="154">
        <v>19</v>
      </c>
      <c r="O49" s="154">
        <v>22.7</v>
      </c>
      <c r="P49" s="154">
        <v>26.3</v>
      </c>
      <c r="Q49" s="154">
        <v>30.6</v>
      </c>
      <c r="R49" s="154">
        <v>23.84256646380404</v>
      </c>
      <c r="S49" s="154"/>
      <c r="T49" s="154"/>
      <c r="U49" s="154">
        <f t="shared" si="0"/>
        <v>23.110433388968794</v>
      </c>
      <c r="V49" s="154"/>
      <c r="W49" s="144">
        <v>0.50483538385218696</v>
      </c>
      <c r="X49" s="142" t="s">
        <v>3113</v>
      </c>
    </row>
    <row r="50" spans="1:24" x14ac:dyDescent="0.25">
      <c r="A50" s="142">
        <v>94</v>
      </c>
      <c r="B50" s="142">
        <v>608</v>
      </c>
      <c r="C50" s="142">
        <v>26</v>
      </c>
      <c r="D50" s="142">
        <v>1</v>
      </c>
      <c r="E50" s="142" t="s">
        <v>3043</v>
      </c>
      <c r="F50" s="142">
        <v>233.86499999999998</v>
      </c>
      <c r="G50" s="142">
        <v>41.4221</v>
      </c>
      <c r="H50" s="142" t="s">
        <v>3011</v>
      </c>
      <c r="I50" s="144">
        <v>10.912914276123047</v>
      </c>
      <c r="J50" s="144"/>
      <c r="K50" s="154"/>
      <c r="L50" s="144">
        <v>0.62626276700194516</v>
      </c>
      <c r="M50" s="154">
        <v>16.399999999999999</v>
      </c>
      <c r="N50" s="154">
        <v>20.2</v>
      </c>
      <c r="O50" s="154">
        <v>23.9</v>
      </c>
      <c r="P50" s="154">
        <v>27.5</v>
      </c>
      <c r="Q50" s="154">
        <v>31.9</v>
      </c>
      <c r="R50" s="154">
        <v>24.698150926946621</v>
      </c>
      <c r="S50" s="154"/>
      <c r="T50" s="154"/>
      <c r="U50" s="154">
        <f t="shared" si="0"/>
        <v>24.001619757093628</v>
      </c>
      <c r="V50" s="154"/>
      <c r="W50" s="144">
        <v>0.53182066041136133</v>
      </c>
      <c r="X50" s="142" t="s">
        <v>3113</v>
      </c>
    </row>
    <row r="51" spans="1:24" x14ac:dyDescent="0.25">
      <c r="A51" s="142">
        <v>94</v>
      </c>
      <c r="B51" s="142">
        <v>608</v>
      </c>
      <c r="C51" s="142">
        <v>26</v>
      </c>
      <c r="D51" s="142">
        <v>2</v>
      </c>
      <c r="E51" s="142" t="s">
        <v>3049</v>
      </c>
      <c r="F51" s="142">
        <v>235.315</v>
      </c>
      <c r="G51" s="142">
        <v>38.072000000000003</v>
      </c>
      <c r="H51" s="142" t="s">
        <v>3011</v>
      </c>
      <c r="I51" s="144">
        <v>10.973139762878418</v>
      </c>
      <c r="J51" s="144">
        <v>0.86966046002190578</v>
      </c>
      <c r="K51" s="154">
        <v>24.647975903614459</v>
      </c>
      <c r="L51" s="144">
        <v>0.64840650598757665</v>
      </c>
      <c r="M51" s="154">
        <v>17.899999999999999</v>
      </c>
      <c r="N51" s="154">
        <v>21.7</v>
      </c>
      <c r="O51" s="154">
        <v>25.3</v>
      </c>
      <c r="P51" s="154">
        <v>29.1</v>
      </c>
      <c r="Q51" s="154">
        <v>34</v>
      </c>
      <c r="R51" s="154">
        <v>25.730359685738275</v>
      </c>
      <c r="S51" s="154"/>
      <c r="T51" s="154"/>
      <c r="U51" s="154">
        <f t="shared" si="0"/>
        <v>25.043170335854168</v>
      </c>
      <c r="V51" s="154"/>
      <c r="W51" s="144">
        <v>0.48895430727030581</v>
      </c>
      <c r="X51" s="142" t="s">
        <v>3113</v>
      </c>
    </row>
    <row r="52" spans="1:24" x14ac:dyDescent="0.25">
      <c r="A52" s="142">
        <v>94</v>
      </c>
      <c r="B52" s="142">
        <v>608</v>
      </c>
      <c r="C52" s="142">
        <v>26</v>
      </c>
      <c r="D52" s="142">
        <v>2</v>
      </c>
      <c r="E52" s="142" t="s">
        <v>3050</v>
      </c>
      <c r="F52" s="142">
        <v>235.32499999999999</v>
      </c>
      <c r="G52" s="142">
        <v>26.2</v>
      </c>
      <c r="H52" s="142" t="s">
        <v>3014</v>
      </c>
      <c r="I52" s="144">
        <v>10.973554611206055</v>
      </c>
      <c r="J52" s="144">
        <v>0.91910112359550555</v>
      </c>
      <c r="K52" s="154">
        <v>26.341649801102658</v>
      </c>
      <c r="L52" s="144">
        <v>0.68252402964553471</v>
      </c>
      <c r="M52" s="154">
        <v>20.399999999999999</v>
      </c>
      <c r="N52" s="154">
        <v>23.9</v>
      </c>
      <c r="O52" s="154">
        <v>27.6</v>
      </c>
      <c r="P52" s="154">
        <v>31.7</v>
      </c>
      <c r="Q52" s="154">
        <v>36.9</v>
      </c>
      <c r="R52" s="154">
        <v>27.253667520203074</v>
      </c>
      <c r="S52" s="154"/>
      <c r="T52" s="154"/>
      <c r="U52" s="154">
        <f t="shared" si="0"/>
        <v>26.515637295701534</v>
      </c>
      <c r="V52" s="154"/>
      <c r="W52" s="144">
        <v>0.71317345782931207</v>
      </c>
      <c r="X52" s="142" t="s">
        <v>3113</v>
      </c>
    </row>
    <row r="53" spans="1:24" x14ac:dyDescent="0.25">
      <c r="A53" s="142">
        <v>94</v>
      </c>
      <c r="B53" s="142">
        <v>608</v>
      </c>
      <c r="C53" s="142">
        <v>26</v>
      </c>
      <c r="D53" s="142">
        <v>3</v>
      </c>
      <c r="E53" s="142" t="s">
        <v>3049</v>
      </c>
      <c r="F53" s="142">
        <v>236.815</v>
      </c>
      <c r="G53" s="142">
        <v>36.374600000000001</v>
      </c>
      <c r="H53" s="142" t="s">
        <v>3011</v>
      </c>
      <c r="I53" s="144">
        <v>11.035440444946289</v>
      </c>
      <c r="J53" s="144"/>
      <c r="K53" s="154"/>
      <c r="L53" s="144">
        <v>0.62188541570298606</v>
      </c>
      <c r="M53" s="154">
        <v>16.100000000000001</v>
      </c>
      <c r="N53" s="154">
        <v>20</v>
      </c>
      <c r="O53" s="154">
        <v>23.6</v>
      </c>
      <c r="P53" s="154">
        <v>27.3</v>
      </c>
      <c r="Q53" s="154">
        <v>31.7</v>
      </c>
      <c r="R53" s="154">
        <v>24.489789442770203</v>
      </c>
      <c r="S53" s="154"/>
      <c r="T53" s="154"/>
      <c r="U53" s="154">
        <f t="shared" si="0"/>
        <v>23.786946569716299</v>
      </c>
      <c r="V53" s="154"/>
      <c r="W53" s="144">
        <v>0.61030138085200059</v>
      </c>
      <c r="X53" s="142" t="s">
        <v>3113</v>
      </c>
    </row>
    <row r="54" spans="1:24" x14ac:dyDescent="0.25">
      <c r="A54" s="142">
        <v>94</v>
      </c>
      <c r="B54" s="142">
        <v>608</v>
      </c>
      <c r="C54" s="142">
        <v>26</v>
      </c>
      <c r="D54" s="142">
        <v>4</v>
      </c>
      <c r="E54" s="142" t="s">
        <v>3051</v>
      </c>
      <c r="F54" s="142">
        <v>238.04499999999999</v>
      </c>
      <c r="G54" s="142">
        <v>29.3</v>
      </c>
      <c r="H54" s="142" t="s">
        <v>3014</v>
      </c>
      <c r="I54" s="144">
        <v>11.16954517364502</v>
      </c>
      <c r="J54" s="144"/>
      <c r="K54" s="154"/>
      <c r="L54" s="144">
        <v>0.54438726880180943</v>
      </c>
      <c r="M54" s="154">
        <v>10.199999999999999</v>
      </c>
      <c r="N54" s="154">
        <v>14.6</v>
      </c>
      <c r="O54" s="154">
        <v>18.5</v>
      </c>
      <c r="P54" s="154">
        <v>22</v>
      </c>
      <c r="Q54" s="154">
        <v>25.5</v>
      </c>
      <c r="R54" s="154">
        <v>20.536104471772777</v>
      </c>
      <c r="S54" s="154"/>
      <c r="T54" s="154"/>
      <c r="U54" s="154">
        <f t="shared" si="0"/>
        <v>19.414682810200731</v>
      </c>
      <c r="V54" s="154"/>
      <c r="W54" s="144">
        <v>0.68378598074306529</v>
      </c>
      <c r="X54" s="142" t="s">
        <v>3113</v>
      </c>
    </row>
    <row r="55" spans="1:24" x14ac:dyDescent="0.25">
      <c r="A55" s="142">
        <v>94</v>
      </c>
      <c r="B55" s="142">
        <v>608</v>
      </c>
      <c r="C55" s="142">
        <v>26</v>
      </c>
      <c r="D55" s="142">
        <v>4</v>
      </c>
      <c r="E55" s="142" t="s">
        <v>3052</v>
      </c>
      <c r="F55" s="142">
        <v>238.35499999999999</v>
      </c>
      <c r="G55" s="142">
        <v>38.995100000000001</v>
      </c>
      <c r="H55" s="142" t="s">
        <v>3011</v>
      </c>
      <c r="I55" s="144">
        <v>11.188812255859375</v>
      </c>
      <c r="J55" s="144"/>
      <c r="K55" s="154"/>
      <c r="L55" s="144">
        <v>0.54742864783384138</v>
      </c>
      <c r="M55" s="154">
        <v>10.5</v>
      </c>
      <c r="N55" s="154">
        <v>14.7</v>
      </c>
      <c r="O55" s="154">
        <v>18.7</v>
      </c>
      <c r="P55" s="154">
        <v>22.2</v>
      </c>
      <c r="Q55" s="154">
        <v>25.8</v>
      </c>
      <c r="R55" s="154">
        <v>20.701602436896142</v>
      </c>
      <c r="S55" s="154"/>
      <c r="T55" s="154"/>
      <c r="U55" s="154">
        <f t="shared" si="0"/>
        <v>19.60960820998659</v>
      </c>
      <c r="V55" s="154"/>
      <c r="W55" s="144">
        <v>0.64207174068754802</v>
      </c>
      <c r="X55" s="142" t="s">
        <v>3113</v>
      </c>
    </row>
    <row r="56" spans="1:24" x14ac:dyDescent="0.25">
      <c r="A56" s="142">
        <v>94</v>
      </c>
      <c r="B56" s="142">
        <v>608</v>
      </c>
      <c r="C56" s="142">
        <v>26</v>
      </c>
      <c r="D56" s="142">
        <v>5</v>
      </c>
      <c r="E56" s="142" t="s">
        <v>3015</v>
      </c>
      <c r="F56" s="142">
        <v>239.845</v>
      </c>
      <c r="H56" s="142" t="s">
        <v>3011</v>
      </c>
      <c r="I56" s="144">
        <v>11.249372482299805</v>
      </c>
      <c r="J56" s="144"/>
      <c r="K56" s="154"/>
      <c r="L56" s="144">
        <v>0.66248823608107654</v>
      </c>
      <c r="M56" s="154">
        <v>19</v>
      </c>
      <c r="N56" s="154">
        <v>22.5</v>
      </c>
      <c r="O56" s="154">
        <v>26.2</v>
      </c>
      <c r="P56" s="154">
        <v>30.2</v>
      </c>
      <c r="Q56" s="154">
        <v>35.200000000000003</v>
      </c>
      <c r="R56" s="154">
        <v>26.368586885086962</v>
      </c>
      <c r="S56" s="154"/>
      <c r="T56" s="154"/>
      <c r="U56" s="154">
        <f t="shared" si="0"/>
        <v>25.66929937807604</v>
      </c>
      <c r="V56" s="154"/>
      <c r="W56" s="144">
        <v>0.70234237402515087</v>
      </c>
      <c r="X56" s="142" t="s">
        <v>3113</v>
      </c>
    </row>
    <row r="57" spans="1:24" x14ac:dyDescent="0.25">
      <c r="A57" s="142">
        <v>94</v>
      </c>
      <c r="B57" s="142">
        <v>608</v>
      </c>
      <c r="C57" s="142">
        <v>27</v>
      </c>
      <c r="D57" s="142">
        <v>1</v>
      </c>
      <c r="E57" s="142" t="s">
        <v>3053</v>
      </c>
      <c r="F57" s="142">
        <v>243.42</v>
      </c>
      <c r="G57" s="142">
        <v>33.7072</v>
      </c>
      <c r="H57" s="142" t="s">
        <v>3011</v>
      </c>
      <c r="I57" s="144">
        <v>11.394674301147461</v>
      </c>
      <c r="J57" s="144">
        <v>0.91400000000000003</v>
      </c>
      <c r="K57" s="154">
        <v>25.972664000000002</v>
      </c>
      <c r="L57" s="144">
        <v>0.63461397097463812</v>
      </c>
      <c r="M57" s="154">
        <v>17.100000000000001</v>
      </c>
      <c r="N57" s="154">
        <v>20.8</v>
      </c>
      <c r="O57" s="154">
        <v>24.5</v>
      </c>
      <c r="P57" s="154">
        <v>28.3</v>
      </c>
      <c r="Q57" s="154">
        <v>32.799999999999997</v>
      </c>
      <c r="R57" s="154">
        <v>25.091658611774733</v>
      </c>
      <c r="S57" s="154"/>
      <c r="T57" s="154"/>
      <c r="U57" s="154">
        <f t="shared" si="0"/>
        <v>24.402963260222144</v>
      </c>
      <c r="V57" s="154"/>
      <c r="W57" s="144">
        <v>0.57352535961361029</v>
      </c>
      <c r="X57" s="142" t="s">
        <v>3113</v>
      </c>
    </row>
    <row r="58" spans="1:24" x14ac:dyDescent="0.25">
      <c r="A58" s="142">
        <v>94</v>
      </c>
      <c r="B58" s="142">
        <v>608</v>
      </c>
      <c r="C58" s="142">
        <v>27</v>
      </c>
      <c r="D58" s="142">
        <v>2</v>
      </c>
      <c r="E58" s="142" t="s">
        <v>3054</v>
      </c>
      <c r="F58" s="142">
        <v>244.875</v>
      </c>
      <c r="G58" s="142">
        <v>41.079799999999992</v>
      </c>
      <c r="H58" s="142" t="s">
        <v>3011</v>
      </c>
      <c r="I58" s="144">
        <v>11.453810691833496</v>
      </c>
      <c r="J58" s="144"/>
      <c r="K58" s="154"/>
      <c r="L58" s="144">
        <v>0.60108511512733698</v>
      </c>
      <c r="M58" s="154">
        <v>14.5</v>
      </c>
      <c r="N58" s="154">
        <v>18.5</v>
      </c>
      <c r="O58" s="154">
        <v>22.2</v>
      </c>
      <c r="P58" s="154">
        <v>25.8</v>
      </c>
      <c r="Q58" s="154">
        <v>30</v>
      </c>
      <c r="R58" s="154">
        <v>23.479220588877524</v>
      </c>
      <c r="S58" s="154"/>
      <c r="T58" s="154"/>
      <c r="U58" s="154">
        <f t="shared" si="0"/>
        <v>22.72413412124877</v>
      </c>
      <c r="V58" s="154"/>
      <c r="W58" s="144">
        <v>0.68427102733179745</v>
      </c>
      <c r="X58" s="142" t="s">
        <v>3113</v>
      </c>
    </row>
    <row r="59" spans="1:24" x14ac:dyDescent="0.25">
      <c r="A59" s="142">
        <v>94</v>
      </c>
      <c r="B59" s="142">
        <v>608</v>
      </c>
      <c r="C59" s="142">
        <v>27</v>
      </c>
      <c r="D59" s="142">
        <v>3</v>
      </c>
      <c r="E59" s="142" t="s">
        <v>3052</v>
      </c>
      <c r="F59" s="142">
        <v>246.45499999999998</v>
      </c>
      <c r="G59" s="142">
        <v>30.714799999999997</v>
      </c>
      <c r="H59" s="142" t="s">
        <v>3011</v>
      </c>
      <c r="I59" s="144">
        <v>11.518028259277344</v>
      </c>
      <c r="J59" s="144"/>
      <c r="K59" s="154"/>
      <c r="L59" s="144">
        <v>0.64270127600400295</v>
      </c>
      <c r="M59" s="154">
        <v>17.600000000000001</v>
      </c>
      <c r="N59" s="154">
        <v>21.3</v>
      </c>
      <c r="O59" s="154">
        <v>24.9</v>
      </c>
      <c r="P59" s="154">
        <v>28.8</v>
      </c>
      <c r="Q59" s="154">
        <v>33.4</v>
      </c>
      <c r="R59" s="154">
        <v>25.467826691012782</v>
      </c>
      <c r="S59" s="154"/>
      <c r="T59" s="154"/>
      <c r="U59" s="154">
        <f t="shared" si="0"/>
        <v>24.781683399239057</v>
      </c>
      <c r="V59" s="154"/>
      <c r="W59" s="144">
        <v>0.56967414700684427</v>
      </c>
      <c r="X59" s="142" t="s">
        <v>3113</v>
      </c>
    </row>
    <row r="60" spans="1:24" x14ac:dyDescent="0.25">
      <c r="A60" s="142">
        <v>94</v>
      </c>
      <c r="B60" s="142">
        <v>608</v>
      </c>
      <c r="C60" s="142">
        <v>27</v>
      </c>
      <c r="D60" s="142">
        <v>4</v>
      </c>
      <c r="E60" s="142" t="s">
        <v>3015</v>
      </c>
      <c r="F60" s="142">
        <v>247.94499999999999</v>
      </c>
      <c r="G60" s="142">
        <v>36.2029</v>
      </c>
      <c r="H60" s="142" t="s">
        <v>3011</v>
      </c>
      <c r="I60" s="144">
        <v>11.578588485717773</v>
      </c>
      <c r="J60" s="144"/>
      <c r="K60" s="154"/>
      <c r="L60" s="144">
        <v>0.61723003389147935</v>
      </c>
      <c r="M60" s="154">
        <v>15.7</v>
      </c>
      <c r="N60" s="154">
        <v>19.600000000000001</v>
      </c>
      <c r="O60" s="154">
        <v>23.3</v>
      </c>
      <c r="P60" s="154">
        <v>26.9</v>
      </c>
      <c r="Q60" s="154">
        <v>31.3</v>
      </c>
      <c r="R60" s="154">
        <v>24.26657824103242</v>
      </c>
      <c r="S60" s="154"/>
      <c r="T60" s="154"/>
      <c r="U60" s="154">
        <f t="shared" si="0"/>
        <v>23.555297131963378</v>
      </c>
      <c r="V60" s="154"/>
      <c r="W60" s="144">
        <v>0.56392473944805188</v>
      </c>
      <c r="X60" s="142" t="s">
        <v>3113</v>
      </c>
    </row>
    <row r="61" spans="1:24" x14ac:dyDescent="0.25">
      <c r="A61" s="142">
        <v>94</v>
      </c>
      <c r="B61" s="142">
        <v>608</v>
      </c>
      <c r="C61" s="142">
        <v>27</v>
      </c>
      <c r="D61" s="142">
        <v>5</v>
      </c>
      <c r="E61" s="142" t="s">
        <v>3049</v>
      </c>
      <c r="F61" s="142">
        <v>249.41499999999999</v>
      </c>
      <c r="H61" s="142" t="s">
        <v>3011</v>
      </c>
      <c r="I61" s="144">
        <v>11.622076034545898</v>
      </c>
      <c r="J61" s="144"/>
      <c r="K61" s="154"/>
      <c r="L61" s="144">
        <v>0.65919235226299078</v>
      </c>
      <c r="M61" s="154">
        <v>18.7</v>
      </c>
      <c r="N61" s="154">
        <v>22.3</v>
      </c>
      <c r="O61" s="154">
        <v>26</v>
      </c>
      <c r="P61" s="154">
        <v>29.9</v>
      </c>
      <c r="Q61" s="154">
        <v>34.9</v>
      </c>
      <c r="R61" s="154">
        <v>26.220431755888974</v>
      </c>
      <c r="S61" s="154"/>
      <c r="T61" s="154"/>
      <c r="U61" s="154">
        <f t="shared" si="0"/>
        <v>25.525149283922694</v>
      </c>
      <c r="V61" s="154"/>
      <c r="W61" s="144">
        <v>0.75488565774098937</v>
      </c>
      <c r="X61" s="142" t="s">
        <v>3113</v>
      </c>
    </row>
    <row r="62" spans="1:24" x14ac:dyDescent="0.25">
      <c r="A62" s="142">
        <v>94</v>
      </c>
      <c r="B62" s="142">
        <v>608</v>
      </c>
      <c r="C62" s="142">
        <v>27</v>
      </c>
      <c r="D62" s="142">
        <v>6</v>
      </c>
      <c r="E62" s="142" t="s">
        <v>2987</v>
      </c>
      <c r="F62" s="142">
        <v>250.97499999999999</v>
      </c>
      <c r="G62" s="142">
        <v>34.541699999999999</v>
      </c>
      <c r="H62" s="142" t="s">
        <v>3011</v>
      </c>
      <c r="I62" s="144">
        <v>11.733025550842285</v>
      </c>
      <c r="J62" s="144"/>
      <c r="K62" s="154"/>
      <c r="L62" s="144">
        <v>0.60192527161605192</v>
      </c>
      <c r="M62" s="154">
        <v>14.6</v>
      </c>
      <c r="N62" s="154">
        <v>18.600000000000001</v>
      </c>
      <c r="O62" s="154">
        <v>22.3</v>
      </c>
      <c r="P62" s="154">
        <v>25.9</v>
      </c>
      <c r="Q62" s="154">
        <v>30.1</v>
      </c>
      <c r="R62" s="154">
        <v>23.520712294515747</v>
      </c>
      <c r="S62" s="154"/>
      <c r="T62" s="154"/>
      <c r="U62" s="154">
        <f t="shared" si="0"/>
        <v>22.768486304420765</v>
      </c>
      <c r="V62" s="154"/>
      <c r="W62" s="144">
        <v>0.68857337276021302</v>
      </c>
      <c r="X62" s="142" t="s">
        <v>3113</v>
      </c>
    </row>
    <row r="63" spans="1:24" x14ac:dyDescent="0.25">
      <c r="A63" s="142">
        <v>94</v>
      </c>
      <c r="B63" s="142">
        <v>608</v>
      </c>
      <c r="C63" s="142">
        <v>28</v>
      </c>
      <c r="D63" s="142">
        <v>1</v>
      </c>
      <c r="E63" s="142" t="s">
        <v>3015</v>
      </c>
      <c r="F63" s="142">
        <v>253.04499999999999</v>
      </c>
      <c r="G63" s="142">
        <v>27.012699999999999</v>
      </c>
      <c r="H63" s="142" t="s">
        <v>3011</v>
      </c>
      <c r="I63" s="144">
        <v>11.930550575256348</v>
      </c>
      <c r="J63" s="144"/>
      <c r="K63" s="154"/>
      <c r="L63" s="144">
        <v>0.61355119720796314</v>
      </c>
      <c r="M63" s="154">
        <v>15.5</v>
      </c>
      <c r="N63" s="154">
        <v>19.399999999999999</v>
      </c>
      <c r="O63" s="154">
        <v>23.1</v>
      </c>
      <c r="P63" s="154">
        <v>26.7</v>
      </c>
      <c r="Q63" s="154">
        <v>31</v>
      </c>
      <c r="R63" s="154">
        <v>24.08899525854499</v>
      </c>
      <c r="S63" s="154"/>
      <c r="T63" s="154"/>
      <c r="U63" s="154">
        <f t="shared" si="0"/>
        <v>23.369753515408661</v>
      </c>
      <c r="V63" s="154"/>
      <c r="W63" s="144">
        <v>0.67470419255721403</v>
      </c>
      <c r="X63" s="142" t="s">
        <v>3113</v>
      </c>
    </row>
    <row r="64" spans="1:24" x14ac:dyDescent="0.25">
      <c r="A64" s="142">
        <v>94</v>
      </c>
      <c r="B64" s="142">
        <v>608</v>
      </c>
      <c r="C64" s="142">
        <v>28</v>
      </c>
      <c r="D64" s="142">
        <v>2</v>
      </c>
      <c r="E64" s="142" t="s">
        <v>3055</v>
      </c>
      <c r="F64" s="142">
        <v>254.48499999999999</v>
      </c>
      <c r="G64" s="142">
        <v>40.802599999999998</v>
      </c>
      <c r="H64" s="142" t="s">
        <v>3011</v>
      </c>
      <c r="I64" s="144">
        <v>11.964973449707031</v>
      </c>
      <c r="J64" s="144"/>
      <c r="K64" s="154"/>
      <c r="L64" s="144">
        <v>0.61780153440470242</v>
      </c>
      <c r="M64" s="154">
        <v>15.7</v>
      </c>
      <c r="N64" s="154">
        <v>19.600000000000001</v>
      </c>
      <c r="O64" s="154">
        <v>23.3</v>
      </c>
      <c r="P64" s="154">
        <v>27</v>
      </c>
      <c r="Q64" s="154">
        <v>31.3</v>
      </c>
      <c r="R64" s="154">
        <v>24.294070410087066</v>
      </c>
      <c r="S64" s="154"/>
      <c r="T64" s="154"/>
      <c r="U64" s="154">
        <f t="shared" si="0"/>
        <v>23.58392268982584</v>
      </c>
      <c r="V64" s="154"/>
      <c r="W64" s="144">
        <v>0.7714038663359597</v>
      </c>
      <c r="X64" s="142" t="s">
        <v>3113</v>
      </c>
    </row>
    <row r="65" spans="1:24" x14ac:dyDescent="0.25">
      <c r="A65" s="142">
        <v>94</v>
      </c>
      <c r="B65" s="142">
        <v>608</v>
      </c>
      <c r="C65" s="142">
        <v>28</v>
      </c>
      <c r="D65" s="142">
        <v>3</v>
      </c>
      <c r="E65" s="142" t="s">
        <v>3015</v>
      </c>
      <c r="F65" s="142">
        <v>256.04499999999996</v>
      </c>
      <c r="G65" s="142">
        <v>28.702699999999993</v>
      </c>
      <c r="H65" s="142" t="s">
        <v>3011</v>
      </c>
      <c r="I65" s="144">
        <v>12.002265930175781</v>
      </c>
      <c r="J65" s="144"/>
      <c r="K65" s="154"/>
      <c r="L65" s="144">
        <v>0.64340208802710375</v>
      </c>
      <c r="M65" s="154">
        <v>17.600000000000001</v>
      </c>
      <c r="N65" s="154">
        <v>21.3</v>
      </c>
      <c r="O65" s="154">
        <v>24.9</v>
      </c>
      <c r="P65" s="154">
        <v>28.8</v>
      </c>
      <c r="Q65" s="154">
        <v>33.4</v>
      </c>
      <c r="R65" s="154">
        <v>25.500200673050994</v>
      </c>
      <c r="S65" s="154"/>
      <c r="T65" s="154"/>
      <c r="U65" s="154">
        <f t="shared" si="0"/>
        <v>24.814053442743255</v>
      </c>
      <c r="V65" s="154"/>
      <c r="W65" s="144">
        <v>0.74234615000651871</v>
      </c>
      <c r="X65" s="142" t="s">
        <v>3113</v>
      </c>
    </row>
    <row r="66" spans="1:24" x14ac:dyDescent="0.25">
      <c r="A66" s="142">
        <v>94</v>
      </c>
      <c r="B66" s="142">
        <v>608</v>
      </c>
      <c r="C66" s="142">
        <v>28</v>
      </c>
      <c r="D66" s="142">
        <v>4</v>
      </c>
      <c r="E66" s="142" t="s">
        <v>3049</v>
      </c>
      <c r="F66" s="142">
        <v>257.51499999999999</v>
      </c>
      <c r="G66" s="142">
        <v>28.887</v>
      </c>
      <c r="H66" s="142" t="s">
        <v>3011</v>
      </c>
      <c r="I66" s="144">
        <v>12.037405967712402</v>
      </c>
      <c r="J66" s="144"/>
      <c r="K66" s="154"/>
      <c r="L66" s="144">
        <v>0.64059558725129551</v>
      </c>
      <c r="M66" s="154">
        <v>17.5</v>
      </c>
      <c r="N66" s="154">
        <v>21.2</v>
      </c>
      <c r="O66" s="154">
        <v>24.8</v>
      </c>
      <c r="P66" s="154">
        <v>28.6</v>
      </c>
      <c r="Q66" s="154">
        <v>33.4</v>
      </c>
      <c r="R66" s="154">
        <v>25.370341680440561</v>
      </c>
      <c r="S66" s="154"/>
      <c r="T66" s="154"/>
      <c r="U66" s="154">
        <f t="shared" si="0"/>
        <v>24.68399692393233</v>
      </c>
      <c r="V66" s="154"/>
      <c r="W66" s="144">
        <v>0.80081352618840551</v>
      </c>
      <c r="X66" s="142" t="s">
        <v>3113</v>
      </c>
    </row>
    <row r="67" spans="1:24" x14ac:dyDescent="0.25">
      <c r="A67" s="142">
        <v>94</v>
      </c>
      <c r="B67" s="142">
        <v>608</v>
      </c>
      <c r="C67" s="142">
        <v>28</v>
      </c>
      <c r="D67" s="142">
        <v>5</v>
      </c>
      <c r="E67" s="142" t="s">
        <v>3049</v>
      </c>
      <c r="F67" s="142">
        <v>259.01499999999999</v>
      </c>
      <c r="G67" s="142">
        <v>32.325600000000001</v>
      </c>
      <c r="H67" s="142" t="s">
        <v>3011</v>
      </c>
      <c r="I67" s="144">
        <v>12.107739448547363</v>
      </c>
      <c r="J67" s="144"/>
      <c r="K67" s="154"/>
      <c r="L67" s="144">
        <v>0.65250092835892726</v>
      </c>
      <c r="M67" s="154">
        <v>18.3</v>
      </c>
      <c r="N67" s="154">
        <v>22</v>
      </c>
      <c r="O67" s="154">
        <v>25.6</v>
      </c>
      <c r="P67" s="154">
        <v>29.4</v>
      </c>
      <c r="Q67" s="154">
        <v>34</v>
      </c>
      <c r="R67" s="154">
        <v>25.917349559583464</v>
      </c>
      <c r="S67" s="154"/>
      <c r="T67" s="154"/>
      <c r="U67" s="154">
        <f t="shared" ref="U67:U84" si="3">-19.1/L67+54.5</f>
        <v>25.22801099603419</v>
      </c>
      <c r="V67" s="154"/>
      <c r="W67" s="144">
        <v>0.6562728168736448</v>
      </c>
      <c r="X67" s="142" t="s">
        <v>3113</v>
      </c>
    </row>
    <row r="68" spans="1:24" x14ac:dyDescent="0.25">
      <c r="A68" s="142">
        <v>94</v>
      </c>
      <c r="B68" s="142">
        <v>608</v>
      </c>
      <c r="C68" s="142">
        <v>29</v>
      </c>
      <c r="D68" s="142">
        <v>2</v>
      </c>
      <c r="E68" s="142" t="s">
        <v>3056</v>
      </c>
      <c r="F68" s="142">
        <v>264.03500000000003</v>
      </c>
      <c r="G68" s="142">
        <v>23.3</v>
      </c>
      <c r="H68" s="142" t="s">
        <v>3014</v>
      </c>
      <c r="I68" s="144">
        <v>12.276936531066895</v>
      </c>
      <c r="J68" s="144">
        <v>0.92596153846153839</v>
      </c>
      <c r="K68" s="154">
        <v>26.554706163401814</v>
      </c>
      <c r="L68" s="144">
        <v>0.63919865739816206</v>
      </c>
      <c r="M68" s="154">
        <v>17.3</v>
      </c>
      <c r="N68" s="154">
        <v>21.1</v>
      </c>
      <c r="O68" s="154">
        <v>24.6</v>
      </c>
      <c r="P68" s="154">
        <v>28.4</v>
      </c>
      <c r="Q68" s="154">
        <v>33</v>
      </c>
      <c r="R68" s="154">
        <v>25.3054924201031</v>
      </c>
      <c r="S68" s="154"/>
      <c r="T68" s="154"/>
      <c r="U68" s="154">
        <f t="shared" si="3"/>
        <v>24.618835859659111</v>
      </c>
      <c r="V68" s="154"/>
      <c r="W68" s="144">
        <v>0.76454444276760414</v>
      </c>
      <c r="X68" s="142" t="s">
        <v>3113</v>
      </c>
    </row>
    <row r="69" spans="1:24" x14ac:dyDescent="0.25">
      <c r="A69" s="142">
        <v>94</v>
      </c>
      <c r="B69" s="142">
        <v>608</v>
      </c>
      <c r="C69" s="142">
        <v>29</v>
      </c>
      <c r="D69" s="142">
        <v>2</v>
      </c>
      <c r="E69" s="142" t="s">
        <v>3049</v>
      </c>
      <c r="F69" s="142">
        <v>264.11500000000001</v>
      </c>
      <c r="G69" s="142">
        <v>41.096599999999995</v>
      </c>
      <c r="H69" s="142" t="s">
        <v>3011</v>
      </c>
      <c r="I69" s="144">
        <v>12.280227661132812</v>
      </c>
      <c r="J69" s="144">
        <v>0.9123823316437365</v>
      </c>
      <c r="K69" s="154">
        <v>25.924334540188273</v>
      </c>
      <c r="L69" s="144">
        <v>0.66645964480567566</v>
      </c>
      <c r="M69" s="154">
        <v>19.100000000000001</v>
      </c>
      <c r="N69" s="154">
        <v>22.8</v>
      </c>
      <c r="O69" s="154">
        <v>26.4</v>
      </c>
      <c r="P69" s="154">
        <v>30.5</v>
      </c>
      <c r="Q69" s="154">
        <v>35.5</v>
      </c>
      <c r="R69" s="154">
        <v>26.546131840862301</v>
      </c>
      <c r="S69" s="154"/>
      <c r="T69" s="154"/>
      <c r="U69" s="154">
        <f t="shared" si="3"/>
        <v>25.841100471928613</v>
      </c>
      <c r="V69" s="154"/>
      <c r="W69" s="144">
        <v>0.69763119840723642</v>
      </c>
      <c r="X69" s="142" t="s">
        <v>3113</v>
      </c>
    </row>
    <row r="70" spans="1:24" x14ac:dyDescent="0.25">
      <c r="A70" s="142">
        <v>94</v>
      </c>
      <c r="B70" s="142">
        <v>608</v>
      </c>
      <c r="C70" s="142">
        <v>29</v>
      </c>
      <c r="D70" s="142">
        <v>3</v>
      </c>
      <c r="E70" s="142" t="s">
        <v>3052</v>
      </c>
      <c r="F70" s="142">
        <v>265.65499999999997</v>
      </c>
      <c r="G70" s="142">
        <v>40.249000000000002</v>
      </c>
      <c r="H70" s="142" t="s">
        <v>3011</v>
      </c>
      <c r="I70" s="144">
        <v>12.343584060668945</v>
      </c>
      <c r="J70" s="144"/>
      <c r="K70" s="154"/>
      <c r="L70" s="144">
        <v>0.64628820307712953</v>
      </c>
      <c r="M70" s="154">
        <v>18</v>
      </c>
      <c r="N70" s="154">
        <v>21.5</v>
      </c>
      <c r="O70" s="154">
        <v>25.1</v>
      </c>
      <c r="P70" s="154">
        <v>29</v>
      </c>
      <c r="Q70" s="154">
        <v>33.700000000000003</v>
      </c>
      <c r="R70" s="154">
        <v>25.633154040830895</v>
      </c>
      <c r="S70" s="154"/>
      <c r="T70" s="154"/>
      <c r="U70" s="154">
        <f t="shared" si="3"/>
        <v>24.946621323025198</v>
      </c>
      <c r="V70" s="154"/>
      <c r="W70" s="144">
        <v>0.84969992211807421</v>
      </c>
      <c r="X70" s="142" t="s">
        <v>3113</v>
      </c>
    </row>
    <row r="71" spans="1:24" x14ac:dyDescent="0.25">
      <c r="A71" s="142">
        <v>94</v>
      </c>
      <c r="B71" s="142">
        <v>608</v>
      </c>
      <c r="C71" s="142">
        <v>29</v>
      </c>
      <c r="D71" s="142">
        <v>5</v>
      </c>
      <c r="E71" s="142" t="s">
        <v>2987</v>
      </c>
      <c r="F71" s="142">
        <v>268.67500000000001</v>
      </c>
      <c r="G71" s="142">
        <v>41.406199999999998</v>
      </c>
      <c r="H71" s="142" t="s">
        <v>3011</v>
      </c>
      <c r="I71" s="144">
        <v>12.467827796936035</v>
      </c>
      <c r="J71" s="144">
        <v>0.94899999999999995</v>
      </c>
      <c r="K71" s="154">
        <v>27.018324</v>
      </c>
      <c r="L71" s="144">
        <v>0.63613159507761241</v>
      </c>
      <c r="M71" s="154">
        <v>17.100000000000001</v>
      </c>
      <c r="N71" s="154">
        <v>20.8</v>
      </c>
      <c r="O71" s="154">
        <v>24.5</v>
      </c>
      <c r="P71" s="154">
        <v>28.2</v>
      </c>
      <c r="Q71" s="154">
        <v>32.799999999999997</v>
      </c>
      <c r="R71" s="154">
        <v>25.162612504587067</v>
      </c>
      <c r="S71" s="154"/>
      <c r="T71" s="154"/>
      <c r="U71" s="154">
        <f t="shared" si="3"/>
        <v>24.474765995281729</v>
      </c>
      <c r="V71" s="154"/>
      <c r="W71" s="144">
        <v>0.74144879573889044</v>
      </c>
      <c r="X71" s="142" t="s">
        <v>3113</v>
      </c>
    </row>
    <row r="72" spans="1:24" x14ac:dyDescent="0.25">
      <c r="A72" s="142">
        <v>94</v>
      </c>
      <c r="B72" s="142">
        <v>608</v>
      </c>
      <c r="C72" s="142">
        <v>29</v>
      </c>
      <c r="D72" s="142">
        <v>6</v>
      </c>
      <c r="E72" s="142" t="s">
        <v>3015</v>
      </c>
      <c r="F72" s="142">
        <v>270.14499999999998</v>
      </c>
      <c r="G72" s="142">
        <v>30.807099999999991</v>
      </c>
      <c r="H72" s="142" t="s">
        <v>3011</v>
      </c>
      <c r="I72" s="144">
        <v>12.517915725708008</v>
      </c>
      <c r="J72" s="144"/>
      <c r="K72" s="154"/>
      <c r="L72" s="144">
        <v>0.62432523812309582</v>
      </c>
      <c r="M72" s="154">
        <v>16.3</v>
      </c>
      <c r="N72" s="154">
        <v>20.100000000000001</v>
      </c>
      <c r="O72" s="154">
        <v>23.7</v>
      </c>
      <c r="P72" s="154">
        <v>27.4</v>
      </c>
      <c r="Q72" s="154">
        <v>31.9</v>
      </c>
      <c r="R72" s="154">
        <v>24.606104977526542</v>
      </c>
      <c r="S72" s="154"/>
      <c r="T72" s="154"/>
      <c r="U72" s="154">
        <f t="shared" si="3"/>
        <v>23.906971184730278</v>
      </c>
      <c r="V72" s="154"/>
      <c r="W72" s="144">
        <v>0.7529463679747832</v>
      </c>
      <c r="X72" s="142" t="s">
        <v>3113</v>
      </c>
    </row>
    <row r="73" spans="1:24" x14ac:dyDescent="0.25">
      <c r="A73" s="142">
        <v>94</v>
      </c>
      <c r="B73" s="142">
        <v>608</v>
      </c>
      <c r="C73" s="142">
        <v>30</v>
      </c>
      <c r="D73" s="142">
        <v>1</v>
      </c>
      <c r="E73" s="142" t="s">
        <v>3052</v>
      </c>
      <c r="F73" s="142">
        <v>272.255</v>
      </c>
      <c r="G73" s="142">
        <v>28.521599999999992</v>
      </c>
      <c r="H73" s="142" t="s">
        <v>3011</v>
      </c>
      <c r="I73" s="144">
        <v>12.588114738464355</v>
      </c>
      <c r="J73" s="144"/>
      <c r="K73" s="154"/>
      <c r="L73" s="144">
        <v>0.64579721520243061</v>
      </c>
      <c r="M73" s="154">
        <v>17.8</v>
      </c>
      <c r="N73" s="154">
        <v>21.5</v>
      </c>
      <c r="O73" s="154">
        <v>25.2</v>
      </c>
      <c r="P73" s="154">
        <v>28.9</v>
      </c>
      <c r="Q73" s="154">
        <v>33.700000000000003</v>
      </c>
      <c r="R73" s="154">
        <v>25.610577886185641</v>
      </c>
      <c r="S73" s="154"/>
      <c r="T73" s="154"/>
      <c r="U73" s="154">
        <f t="shared" si="3"/>
        <v>24.924152426837356</v>
      </c>
      <c r="V73" s="154"/>
      <c r="W73" s="144">
        <v>0.62818284702498328</v>
      </c>
      <c r="X73" s="142" t="s">
        <v>3113</v>
      </c>
    </row>
    <row r="74" spans="1:24" x14ac:dyDescent="0.25">
      <c r="A74" s="142">
        <v>94</v>
      </c>
      <c r="B74" s="142">
        <v>608</v>
      </c>
      <c r="C74" s="142">
        <v>30</v>
      </c>
      <c r="D74" s="142">
        <v>2</v>
      </c>
      <c r="E74" s="142" t="s">
        <v>3046</v>
      </c>
      <c r="F74" s="142">
        <v>273.78499999999997</v>
      </c>
      <c r="G74" s="142">
        <v>37.407899999999998</v>
      </c>
      <c r="H74" s="142" t="s">
        <v>3011</v>
      </c>
      <c r="I74" s="144">
        <v>12.639017105102539</v>
      </c>
      <c r="J74" s="144"/>
      <c r="K74" s="154"/>
      <c r="L74" s="144">
        <v>0.65128733388833637</v>
      </c>
      <c r="M74" s="154">
        <v>18.2</v>
      </c>
      <c r="N74" s="154">
        <v>21.8</v>
      </c>
      <c r="O74" s="154">
        <v>25.5</v>
      </c>
      <c r="P74" s="154">
        <v>29.4</v>
      </c>
      <c r="Q74" s="154">
        <v>34.200000000000003</v>
      </c>
      <c r="R74" s="154">
        <v>25.862048041117681</v>
      </c>
      <c r="S74" s="154"/>
      <c r="T74" s="154"/>
      <c r="U74" s="154">
        <f t="shared" si="3"/>
        <v>25.173466216564396</v>
      </c>
      <c r="V74" s="154"/>
      <c r="W74" s="144">
        <v>0.63493212115531406</v>
      </c>
      <c r="X74" s="142" t="s">
        <v>3113</v>
      </c>
    </row>
    <row r="75" spans="1:24" x14ac:dyDescent="0.25">
      <c r="A75" s="142">
        <v>94</v>
      </c>
      <c r="B75" s="142">
        <v>608</v>
      </c>
      <c r="C75" s="142">
        <v>30</v>
      </c>
      <c r="D75" s="142">
        <v>3</v>
      </c>
      <c r="E75" s="142" t="s">
        <v>3057</v>
      </c>
      <c r="F75" s="142">
        <v>275.01499999999999</v>
      </c>
      <c r="G75" s="142">
        <v>15.5</v>
      </c>
      <c r="H75" s="142" t="s">
        <v>3014</v>
      </c>
      <c r="I75" s="144">
        <v>12.679939270019531</v>
      </c>
      <c r="J75" s="144"/>
      <c r="K75" s="154"/>
      <c r="L75" s="144">
        <v>0.65530822640346198</v>
      </c>
      <c r="M75" s="154">
        <v>18.600000000000001</v>
      </c>
      <c r="N75" s="154">
        <v>22.1</v>
      </c>
      <c r="O75" s="154">
        <v>25.7</v>
      </c>
      <c r="P75" s="154">
        <v>29.6</v>
      </c>
      <c r="Q75" s="154">
        <v>34.299999999999997</v>
      </c>
      <c r="R75" s="154">
        <v>26.044880401200942</v>
      </c>
      <c r="S75" s="154"/>
      <c r="T75" s="154"/>
      <c r="U75" s="154">
        <f t="shared" si="3"/>
        <v>25.353410303077045</v>
      </c>
      <c r="V75" s="154"/>
      <c r="W75" s="144">
        <v>0.6562379507254531</v>
      </c>
      <c r="X75" s="142" t="s">
        <v>3113</v>
      </c>
    </row>
    <row r="76" spans="1:24" x14ac:dyDescent="0.25">
      <c r="A76" s="142">
        <v>94</v>
      </c>
      <c r="B76" s="142">
        <v>608</v>
      </c>
      <c r="C76" s="142">
        <v>30</v>
      </c>
      <c r="D76" s="142">
        <v>4</v>
      </c>
      <c r="E76" s="142" t="s">
        <v>3049</v>
      </c>
      <c r="F76" s="142">
        <v>276.71499999999997</v>
      </c>
      <c r="G76" s="142">
        <v>27.066599999999994</v>
      </c>
      <c r="H76" s="142" t="s">
        <v>3011</v>
      </c>
      <c r="I76" s="144">
        <v>12.736406326293945</v>
      </c>
      <c r="J76" s="144"/>
      <c r="K76" s="154"/>
      <c r="L76" s="144">
        <v>0.500283930424818</v>
      </c>
      <c r="M76" s="154">
        <v>6.6</v>
      </c>
      <c r="N76" s="154">
        <v>11.4</v>
      </c>
      <c r="O76" s="154">
        <v>15.6</v>
      </c>
      <c r="P76" s="154">
        <v>19.2</v>
      </c>
      <c r="Q76" s="154">
        <v>22.4</v>
      </c>
      <c r="R76" s="154">
        <v>18.026412237061376</v>
      </c>
      <c r="S76" s="154"/>
      <c r="T76" s="154"/>
      <c r="U76" s="154">
        <f t="shared" si="3"/>
        <v>16.321679973248067</v>
      </c>
      <c r="V76" s="154"/>
      <c r="W76" s="144">
        <v>0.57227286250127096</v>
      </c>
      <c r="X76" s="142" t="s">
        <v>3113</v>
      </c>
    </row>
    <row r="77" spans="1:24" x14ac:dyDescent="0.25">
      <c r="A77" s="142">
        <v>94</v>
      </c>
      <c r="B77" s="142">
        <v>608</v>
      </c>
      <c r="C77" s="142">
        <v>30</v>
      </c>
      <c r="D77" s="142">
        <v>5</v>
      </c>
      <c r="E77" s="142" t="s">
        <v>3049</v>
      </c>
      <c r="F77" s="142">
        <v>278.21499999999997</v>
      </c>
      <c r="G77" s="142">
        <v>37.1907</v>
      </c>
      <c r="H77" s="142" t="s">
        <v>3011</v>
      </c>
      <c r="I77" s="144">
        <v>12.776898384094238</v>
      </c>
      <c r="J77" s="144"/>
      <c r="K77" s="154"/>
      <c r="L77" s="144">
        <v>0.61401669347439192</v>
      </c>
      <c r="M77" s="154">
        <v>15.5</v>
      </c>
      <c r="N77" s="154">
        <v>19.399999999999999</v>
      </c>
      <c r="O77" s="154">
        <v>23</v>
      </c>
      <c r="P77" s="154">
        <v>26.6</v>
      </c>
      <c r="Q77" s="154">
        <v>30.9</v>
      </c>
      <c r="R77" s="154">
        <v>24.11152421685669</v>
      </c>
      <c r="S77" s="154"/>
      <c r="T77" s="154"/>
      <c r="U77" s="154">
        <f t="shared" si="3"/>
        <v>23.393353872965047</v>
      </c>
      <c r="V77" s="154"/>
      <c r="W77" s="144">
        <v>0.65696248034714577</v>
      </c>
      <c r="X77" s="142" t="s">
        <v>3113</v>
      </c>
    </row>
    <row r="78" spans="1:24" x14ac:dyDescent="0.25">
      <c r="A78" s="142">
        <v>94</v>
      </c>
      <c r="B78" s="142">
        <v>608</v>
      </c>
      <c r="C78" s="142">
        <v>31</v>
      </c>
      <c r="D78" s="142">
        <v>2</v>
      </c>
      <c r="E78" s="142" t="s">
        <v>3058</v>
      </c>
      <c r="F78" s="142">
        <v>283.02499999999998</v>
      </c>
      <c r="G78" s="142">
        <v>20.399999999999999</v>
      </c>
      <c r="H78" s="142" t="s">
        <v>3014</v>
      </c>
      <c r="I78" s="144">
        <v>12.907090187072754</v>
      </c>
      <c r="J78" s="144"/>
      <c r="K78" s="154"/>
      <c r="L78" s="144">
        <v>0.60261676880738635</v>
      </c>
      <c r="M78" s="154">
        <v>14.7</v>
      </c>
      <c r="N78" s="154">
        <v>18.600000000000001</v>
      </c>
      <c r="O78" s="154">
        <v>22.3</v>
      </c>
      <c r="P78" s="154">
        <v>25.9</v>
      </c>
      <c r="Q78" s="154">
        <v>30.1</v>
      </c>
      <c r="R78" s="154">
        <v>23.554818932749129</v>
      </c>
      <c r="S78" s="154"/>
      <c r="T78" s="154"/>
      <c r="U78" s="154">
        <f t="shared" si="3"/>
        <v>22.804897924098572</v>
      </c>
      <c r="V78" s="154"/>
      <c r="W78" s="144">
        <v>0.72470687708204751</v>
      </c>
      <c r="X78" s="142" t="s">
        <v>3113</v>
      </c>
    </row>
    <row r="79" spans="1:24" x14ac:dyDescent="0.25">
      <c r="A79" s="142">
        <v>94</v>
      </c>
      <c r="B79" s="142">
        <v>608</v>
      </c>
      <c r="C79" s="142">
        <v>31</v>
      </c>
      <c r="D79" s="142">
        <v>3</v>
      </c>
      <c r="E79" s="142" t="s">
        <v>3052</v>
      </c>
      <c r="F79" s="142">
        <v>284.85499999999996</v>
      </c>
      <c r="G79" s="142">
        <v>35.472799999999999</v>
      </c>
      <c r="H79" s="142" t="s">
        <v>3011</v>
      </c>
      <c r="I79" s="144">
        <v>12.98289680480957</v>
      </c>
      <c r="J79" s="144"/>
      <c r="K79" s="154"/>
      <c r="L79" s="144">
        <v>0.54941766784187096</v>
      </c>
      <c r="M79" s="154">
        <v>10.6</v>
      </c>
      <c r="N79" s="154">
        <v>14.9</v>
      </c>
      <c r="O79" s="154">
        <v>18.8</v>
      </c>
      <c r="P79" s="154">
        <v>22.4</v>
      </c>
      <c r="Q79" s="154">
        <v>26</v>
      </c>
      <c r="R79" s="154">
        <v>20.809339282488743</v>
      </c>
      <c r="S79" s="154"/>
      <c r="T79" s="154"/>
      <c r="U79" s="154">
        <f t="shared" si="3"/>
        <v>19.735919560021841</v>
      </c>
      <c r="V79" s="154"/>
      <c r="W79" s="144">
        <v>0.61862369385169758</v>
      </c>
      <c r="X79" s="142" t="s">
        <v>3113</v>
      </c>
    </row>
    <row r="80" spans="1:24" x14ac:dyDescent="0.25">
      <c r="A80" s="142">
        <v>94</v>
      </c>
      <c r="B80" s="142">
        <v>608</v>
      </c>
      <c r="C80" s="142">
        <v>31</v>
      </c>
      <c r="D80" s="142">
        <v>4</v>
      </c>
      <c r="E80" s="142" t="s">
        <v>3039</v>
      </c>
      <c r="F80" s="142">
        <v>286.33499999999998</v>
      </c>
      <c r="G80" s="142">
        <v>33.611999999999995</v>
      </c>
      <c r="H80" s="142" t="s">
        <v>3011</v>
      </c>
      <c r="I80" s="144">
        <v>13.099399566650391</v>
      </c>
      <c r="J80" s="144"/>
      <c r="K80" s="154"/>
      <c r="L80" s="144">
        <v>0.62583144829999537</v>
      </c>
      <c r="M80" s="154">
        <v>16.5</v>
      </c>
      <c r="N80" s="154">
        <v>20.2</v>
      </c>
      <c r="O80" s="154">
        <v>23.8</v>
      </c>
      <c r="P80" s="154">
        <v>27.5</v>
      </c>
      <c r="Q80" s="154">
        <v>31.9</v>
      </c>
      <c r="R80" s="154">
        <v>24.677684986488472</v>
      </c>
      <c r="S80" s="154"/>
      <c r="T80" s="154"/>
      <c r="U80" s="154">
        <f t="shared" si="3"/>
        <v>23.980600484550397</v>
      </c>
      <c r="V80" s="154"/>
      <c r="W80" s="144">
        <v>0.72652310478283888</v>
      </c>
      <c r="X80" s="142" t="s">
        <v>3113</v>
      </c>
    </row>
    <row r="81" spans="1:24" x14ac:dyDescent="0.25">
      <c r="A81" s="142">
        <v>94</v>
      </c>
      <c r="B81" s="142">
        <v>608</v>
      </c>
      <c r="C81" s="142">
        <v>31</v>
      </c>
      <c r="D81" s="142">
        <v>6</v>
      </c>
      <c r="E81" s="142" t="s">
        <v>3059</v>
      </c>
      <c r="F81" s="142">
        <v>289.435</v>
      </c>
      <c r="G81" s="142">
        <v>36.210599999999999</v>
      </c>
      <c r="H81" s="142" t="s">
        <v>3011</v>
      </c>
      <c r="I81" s="144">
        <v>13.326029777526855</v>
      </c>
      <c r="J81" s="144"/>
      <c r="K81" s="154"/>
      <c r="L81" s="144">
        <v>0.51311802299854925</v>
      </c>
      <c r="M81" s="154">
        <v>7.73</v>
      </c>
      <c r="N81" s="154">
        <v>12.3</v>
      </c>
      <c r="O81" s="154">
        <v>16.399999999999999</v>
      </c>
      <c r="P81" s="154">
        <v>20.100000000000001</v>
      </c>
      <c r="Q81" s="154">
        <v>23.3</v>
      </c>
      <c r="R81" s="154">
        <v>18.778861219213365</v>
      </c>
      <c r="S81" s="154"/>
      <c r="T81" s="154"/>
      <c r="U81" s="154">
        <f t="shared" si="3"/>
        <v>17.276594966624273</v>
      </c>
      <c r="V81" s="154"/>
      <c r="W81" s="144">
        <v>0.57146278059601552</v>
      </c>
      <c r="X81" s="142" t="s">
        <v>3113</v>
      </c>
    </row>
    <row r="82" spans="1:24" x14ac:dyDescent="0.25">
      <c r="A82" s="142">
        <v>94</v>
      </c>
      <c r="B82" s="142">
        <v>608</v>
      </c>
      <c r="C82" s="142">
        <v>32</v>
      </c>
      <c r="D82" s="142">
        <v>1</v>
      </c>
      <c r="E82" s="142" t="s">
        <v>3039</v>
      </c>
      <c r="F82" s="142">
        <v>291.435</v>
      </c>
      <c r="G82" s="142">
        <v>40.731900000000003</v>
      </c>
      <c r="H82" s="142" t="s">
        <v>3011</v>
      </c>
      <c r="I82" s="144">
        <v>13.39293098449707</v>
      </c>
      <c r="J82" s="144"/>
      <c r="K82" s="154"/>
      <c r="L82" s="144">
        <v>0.5639575607781584</v>
      </c>
      <c r="M82" s="154">
        <v>11.8</v>
      </c>
      <c r="N82" s="154">
        <v>15.9</v>
      </c>
      <c r="O82" s="154">
        <v>19.8</v>
      </c>
      <c r="P82" s="154">
        <v>23.3</v>
      </c>
      <c r="Q82" s="154">
        <v>27.2</v>
      </c>
      <c r="R82" s="154">
        <v>21.585255364885494</v>
      </c>
      <c r="S82" s="154"/>
      <c r="T82" s="154"/>
      <c r="U82" s="154">
        <f t="shared" si="3"/>
        <v>20.632203328127225</v>
      </c>
      <c r="V82" s="154"/>
      <c r="W82" s="144">
        <v>0.66752622803002126</v>
      </c>
      <c r="X82" s="142" t="s">
        <v>3113</v>
      </c>
    </row>
    <row r="83" spans="1:24" x14ac:dyDescent="0.25">
      <c r="A83" s="142">
        <v>94</v>
      </c>
      <c r="B83" s="142">
        <v>608</v>
      </c>
      <c r="C83" s="142">
        <v>32</v>
      </c>
      <c r="D83" s="142">
        <v>2</v>
      </c>
      <c r="E83" s="142" t="s">
        <v>3060</v>
      </c>
      <c r="F83" s="142">
        <v>292.92500000000001</v>
      </c>
      <c r="G83" s="142">
        <v>36.362299999999998</v>
      </c>
      <c r="H83" s="142" t="s">
        <v>3011</v>
      </c>
      <c r="I83" s="144">
        <v>13.44277286529541</v>
      </c>
      <c r="J83" s="144"/>
      <c r="K83" s="154"/>
      <c r="L83" s="144">
        <v>0.54098463523672979</v>
      </c>
      <c r="M83" s="154">
        <v>9.8297500000000007</v>
      </c>
      <c r="N83" s="154">
        <v>14.4</v>
      </c>
      <c r="O83" s="154">
        <v>18.3</v>
      </c>
      <c r="P83" s="154">
        <v>21.8</v>
      </c>
      <c r="Q83" s="154">
        <v>25.3</v>
      </c>
      <c r="R83" s="154">
        <v>20.34984925827327</v>
      </c>
      <c r="S83" s="154"/>
      <c r="T83" s="154"/>
      <c r="U83" s="154">
        <f t="shared" si="3"/>
        <v>19.194006528222339</v>
      </c>
      <c r="V83" s="154"/>
      <c r="W83" s="144">
        <v>0.61535802930041295</v>
      </c>
      <c r="X83" s="142" t="s">
        <v>3113</v>
      </c>
    </row>
    <row r="84" spans="1:24" x14ac:dyDescent="0.25">
      <c r="A84" s="142">
        <v>94</v>
      </c>
      <c r="B84" s="142">
        <v>608</v>
      </c>
      <c r="C84" s="142">
        <v>32</v>
      </c>
      <c r="D84" s="142">
        <v>3</v>
      </c>
      <c r="E84" s="142" t="s">
        <v>3043</v>
      </c>
      <c r="F84" s="142">
        <v>294.46499999999997</v>
      </c>
      <c r="G84" s="142">
        <v>25.990800000000007</v>
      </c>
      <c r="H84" s="142" t="s">
        <v>3011</v>
      </c>
      <c r="I84" s="144">
        <v>13.49428653717041</v>
      </c>
      <c r="J84" s="144"/>
      <c r="K84" s="154"/>
      <c r="L84" s="144">
        <v>0.65716456947874602</v>
      </c>
      <c r="M84" s="154">
        <v>18.7</v>
      </c>
      <c r="N84" s="154">
        <v>22.2</v>
      </c>
      <c r="O84" s="154">
        <v>25.8</v>
      </c>
      <c r="P84" s="154">
        <v>29.7</v>
      </c>
      <c r="Q84" s="154">
        <v>34.6</v>
      </c>
      <c r="R84" s="154">
        <v>26.128911226748251</v>
      </c>
      <c r="S84" s="154"/>
      <c r="T84" s="154"/>
      <c r="U84" s="154">
        <f t="shared" si="3"/>
        <v>25.435742906605782</v>
      </c>
      <c r="V84" s="154"/>
      <c r="W84" s="144">
        <v>0.62593567912398307</v>
      </c>
      <c r="X84" s="142" t="s">
        <v>3113</v>
      </c>
    </row>
    <row r="85" spans="1:24" x14ac:dyDescent="0.25">
      <c r="A85" s="142">
        <v>94</v>
      </c>
      <c r="B85" s="142">
        <v>608</v>
      </c>
      <c r="C85" s="142">
        <v>32</v>
      </c>
      <c r="D85" s="142">
        <v>4</v>
      </c>
      <c r="E85" s="142" t="s">
        <v>3039</v>
      </c>
      <c r="F85" s="142">
        <v>295.935</v>
      </c>
      <c r="G85" s="142">
        <v>36.869700000000002</v>
      </c>
      <c r="H85" s="142" t="s">
        <v>3011</v>
      </c>
      <c r="I85" s="144">
        <v>13.543459892272949</v>
      </c>
      <c r="J85" s="144"/>
      <c r="K85" s="154"/>
      <c r="L85" s="144">
        <v>0.59478634905902161</v>
      </c>
      <c r="M85" s="154">
        <v>14.1</v>
      </c>
      <c r="N85" s="154">
        <v>18.100000000000001</v>
      </c>
      <c r="O85" s="154">
        <v>21.8</v>
      </c>
      <c r="P85" s="154">
        <v>25.4</v>
      </c>
      <c r="Q85" s="154">
        <v>29.4</v>
      </c>
      <c r="R85" s="154">
        <v>23.16629188508627</v>
      </c>
      <c r="S85" s="154"/>
      <c r="T85" s="154"/>
      <c r="U85" s="154">
        <f>-19.1/L85+54.5</f>
        <v>22.387628843168564</v>
      </c>
      <c r="V85" s="154"/>
      <c r="W85" s="144">
        <v>0.73594641777268388</v>
      </c>
      <c r="X85" s="142" t="s">
        <v>3113</v>
      </c>
    </row>
    <row r="86" spans="1:24" x14ac:dyDescent="0.25">
      <c r="A86" s="142">
        <v>94</v>
      </c>
      <c r="B86" s="142">
        <v>608</v>
      </c>
      <c r="C86" s="142">
        <v>32</v>
      </c>
      <c r="D86" s="142">
        <v>5</v>
      </c>
      <c r="E86" s="142" t="s">
        <v>3055</v>
      </c>
      <c r="F86" s="142">
        <v>297.38499999999999</v>
      </c>
      <c r="G86" s="142">
        <v>36.370900000000006</v>
      </c>
      <c r="H86" s="142" t="s">
        <v>3011</v>
      </c>
      <c r="I86" s="144">
        <v>13.591963768005371</v>
      </c>
      <c r="J86" s="144"/>
      <c r="K86" s="154"/>
      <c r="L86" s="144">
        <v>0.63487027914094818</v>
      </c>
      <c r="M86" s="154">
        <v>17</v>
      </c>
      <c r="N86" s="154">
        <v>20.8</v>
      </c>
      <c r="O86" s="154">
        <v>24.4</v>
      </c>
      <c r="P86" s="154">
        <v>28.2</v>
      </c>
      <c r="Q86" s="154">
        <v>32.799999999999997</v>
      </c>
      <c r="R86" s="154">
        <v>25.103653757847248</v>
      </c>
      <c r="S86" s="154"/>
      <c r="T86" s="154"/>
      <c r="U86" s="154">
        <f t="shared" ref="U86:U149" si="4">-19.1/L86+54.5</f>
        <v>24.415113957067771</v>
      </c>
      <c r="V86" s="154"/>
      <c r="W86" s="144">
        <v>0.80704899456465307</v>
      </c>
      <c r="X86" s="142" t="s">
        <v>3113</v>
      </c>
    </row>
    <row r="87" spans="1:24" x14ac:dyDescent="0.25">
      <c r="A87" s="142">
        <v>94</v>
      </c>
      <c r="B87" s="142">
        <v>608</v>
      </c>
      <c r="C87" s="142">
        <v>33</v>
      </c>
      <c r="D87" s="142">
        <v>1</v>
      </c>
      <c r="E87" s="142" t="s">
        <v>3052</v>
      </c>
      <c r="F87" s="142">
        <v>301.05500000000001</v>
      </c>
      <c r="G87" s="142" t="s">
        <v>3061</v>
      </c>
      <c r="H87" s="142" t="s">
        <v>3011</v>
      </c>
      <c r="I87" s="144">
        <v>13.766691207885742</v>
      </c>
      <c r="J87" s="144">
        <v>0.92800000000000005</v>
      </c>
      <c r="K87" s="154">
        <v>26.390928000000002</v>
      </c>
      <c r="L87" s="144">
        <v>0.57496774904323322</v>
      </c>
      <c r="M87" s="154">
        <v>12.6</v>
      </c>
      <c r="N87" s="154">
        <v>16.7</v>
      </c>
      <c r="O87" s="154">
        <v>20.5</v>
      </c>
      <c r="P87" s="154">
        <v>24.1</v>
      </c>
      <c r="Q87" s="154">
        <v>27.7</v>
      </c>
      <c r="R87" s="154">
        <v>22.159614375922665</v>
      </c>
      <c r="S87" s="154"/>
      <c r="T87" s="154"/>
      <c r="U87" s="154">
        <f t="shared" si="4"/>
        <v>21.280745473492935</v>
      </c>
      <c r="V87" s="154"/>
      <c r="W87" s="144">
        <v>0.75376376756379615</v>
      </c>
      <c r="X87" s="142" t="s">
        <v>3113</v>
      </c>
    </row>
    <row r="88" spans="1:24" x14ac:dyDescent="0.25">
      <c r="A88" s="142">
        <v>94</v>
      </c>
      <c r="B88" s="142">
        <v>608</v>
      </c>
      <c r="C88" s="142">
        <v>33</v>
      </c>
      <c r="D88" s="142">
        <v>1</v>
      </c>
      <c r="E88" s="142" t="s">
        <v>3062</v>
      </c>
      <c r="F88" s="142">
        <v>301.35499999999996</v>
      </c>
      <c r="G88" s="142">
        <v>30.655999999999999</v>
      </c>
      <c r="H88" s="142" t="s">
        <v>3011</v>
      </c>
      <c r="I88" s="144">
        <v>13.784783363342285</v>
      </c>
      <c r="J88" s="144">
        <v>0.97499999999999998</v>
      </c>
      <c r="K88" s="154">
        <v>27.795100000000001</v>
      </c>
      <c r="L88" s="144">
        <v>0.61602936058413726</v>
      </c>
      <c r="M88" s="154">
        <v>15.6</v>
      </c>
      <c r="N88" s="154">
        <v>19.5</v>
      </c>
      <c r="O88" s="154">
        <v>23.2</v>
      </c>
      <c r="P88" s="154">
        <v>26.9</v>
      </c>
      <c r="Q88" s="154">
        <v>31.3</v>
      </c>
      <c r="R88" s="154">
        <v>24.208736551606904</v>
      </c>
      <c r="S88" s="154"/>
      <c r="T88" s="154"/>
      <c r="U88" s="154">
        <f t="shared" si="4"/>
        <v>23.49498429443555</v>
      </c>
      <c r="V88" s="154"/>
      <c r="W88" s="144">
        <v>0.61404184619944091</v>
      </c>
      <c r="X88" s="142" t="s">
        <v>3113</v>
      </c>
    </row>
    <row r="89" spans="1:24" x14ac:dyDescent="0.25">
      <c r="A89" s="142">
        <v>94</v>
      </c>
      <c r="B89" s="142">
        <v>608</v>
      </c>
      <c r="C89" s="142">
        <v>33</v>
      </c>
      <c r="D89" s="142">
        <v>2</v>
      </c>
      <c r="E89" s="142" t="s">
        <v>3063</v>
      </c>
      <c r="F89" s="142">
        <v>302.51499999999999</v>
      </c>
      <c r="G89" s="142">
        <v>26.978899999999996</v>
      </c>
      <c r="H89" s="142" t="s">
        <v>3011</v>
      </c>
      <c r="I89" s="144">
        <v>13.854738235473633</v>
      </c>
      <c r="J89" s="144">
        <v>0.92200000000000004</v>
      </c>
      <c r="K89" s="154">
        <v>26.211672000000004</v>
      </c>
      <c r="L89" s="144">
        <v>0.61115218183819331</v>
      </c>
      <c r="M89" s="154">
        <v>15.5</v>
      </c>
      <c r="N89" s="154">
        <v>19.2</v>
      </c>
      <c r="O89" s="154">
        <v>22.9</v>
      </c>
      <c r="P89" s="154">
        <v>26.5</v>
      </c>
      <c r="Q89" s="154">
        <v>30.8</v>
      </c>
      <c r="R89" s="154">
        <v>23.972616671947538</v>
      </c>
      <c r="S89" s="154"/>
      <c r="T89" s="154"/>
      <c r="U89" s="154">
        <f t="shared" si="4"/>
        <v>23.247554917415226</v>
      </c>
      <c r="V89" s="154"/>
      <c r="W89" s="144">
        <v>0.43955397685387548</v>
      </c>
      <c r="X89" s="142" t="s">
        <v>3113</v>
      </c>
    </row>
    <row r="90" spans="1:24" x14ac:dyDescent="0.25">
      <c r="A90" s="142">
        <v>94</v>
      </c>
      <c r="B90" s="142">
        <v>608</v>
      </c>
      <c r="C90" s="142">
        <v>33</v>
      </c>
      <c r="D90" s="142">
        <v>2</v>
      </c>
      <c r="E90" s="142" t="s">
        <v>3064</v>
      </c>
      <c r="F90" s="142">
        <v>303.01499999999999</v>
      </c>
      <c r="G90" s="142">
        <v>24.1</v>
      </c>
      <c r="H90" s="142" t="s">
        <v>3014</v>
      </c>
      <c r="I90" s="144">
        <v>13.884891510009766</v>
      </c>
      <c r="J90" s="144"/>
      <c r="K90" s="154"/>
      <c r="L90" s="144">
        <v>0.68691646914920002</v>
      </c>
      <c r="M90" s="154">
        <v>20.7</v>
      </c>
      <c r="N90" s="154">
        <v>24.2</v>
      </c>
      <c r="O90" s="154">
        <v>27.8</v>
      </c>
      <c r="P90" s="154">
        <v>31.9</v>
      </c>
      <c r="Q90" s="154">
        <v>37.200000000000003</v>
      </c>
      <c r="R90" s="154">
        <v>27.44422873799865</v>
      </c>
      <c r="S90" s="154"/>
      <c r="T90" s="154"/>
      <c r="U90" s="154">
        <f t="shared" si="4"/>
        <v>26.694581353309449</v>
      </c>
      <c r="V90" s="154"/>
      <c r="W90" s="144">
        <v>0.50034713322383084</v>
      </c>
      <c r="X90" s="142" t="s">
        <v>3113</v>
      </c>
    </row>
    <row r="91" spans="1:24" x14ac:dyDescent="0.25">
      <c r="A91" s="142">
        <v>94</v>
      </c>
      <c r="B91" s="142">
        <v>608</v>
      </c>
      <c r="C91" s="142">
        <v>33</v>
      </c>
      <c r="D91" s="142">
        <v>2</v>
      </c>
      <c r="E91" s="142" t="s">
        <v>3065</v>
      </c>
      <c r="F91" s="142">
        <v>303.46499999999997</v>
      </c>
      <c r="G91" s="142">
        <v>35.299999999999997</v>
      </c>
      <c r="H91" s="142" t="s">
        <v>3014</v>
      </c>
      <c r="I91" s="144">
        <v>13.912027359008789</v>
      </c>
      <c r="J91" s="144"/>
      <c r="K91" s="154"/>
      <c r="L91" s="144">
        <v>0.68846700533144078</v>
      </c>
      <c r="M91" s="154">
        <v>20.6</v>
      </c>
      <c r="N91" s="154">
        <v>24.2</v>
      </c>
      <c r="O91" s="154">
        <v>27.8</v>
      </c>
      <c r="P91" s="154">
        <v>32</v>
      </c>
      <c r="Q91" s="154">
        <v>37.4</v>
      </c>
      <c r="R91" s="154">
        <v>27.511206201419313</v>
      </c>
      <c r="S91" s="154"/>
      <c r="T91" s="154"/>
      <c r="U91" s="154">
        <f t="shared" si="4"/>
        <v>26.757203537582882</v>
      </c>
      <c r="V91" s="154"/>
      <c r="W91" s="144">
        <v>0.56645841189735124</v>
      </c>
      <c r="X91" s="142" t="s">
        <v>3113</v>
      </c>
    </row>
    <row r="92" spans="1:24" x14ac:dyDescent="0.25">
      <c r="A92" s="142">
        <v>94</v>
      </c>
      <c r="B92" s="142">
        <v>608</v>
      </c>
      <c r="C92" s="142">
        <v>33</v>
      </c>
      <c r="D92" s="142">
        <v>3</v>
      </c>
      <c r="E92" s="142" t="s">
        <v>3066</v>
      </c>
      <c r="F92" s="142">
        <v>303.77499999999998</v>
      </c>
      <c r="G92" s="142">
        <v>27.390799999999999</v>
      </c>
      <c r="H92" s="142" t="s">
        <v>3014</v>
      </c>
      <c r="I92" s="144">
        <v>13.930722236633301</v>
      </c>
      <c r="J92" s="144"/>
      <c r="K92" s="154"/>
      <c r="L92" s="144">
        <v>0.61384347174529352</v>
      </c>
      <c r="M92" s="154">
        <v>15.5</v>
      </c>
      <c r="N92" s="154">
        <v>19.399999999999999</v>
      </c>
      <c r="O92" s="154">
        <v>23.1</v>
      </c>
      <c r="P92" s="154">
        <v>26.7</v>
      </c>
      <c r="Q92" s="154">
        <v>31.1</v>
      </c>
      <c r="R92" s="154">
        <v>24.103142675911446</v>
      </c>
      <c r="S92" s="154"/>
      <c r="T92" s="154"/>
      <c r="U92" s="154">
        <f t="shared" si="4"/>
        <v>23.384575825667</v>
      </c>
      <c r="V92" s="154"/>
      <c r="W92" s="144">
        <v>0.55677953459334506</v>
      </c>
      <c r="X92" s="142" t="s">
        <v>3113</v>
      </c>
    </row>
    <row r="93" spans="1:24" x14ac:dyDescent="0.25">
      <c r="A93" s="142">
        <v>94</v>
      </c>
      <c r="B93" s="142">
        <v>608</v>
      </c>
      <c r="C93" s="142">
        <v>34</v>
      </c>
      <c r="D93" s="142">
        <v>1</v>
      </c>
      <c r="E93" s="155" t="s">
        <v>3067</v>
      </c>
      <c r="F93" s="142">
        <v>310.17499999999995</v>
      </c>
      <c r="G93" s="142">
        <v>34</v>
      </c>
      <c r="H93" s="142" t="s">
        <v>3014</v>
      </c>
      <c r="I93" s="144">
        <v>14.316677093505859</v>
      </c>
      <c r="J93" s="144">
        <v>1</v>
      </c>
      <c r="K93" s="154">
        <v>28.854037267080749</v>
      </c>
      <c r="L93" s="144">
        <v>0.72117561003141306</v>
      </c>
      <c r="M93" s="154">
        <v>22.8</v>
      </c>
      <c r="N93" s="154">
        <v>26.3</v>
      </c>
      <c r="O93" s="154">
        <v>30</v>
      </c>
      <c r="P93" s="154">
        <v>34.5</v>
      </c>
      <c r="Q93" s="154">
        <v>40.299999999999997</v>
      </c>
      <c r="R93" s="154">
        <v>28.890006491268082</v>
      </c>
      <c r="S93" s="154"/>
      <c r="T93" s="154"/>
      <c r="U93" s="154">
        <f t="shared" si="4"/>
        <v>28.015465949870322</v>
      </c>
      <c r="V93" s="154"/>
      <c r="W93" s="144">
        <v>0.79292278938043392</v>
      </c>
      <c r="X93" s="142" t="s">
        <v>3113</v>
      </c>
    </row>
    <row r="94" spans="1:24" x14ac:dyDescent="0.25">
      <c r="A94" s="142">
        <v>94</v>
      </c>
      <c r="B94" s="142">
        <v>608</v>
      </c>
      <c r="C94" s="142">
        <v>34</v>
      </c>
      <c r="D94" s="142">
        <v>1</v>
      </c>
      <c r="E94" s="142" t="s">
        <v>3068</v>
      </c>
      <c r="F94" s="142">
        <v>310.38499999999999</v>
      </c>
      <c r="G94" s="142">
        <v>30.5</v>
      </c>
      <c r="H94" s="142" t="s">
        <v>3014</v>
      </c>
      <c r="I94" s="144">
        <v>14.329342842102051</v>
      </c>
      <c r="J94" s="144"/>
      <c r="K94" s="154"/>
      <c r="L94" s="144">
        <v>0.67677633866866715</v>
      </c>
      <c r="M94" s="154">
        <v>20</v>
      </c>
      <c r="N94" s="154">
        <v>23.5</v>
      </c>
      <c r="O94" s="154">
        <v>27.1</v>
      </c>
      <c r="P94" s="154">
        <v>31.2</v>
      </c>
      <c r="Q94" s="154">
        <v>36.4</v>
      </c>
      <c r="R94" s="154">
        <v>27.002449393501063</v>
      </c>
      <c r="S94" s="154"/>
      <c r="T94" s="154"/>
      <c r="U94" s="154">
        <f t="shared" si="4"/>
        <v>26.277973151997433</v>
      </c>
      <c r="V94" s="154"/>
      <c r="W94" s="144">
        <v>0.66509750495171249</v>
      </c>
      <c r="X94" s="142" t="s">
        <v>3113</v>
      </c>
    </row>
    <row r="95" spans="1:24" x14ac:dyDescent="0.25">
      <c r="A95" s="142">
        <v>94</v>
      </c>
      <c r="B95" s="142">
        <v>608</v>
      </c>
      <c r="C95" s="142">
        <v>34</v>
      </c>
      <c r="D95" s="142">
        <v>1</v>
      </c>
      <c r="E95" s="142" t="s">
        <v>3069</v>
      </c>
      <c r="F95" s="142">
        <v>310.88499999999999</v>
      </c>
      <c r="G95" s="142">
        <v>27.6</v>
      </c>
      <c r="H95" s="142" t="s">
        <v>3014</v>
      </c>
      <c r="I95" s="144">
        <v>14.359495162963867</v>
      </c>
      <c r="J95" s="144"/>
      <c r="K95" s="154"/>
      <c r="L95" s="144">
        <v>0.57629519699318421</v>
      </c>
      <c r="M95" s="154">
        <v>12.7</v>
      </c>
      <c r="N95" s="154">
        <v>16.8</v>
      </c>
      <c r="O95" s="154">
        <v>20.6</v>
      </c>
      <c r="P95" s="154">
        <v>24.2</v>
      </c>
      <c r="Q95" s="154">
        <v>28</v>
      </c>
      <c r="R95" s="154">
        <v>22.228118004354265</v>
      </c>
      <c r="S95" s="154"/>
      <c r="T95" s="154"/>
      <c r="U95" s="154">
        <f t="shared" si="4"/>
        <v>21.357263257347789</v>
      </c>
      <c r="V95" s="154"/>
      <c r="W95" s="144">
        <v>0.70153514748407164</v>
      </c>
      <c r="X95" s="142" t="s">
        <v>3113</v>
      </c>
    </row>
    <row r="96" spans="1:24" x14ac:dyDescent="0.25">
      <c r="A96" s="142">
        <v>94</v>
      </c>
      <c r="B96" s="142">
        <v>608</v>
      </c>
      <c r="C96" s="142">
        <v>34</v>
      </c>
      <c r="D96" s="142">
        <v>2</v>
      </c>
      <c r="E96" s="142" t="s">
        <v>3070</v>
      </c>
      <c r="F96" s="142">
        <v>312.63499999999999</v>
      </c>
      <c r="G96" s="142">
        <v>25.601400000000002</v>
      </c>
      <c r="H96" s="142" t="s">
        <v>3011</v>
      </c>
      <c r="I96" s="144">
        <v>14.465030670166016</v>
      </c>
      <c r="J96" s="144"/>
      <c r="K96" s="154"/>
      <c r="L96" s="144">
        <v>0.71245947224169082</v>
      </c>
      <c r="M96" s="154">
        <v>22.3</v>
      </c>
      <c r="N96" s="154">
        <v>25.7</v>
      </c>
      <c r="O96" s="154">
        <v>29.4</v>
      </c>
      <c r="P96" s="154">
        <v>33.799999999999997</v>
      </c>
      <c r="Q96" s="154">
        <v>39.700000000000003</v>
      </c>
      <c r="R96" s="154">
        <v>28.528795275439279</v>
      </c>
      <c r="S96" s="154"/>
      <c r="T96" s="154"/>
      <c r="U96" s="154">
        <f t="shared" si="4"/>
        <v>27.69145755771407</v>
      </c>
      <c r="V96" s="154"/>
      <c r="W96" s="144">
        <v>0.69061637785325292</v>
      </c>
      <c r="X96" s="142" t="s">
        <v>3113</v>
      </c>
    </row>
    <row r="97" spans="1:24" x14ac:dyDescent="0.25">
      <c r="A97" s="142">
        <v>94</v>
      </c>
      <c r="B97" s="142">
        <v>608</v>
      </c>
      <c r="C97" s="142">
        <v>34</v>
      </c>
      <c r="D97" s="142">
        <v>3</v>
      </c>
      <c r="E97" s="142" t="s">
        <v>3071</v>
      </c>
      <c r="F97" s="142">
        <v>313.36500000000001</v>
      </c>
      <c r="G97" s="142">
        <v>27.209100000000007</v>
      </c>
      <c r="H97" s="142" t="s">
        <v>3011</v>
      </c>
      <c r="I97" s="144">
        <v>14.509052276611328</v>
      </c>
      <c r="J97" s="144"/>
      <c r="K97" s="154"/>
      <c r="L97" s="144">
        <v>0.73400231068481547</v>
      </c>
      <c r="M97" s="154">
        <v>23.6</v>
      </c>
      <c r="N97" s="154">
        <v>27.1</v>
      </c>
      <c r="O97" s="154">
        <v>30.8</v>
      </c>
      <c r="P97" s="154">
        <v>35.5</v>
      </c>
      <c r="Q97" s="154">
        <v>41.7</v>
      </c>
      <c r="R97" s="154">
        <v>29.413704013927109</v>
      </c>
      <c r="S97" s="154"/>
      <c r="T97" s="154"/>
      <c r="U97" s="154">
        <f t="shared" si="4"/>
        <v>28.478283553113169</v>
      </c>
      <c r="V97" s="154"/>
      <c r="W97" s="144">
        <v>0.6062154201839105</v>
      </c>
      <c r="X97" s="142" t="s">
        <v>3113</v>
      </c>
    </row>
    <row r="98" spans="1:24" x14ac:dyDescent="0.25">
      <c r="A98" s="142">
        <v>94</v>
      </c>
      <c r="B98" s="142">
        <v>608</v>
      </c>
      <c r="C98" s="142">
        <v>34</v>
      </c>
      <c r="D98" s="142">
        <v>3</v>
      </c>
      <c r="E98" s="142" t="s">
        <v>3042</v>
      </c>
      <c r="F98" s="142">
        <v>314.16499999999996</v>
      </c>
      <c r="G98" s="142">
        <v>29.843500000000006</v>
      </c>
      <c r="H98" s="142" t="s">
        <v>3011</v>
      </c>
      <c r="I98" s="144">
        <v>14.557297706604004</v>
      </c>
      <c r="J98" s="144"/>
      <c r="K98" s="154"/>
      <c r="L98" s="144">
        <v>0.69675800030323554</v>
      </c>
      <c r="M98" s="154">
        <v>21.3</v>
      </c>
      <c r="N98" s="154">
        <v>24.8</v>
      </c>
      <c r="O98" s="154">
        <v>28.4</v>
      </c>
      <c r="P98" s="154">
        <v>32.6</v>
      </c>
      <c r="Q98" s="154">
        <v>38.200000000000003</v>
      </c>
      <c r="R98" s="154">
        <v>27.866806341903605</v>
      </c>
      <c r="S98" s="154"/>
      <c r="T98" s="154"/>
      <c r="U98" s="154">
        <f t="shared" si="4"/>
        <v>27.087325884040794</v>
      </c>
      <c r="V98" s="154"/>
      <c r="W98" s="144">
        <v>0.6925954287108409</v>
      </c>
      <c r="X98" s="142" t="s">
        <v>3113</v>
      </c>
    </row>
    <row r="99" spans="1:24" x14ac:dyDescent="0.25">
      <c r="A99" s="142">
        <v>94</v>
      </c>
      <c r="B99" s="142">
        <v>608</v>
      </c>
      <c r="C99" s="142">
        <v>34</v>
      </c>
      <c r="D99" s="142">
        <v>4</v>
      </c>
      <c r="E99" s="142" t="s">
        <v>3072</v>
      </c>
      <c r="F99" s="142">
        <v>314.84499999999997</v>
      </c>
      <c r="G99" s="142">
        <v>25.32289999999999</v>
      </c>
      <c r="H99" s="142" t="s">
        <v>3011</v>
      </c>
      <c r="I99" s="144">
        <v>14.598304748535156</v>
      </c>
      <c r="J99" s="144"/>
      <c r="K99" s="154"/>
      <c r="L99" s="144">
        <v>0.60893893579337421</v>
      </c>
      <c r="M99" s="154">
        <v>15.1</v>
      </c>
      <c r="N99" s="154">
        <v>19</v>
      </c>
      <c r="O99" s="154">
        <v>22.7</v>
      </c>
      <c r="P99" s="154">
        <v>26.3</v>
      </c>
      <c r="Q99" s="154">
        <v>30.5</v>
      </c>
      <c r="R99" s="154">
        <v>23.864844082836946</v>
      </c>
      <c r="S99" s="154"/>
      <c r="T99" s="154"/>
      <c r="U99" s="154">
        <f t="shared" si="4"/>
        <v>23.133964955591157</v>
      </c>
      <c r="V99" s="154"/>
      <c r="W99" s="144">
        <v>0.6695084562052156</v>
      </c>
      <c r="X99" s="142" t="s">
        <v>3113</v>
      </c>
    </row>
    <row r="100" spans="1:24" x14ac:dyDescent="0.25">
      <c r="A100" s="142">
        <v>94</v>
      </c>
      <c r="B100" s="142">
        <v>608</v>
      </c>
      <c r="C100" s="142">
        <v>34</v>
      </c>
      <c r="D100" s="142">
        <v>4</v>
      </c>
      <c r="E100" s="142" t="s">
        <v>3038</v>
      </c>
      <c r="F100" s="142">
        <v>315.625</v>
      </c>
      <c r="G100" s="142">
        <v>45.591399999999993</v>
      </c>
      <c r="H100" s="142" t="s">
        <v>3011</v>
      </c>
      <c r="I100" s="144">
        <v>14.645343780517578</v>
      </c>
      <c r="J100" s="144">
        <v>1</v>
      </c>
      <c r="K100" s="154">
        <v>28.542000000000002</v>
      </c>
      <c r="L100" s="144">
        <v>0.75792120284333786</v>
      </c>
      <c r="M100" s="154">
        <v>25.1</v>
      </c>
      <c r="N100" s="154">
        <v>28.5</v>
      </c>
      <c r="O100" s="154">
        <v>32.4</v>
      </c>
      <c r="P100" s="154">
        <v>37.299999999999997</v>
      </c>
      <c r="Q100" s="154">
        <v>43.8</v>
      </c>
      <c r="R100" s="154">
        <v>30.366285472985851</v>
      </c>
      <c r="S100" s="154"/>
      <c r="T100" s="154"/>
      <c r="U100" s="154">
        <f t="shared" si="4"/>
        <v>29.299491123422275</v>
      </c>
      <c r="V100" s="154"/>
      <c r="W100" s="144">
        <v>0.82041392122493539</v>
      </c>
      <c r="X100" s="142" t="s">
        <v>3113</v>
      </c>
    </row>
    <row r="101" spans="1:24" x14ac:dyDescent="0.25">
      <c r="A101" s="142">
        <v>94</v>
      </c>
      <c r="B101" s="142">
        <v>608</v>
      </c>
      <c r="C101" s="142">
        <v>34</v>
      </c>
      <c r="D101" s="142">
        <v>5</v>
      </c>
      <c r="E101" s="142" t="s">
        <v>3047</v>
      </c>
      <c r="F101" s="142">
        <v>316.39499999999998</v>
      </c>
      <c r="G101" s="142">
        <v>27.929200000000002</v>
      </c>
      <c r="H101" s="142" t="s">
        <v>3011</v>
      </c>
      <c r="I101" s="144">
        <v>14.691778182983398</v>
      </c>
      <c r="J101" s="144">
        <v>1</v>
      </c>
      <c r="K101" s="154">
        <v>28.542000000000002</v>
      </c>
      <c r="L101" s="144">
        <v>0.72862219904951475</v>
      </c>
      <c r="M101" s="154">
        <v>23.3</v>
      </c>
      <c r="N101" s="154">
        <v>26.8</v>
      </c>
      <c r="O101" s="154">
        <v>30.5</v>
      </c>
      <c r="P101" s="154">
        <v>35.1</v>
      </c>
      <c r="Q101" s="154">
        <v>41.1</v>
      </c>
      <c r="R101" s="154">
        <v>29.195164079778525</v>
      </c>
      <c r="S101" s="154"/>
      <c r="T101" s="154"/>
      <c r="U101" s="154">
        <f t="shared" si="4"/>
        <v>28.286140437505352</v>
      </c>
      <c r="V101" s="154"/>
      <c r="W101" s="144">
        <v>0.63381334505190401</v>
      </c>
      <c r="X101" s="142" t="s">
        <v>3113</v>
      </c>
    </row>
    <row r="102" spans="1:24" x14ac:dyDescent="0.25">
      <c r="A102" s="142">
        <v>94</v>
      </c>
      <c r="B102" s="142">
        <v>608</v>
      </c>
      <c r="C102" s="142">
        <v>34</v>
      </c>
      <c r="D102" s="142">
        <v>5</v>
      </c>
      <c r="E102" s="142" t="s">
        <v>3073</v>
      </c>
      <c r="F102" s="142">
        <v>317.11500000000001</v>
      </c>
      <c r="G102" s="142">
        <v>24.955300000000008</v>
      </c>
      <c r="H102" s="142" t="s">
        <v>3011</v>
      </c>
      <c r="I102" s="144">
        <v>14.735198020935059</v>
      </c>
      <c r="J102" s="144"/>
      <c r="K102" s="154"/>
      <c r="L102" s="144">
        <v>0.75883501330119074</v>
      </c>
      <c r="M102" s="154">
        <v>25.3</v>
      </c>
      <c r="N102" s="154">
        <v>28.6</v>
      </c>
      <c r="O102" s="154">
        <v>32.4</v>
      </c>
      <c r="P102" s="154">
        <v>37.4</v>
      </c>
      <c r="Q102" s="154">
        <v>43.8</v>
      </c>
      <c r="R102" s="154">
        <v>30.402079519790568</v>
      </c>
      <c r="S102" s="154"/>
      <c r="T102" s="154"/>
      <c r="U102" s="154">
        <f t="shared" si="4"/>
        <v>29.329838284730041</v>
      </c>
      <c r="V102" s="154"/>
      <c r="W102" s="144">
        <v>0.87856208649091427</v>
      </c>
      <c r="X102" s="142" t="s">
        <v>3113</v>
      </c>
    </row>
    <row r="103" spans="1:24" x14ac:dyDescent="0.25">
      <c r="A103" s="142">
        <v>94</v>
      </c>
      <c r="B103" s="142">
        <v>608</v>
      </c>
      <c r="C103" s="142">
        <v>34</v>
      </c>
      <c r="D103" s="142">
        <v>6</v>
      </c>
      <c r="E103" s="142" t="s">
        <v>3074</v>
      </c>
      <c r="F103" s="142">
        <v>317.82499999999999</v>
      </c>
      <c r="G103" s="142">
        <v>52.242899999999999</v>
      </c>
      <c r="H103" s="142" t="s">
        <v>3011</v>
      </c>
      <c r="I103" s="144">
        <v>14.779195785522461</v>
      </c>
      <c r="J103" s="144">
        <v>1</v>
      </c>
      <c r="K103" s="154">
        <v>28.542000000000002</v>
      </c>
      <c r="L103" s="144">
        <v>0.73913417556861893</v>
      </c>
      <c r="M103" s="154">
        <v>23.9</v>
      </c>
      <c r="N103" s="154">
        <v>27.4</v>
      </c>
      <c r="O103" s="154">
        <v>31.1</v>
      </c>
      <c r="P103" s="154">
        <v>35.799999999999997</v>
      </c>
      <c r="Q103" s="154">
        <v>42.1</v>
      </c>
      <c r="R103" s="154">
        <v>29.620672580937352</v>
      </c>
      <c r="S103" s="154"/>
      <c r="T103" s="154"/>
      <c r="U103" s="154">
        <f t="shared" si="4"/>
        <v>28.658954312582971</v>
      </c>
      <c r="V103" s="154"/>
      <c r="W103" s="144">
        <v>0.63086309669980489</v>
      </c>
      <c r="X103" s="142" t="s">
        <v>3113</v>
      </c>
    </row>
    <row r="104" spans="1:24" x14ac:dyDescent="0.25">
      <c r="A104" s="142">
        <v>94</v>
      </c>
      <c r="B104" s="142">
        <v>608</v>
      </c>
      <c r="C104" s="142">
        <v>34</v>
      </c>
      <c r="D104" s="142">
        <v>6</v>
      </c>
      <c r="E104" s="142" t="s">
        <v>3075</v>
      </c>
      <c r="F104" s="142">
        <v>318.53499999999997</v>
      </c>
      <c r="G104" s="142">
        <v>32.486200000000011</v>
      </c>
      <c r="H104" s="142" t="s">
        <v>3011</v>
      </c>
      <c r="I104" s="144">
        <v>14.838766098022461</v>
      </c>
      <c r="J104" s="144"/>
      <c r="K104" s="154"/>
      <c r="L104" s="144">
        <v>0.738945148455455</v>
      </c>
      <c r="M104" s="154">
        <v>24</v>
      </c>
      <c r="N104" s="154">
        <v>27.4</v>
      </c>
      <c r="O104" s="154">
        <v>31.1</v>
      </c>
      <c r="P104" s="154">
        <v>35.799999999999997</v>
      </c>
      <c r="Q104" s="154">
        <v>41.9</v>
      </c>
      <c r="R104" s="154">
        <v>29.613074624995114</v>
      </c>
      <c r="S104" s="154"/>
      <c r="T104" s="154"/>
      <c r="U104" s="154">
        <f t="shared" si="4"/>
        <v>28.652344000196944</v>
      </c>
      <c r="V104" s="154"/>
      <c r="W104" s="144">
        <v>0.72257992885106026</v>
      </c>
      <c r="X104" s="142" t="s">
        <v>3113</v>
      </c>
    </row>
    <row r="105" spans="1:24" x14ac:dyDescent="0.25">
      <c r="A105" s="142">
        <v>94</v>
      </c>
      <c r="B105" s="142">
        <v>608</v>
      </c>
      <c r="C105" s="142">
        <v>35</v>
      </c>
      <c r="D105" s="142">
        <v>1</v>
      </c>
      <c r="E105" s="142" t="s">
        <v>3076</v>
      </c>
      <c r="F105" s="142">
        <v>320.815</v>
      </c>
      <c r="G105" s="142">
        <v>45.837800000000001</v>
      </c>
      <c r="H105" s="142" t="s">
        <v>3011</v>
      </c>
      <c r="I105" s="144">
        <v>15.030062675476074</v>
      </c>
      <c r="J105" s="144">
        <v>1</v>
      </c>
      <c r="K105" s="154">
        <v>28.542000000000002</v>
      </c>
      <c r="L105" s="144">
        <v>0.74467954170494854</v>
      </c>
      <c r="M105" s="154">
        <v>24.3</v>
      </c>
      <c r="N105" s="154">
        <v>27.7</v>
      </c>
      <c r="O105" s="154">
        <v>31.5</v>
      </c>
      <c r="P105" s="154">
        <v>36.299999999999997</v>
      </c>
      <c r="Q105" s="154">
        <v>42.6</v>
      </c>
      <c r="R105" s="154">
        <v>29.842708519639608</v>
      </c>
      <c r="S105" s="154"/>
      <c r="T105" s="154"/>
      <c r="U105" s="154">
        <f t="shared" si="4"/>
        <v>28.851383473929697</v>
      </c>
      <c r="V105" s="154"/>
      <c r="W105" s="144">
        <v>0.7247363792034317</v>
      </c>
      <c r="X105" s="142" t="s">
        <v>3113</v>
      </c>
    </row>
    <row r="106" spans="1:24" x14ac:dyDescent="0.25">
      <c r="A106" s="142">
        <v>94</v>
      </c>
      <c r="B106" s="142">
        <v>608</v>
      </c>
      <c r="C106" s="142">
        <v>35</v>
      </c>
      <c r="D106" s="142">
        <v>1</v>
      </c>
      <c r="E106" s="142" t="s">
        <v>3077</v>
      </c>
      <c r="F106" s="142">
        <v>321.03500000000003</v>
      </c>
      <c r="G106" s="142">
        <v>27.2</v>
      </c>
      <c r="H106" s="142" t="s">
        <v>3014</v>
      </c>
      <c r="I106" s="144">
        <v>15.048623085021973</v>
      </c>
      <c r="J106" s="144">
        <v>1</v>
      </c>
      <c r="K106" s="154">
        <v>28.854037267080749</v>
      </c>
      <c r="L106" s="144">
        <v>0.73839600234968472</v>
      </c>
      <c r="M106" s="154">
        <v>24.1</v>
      </c>
      <c r="N106" s="154">
        <v>27.4</v>
      </c>
      <c r="O106" s="154">
        <v>31</v>
      </c>
      <c r="P106" s="154">
        <v>35.9</v>
      </c>
      <c r="Q106" s="154">
        <v>42</v>
      </c>
      <c r="R106" s="154">
        <v>29.590990634998004</v>
      </c>
      <c r="S106" s="154"/>
      <c r="T106" s="154"/>
      <c r="U106" s="154">
        <f t="shared" si="4"/>
        <v>28.633121063465957</v>
      </c>
      <c r="V106" s="154"/>
      <c r="W106" s="144">
        <v>0.67578156972155412</v>
      </c>
      <c r="X106" s="142" t="s">
        <v>3113</v>
      </c>
    </row>
    <row r="107" spans="1:24" x14ac:dyDescent="0.25">
      <c r="A107" s="142">
        <v>94</v>
      </c>
      <c r="B107" s="142">
        <v>608</v>
      </c>
      <c r="C107" s="142">
        <v>35</v>
      </c>
      <c r="D107" s="142">
        <v>3</v>
      </c>
      <c r="E107" s="142" t="s">
        <v>3021</v>
      </c>
      <c r="F107" s="142">
        <v>323.83</v>
      </c>
      <c r="G107" s="142">
        <v>58.7455</v>
      </c>
      <c r="H107" s="142" t="s">
        <v>3011</v>
      </c>
      <c r="I107" s="144">
        <v>15.44294261932373</v>
      </c>
      <c r="J107" s="144"/>
      <c r="K107" s="154"/>
      <c r="L107" s="144">
        <v>0.73499894605555904</v>
      </c>
      <c r="M107" s="154">
        <v>23.7</v>
      </c>
      <c r="N107" s="154">
        <v>27.1</v>
      </c>
      <c r="O107" s="154">
        <v>30.85</v>
      </c>
      <c r="P107" s="154">
        <v>35.5</v>
      </c>
      <c r="Q107" s="154">
        <v>41.7</v>
      </c>
      <c r="R107" s="154">
        <v>29.45401139713487</v>
      </c>
      <c r="S107" s="154"/>
      <c r="T107" s="154"/>
      <c r="U107" s="154">
        <f t="shared" si="4"/>
        <v>28.513568179244409</v>
      </c>
      <c r="V107" s="154"/>
      <c r="W107" s="144">
        <v>0.4286051104911035</v>
      </c>
      <c r="X107" s="142" t="s">
        <v>3113</v>
      </c>
    </row>
    <row r="108" spans="1:24" x14ac:dyDescent="0.25">
      <c r="A108" s="142">
        <v>94</v>
      </c>
      <c r="B108" s="142">
        <v>608</v>
      </c>
      <c r="C108" s="142">
        <v>35</v>
      </c>
      <c r="D108" s="142">
        <v>6</v>
      </c>
      <c r="E108" s="142" t="s">
        <v>2985</v>
      </c>
      <c r="F108" s="142">
        <v>327.33</v>
      </c>
      <c r="G108" s="142">
        <v>94.456400000000002</v>
      </c>
      <c r="H108" s="142" t="s">
        <v>3011</v>
      </c>
      <c r="I108" s="144">
        <v>15.74880313873291</v>
      </c>
      <c r="J108" s="144"/>
      <c r="K108" s="154"/>
      <c r="L108" s="144">
        <v>0.70398388265599121</v>
      </c>
      <c r="M108" s="154">
        <v>21.8</v>
      </c>
      <c r="N108" s="154">
        <v>25.2</v>
      </c>
      <c r="O108" s="154">
        <v>28.9</v>
      </c>
      <c r="P108" s="154">
        <v>33.200000000000003</v>
      </c>
      <c r="Q108" s="154">
        <v>38.9</v>
      </c>
      <c r="R108" s="154">
        <v>28.173289795615148</v>
      </c>
      <c r="S108" s="154"/>
      <c r="T108" s="154"/>
      <c r="U108" s="154">
        <f t="shared" si="4"/>
        <v>27.368697039001091</v>
      </c>
      <c r="V108" s="154"/>
      <c r="W108" s="144">
        <v>0.4339698903620306</v>
      </c>
      <c r="X108" s="142" t="s">
        <v>3113</v>
      </c>
    </row>
    <row r="109" spans="1:24" x14ac:dyDescent="0.25">
      <c r="A109" s="142">
        <v>94</v>
      </c>
      <c r="B109" s="142">
        <v>608</v>
      </c>
      <c r="C109" s="142">
        <v>35</v>
      </c>
      <c r="D109" s="142" t="s">
        <v>2974</v>
      </c>
      <c r="E109" s="142" t="s">
        <v>2985</v>
      </c>
      <c r="F109" s="142">
        <v>328.57</v>
      </c>
      <c r="G109" s="142">
        <v>79.370800000000003</v>
      </c>
      <c r="H109" s="142" t="s">
        <v>3011</v>
      </c>
      <c r="I109" s="144">
        <v>16.066535949707031</v>
      </c>
      <c r="J109" s="144"/>
      <c r="K109" s="154"/>
      <c r="L109" s="144">
        <v>0.70159557003498407</v>
      </c>
      <c r="M109" s="154">
        <v>21.6</v>
      </c>
      <c r="N109" s="154">
        <v>25.1</v>
      </c>
      <c r="O109" s="154">
        <v>28.8</v>
      </c>
      <c r="P109" s="154">
        <v>33.1</v>
      </c>
      <c r="Q109" s="154">
        <v>38.6</v>
      </c>
      <c r="R109" s="154">
        <v>28.072339731184265</v>
      </c>
      <c r="S109" s="154"/>
      <c r="T109" s="154"/>
      <c r="U109" s="154">
        <f t="shared" si="4"/>
        <v>27.276338939757547</v>
      </c>
      <c r="V109" s="154"/>
      <c r="W109" s="144">
        <v>0.42094241657250592</v>
      </c>
      <c r="X109" s="142" t="s">
        <v>3113</v>
      </c>
    </row>
    <row r="110" spans="1:24" x14ac:dyDescent="0.25">
      <c r="A110" s="142">
        <v>94</v>
      </c>
      <c r="B110" s="142">
        <v>608</v>
      </c>
      <c r="C110" s="142">
        <v>36</v>
      </c>
      <c r="D110" s="142">
        <v>2</v>
      </c>
      <c r="E110" s="142" t="s">
        <v>3078</v>
      </c>
      <c r="F110" s="142">
        <v>331.55999999999995</v>
      </c>
      <c r="G110" s="142">
        <v>64.949299999999994</v>
      </c>
      <c r="H110" s="142" t="s">
        <v>3011</v>
      </c>
      <c r="I110" s="144">
        <v>16.132289886474609</v>
      </c>
      <c r="J110" s="144"/>
      <c r="K110" s="154"/>
      <c r="L110" s="144">
        <v>0.6980097973926227</v>
      </c>
      <c r="M110" s="154">
        <v>21.4</v>
      </c>
      <c r="N110" s="154">
        <v>24.9</v>
      </c>
      <c r="O110" s="154">
        <v>28.5</v>
      </c>
      <c r="P110" s="154">
        <v>32.799999999999997</v>
      </c>
      <c r="Q110" s="154">
        <v>38.299999999999997</v>
      </c>
      <c r="R110" s="154">
        <v>27.920127865562449</v>
      </c>
      <c r="S110" s="154"/>
      <c r="T110" s="154"/>
      <c r="U110" s="154">
        <f t="shared" si="4"/>
        <v>27.136487236501544</v>
      </c>
      <c r="V110" s="154"/>
      <c r="W110" s="144">
        <v>0.40721479827918172</v>
      </c>
      <c r="X110" s="142" t="s">
        <v>3113</v>
      </c>
    </row>
    <row r="111" spans="1:24" x14ac:dyDescent="0.25">
      <c r="A111" s="142">
        <v>94</v>
      </c>
      <c r="B111" s="142">
        <v>608</v>
      </c>
      <c r="C111" s="142">
        <v>37</v>
      </c>
      <c r="D111" s="142">
        <v>1</v>
      </c>
      <c r="E111" s="142" t="s">
        <v>3079</v>
      </c>
      <c r="F111" s="142">
        <v>340.15999999999997</v>
      </c>
      <c r="G111" s="142">
        <v>55.7898</v>
      </c>
      <c r="H111" s="142" t="s">
        <v>3011</v>
      </c>
      <c r="I111" s="144">
        <v>16.96491813659668</v>
      </c>
      <c r="J111" s="144"/>
      <c r="K111" s="154"/>
      <c r="L111" s="144">
        <v>0.76053877611436393</v>
      </c>
      <c r="M111" s="154">
        <v>25.4</v>
      </c>
      <c r="N111" s="154">
        <v>28.7</v>
      </c>
      <c r="O111" s="154">
        <v>32.5</v>
      </c>
      <c r="P111" s="154">
        <v>37.5</v>
      </c>
      <c r="Q111" s="154">
        <v>44.1</v>
      </c>
      <c r="R111" s="154">
        <v>30.468701125456633</v>
      </c>
      <c r="S111" s="154"/>
      <c r="T111" s="154"/>
      <c r="U111" s="154">
        <f t="shared" si="4"/>
        <v>29.386224608319129</v>
      </c>
      <c r="V111" s="154"/>
      <c r="W111" s="144">
        <v>0.64638282241840683</v>
      </c>
      <c r="X111" s="142" t="s">
        <v>3113</v>
      </c>
    </row>
    <row r="112" spans="1:24" x14ac:dyDescent="0.25">
      <c r="A112" s="142">
        <v>94</v>
      </c>
      <c r="B112" s="142">
        <v>608</v>
      </c>
      <c r="C112" s="142">
        <v>37</v>
      </c>
      <c r="D112" s="142">
        <v>3</v>
      </c>
      <c r="E112" s="142" t="s">
        <v>3080</v>
      </c>
      <c r="F112" s="142">
        <v>343.03999999999996</v>
      </c>
      <c r="G112" s="142">
        <v>21.2</v>
      </c>
      <c r="H112" s="142" t="s">
        <v>3014</v>
      </c>
      <c r="I112" s="144">
        <v>17.11199951171875</v>
      </c>
      <c r="J112" s="144">
        <v>1</v>
      </c>
      <c r="K112" s="154">
        <v>28.854037267080749</v>
      </c>
      <c r="L112" s="144">
        <v>0.77675081839845728</v>
      </c>
      <c r="M112" s="154">
        <v>26.4</v>
      </c>
      <c r="N112" s="154">
        <v>29.7</v>
      </c>
      <c r="O112" s="154">
        <v>33.6</v>
      </c>
      <c r="P112" s="154">
        <v>38.799999999999997</v>
      </c>
      <c r="Q112" s="154">
        <v>45.3</v>
      </c>
      <c r="R112" s="154">
        <v>31.095269614322049</v>
      </c>
      <c r="S112" s="154"/>
      <c r="T112" s="154"/>
      <c r="U112" s="154">
        <f t="shared" si="4"/>
        <v>29.910389602960041</v>
      </c>
      <c r="V112" s="154"/>
      <c r="W112" s="144">
        <v>0.41203335260304957</v>
      </c>
      <c r="X112" s="142" t="s">
        <v>3113</v>
      </c>
    </row>
    <row r="113" spans="1:24" x14ac:dyDescent="0.25">
      <c r="A113" s="142">
        <v>94</v>
      </c>
      <c r="B113" s="142">
        <v>608</v>
      </c>
      <c r="C113" s="142">
        <v>37</v>
      </c>
      <c r="D113" s="142">
        <v>6</v>
      </c>
      <c r="E113" s="142" t="s">
        <v>3081</v>
      </c>
      <c r="F113" s="142">
        <v>347.53</v>
      </c>
      <c r="H113" s="142" t="s">
        <v>3014</v>
      </c>
      <c r="I113" s="144">
        <v>17.523752212524414</v>
      </c>
      <c r="J113" s="144"/>
      <c r="K113" s="154"/>
      <c r="L113" s="144">
        <v>0.77503080243671685</v>
      </c>
      <c r="M113" s="154">
        <v>26.2</v>
      </c>
      <c r="N113" s="154">
        <v>29.5</v>
      </c>
      <c r="O113" s="154">
        <v>33.4</v>
      </c>
      <c r="P113" s="154">
        <v>38.5</v>
      </c>
      <c r="Q113" s="154">
        <v>45.2</v>
      </c>
      <c r="R113" s="154">
        <v>31.02941708507333</v>
      </c>
      <c r="S113" s="154"/>
      <c r="T113" s="154"/>
      <c r="U113" s="154">
        <f t="shared" si="4"/>
        <v>29.855818194645803</v>
      </c>
      <c r="V113" s="154"/>
      <c r="W113" s="144">
        <v>0.48273291884621733</v>
      </c>
      <c r="X113" s="142" t="s">
        <v>3113</v>
      </c>
    </row>
    <row r="114" spans="1:24" x14ac:dyDescent="0.25">
      <c r="A114" s="142">
        <v>94</v>
      </c>
      <c r="B114" s="142">
        <v>608</v>
      </c>
      <c r="C114" s="142">
        <v>37</v>
      </c>
      <c r="D114" s="142">
        <v>6</v>
      </c>
      <c r="E114" s="142" t="s">
        <v>3082</v>
      </c>
      <c r="F114" s="142">
        <v>347.55999999999995</v>
      </c>
      <c r="G114" s="142">
        <v>33</v>
      </c>
      <c r="H114" s="142" t="s">
        <v>3014</v>
      </c>
      <c r="I114" s="144">
        <v>17.526590347290039</v>
      </c>
      <c r="J114" s="144"/>
      <c r="K114" s="154"/>
      <c r="L114" s="144">
        <v>0.80766134592245364</v>
      </c>
      <c r="M114" s="154">
        <v>28.2</v>
      </c>
      <c r="N114" s="154">
        <v>31.5</v>
      </c>
      <c r="O114" s="154">
        <v>35.6</v>
      </c>
      <c r="P114" s="154">
        <v>41.1</v>
      </c>
      <c r="Q114" s="154">
        <v>48.3</v>
      </c>
      <c r="R114" s="154">
        <v>32.254484008127946</v>
      </c>
      <c r="S114" s="154"/>
      <c r="T114" s="154"/>
      <c r="U114" s="154">
        <f t="shared" si="4"/>
        <v>30.851474418792034</v>
      </c>
      <c r="V114" s="154"/>
      <c r="W114" s="144">
        <v>0.47183450280352635</v>
      </c>
      <c r="X114" s="142" t="s">
        <v>3113</v>
      </c>
    </row>
    <row r="115" spans="1:24" x14ac:dyDescent="0.25">
      <c r="A115" s="142">
        <v>94</v>
      </c>
      <c r="B115" s="142">
        <v>608</v>
      </c>
      <c r="C115" s="142">
        <v>38</v>
      </c>
      <c r="D115" s="142">
        <v>2</v>
      </c>
      <c r="E115" s="142" t="s">
        <v>3027</v>
      </c>
      <c r="F115" s="142">
        <v>350.78</v>
      </c>
      <c r="G115" s="142">
        <v>80.685199999999995</v>
      </c>
      <c r="H115" s="142" t="s">
        <v>3011</v>
      </c>
      <c r="I115" s="144">
        <v>17.796297073364258</v>
      </c>
      <c r="J115" s="144"/>
      <c r="K115" s="154"/>
      <c r="L115" s="144">
        <v>0.74489633367943664</v>
      </c>
      <c r="M115" s="154">
        <v>24.3</v>
      </c>
      <c r="N115" s="154">
        <v>27.7</v>
      </c>
      <c r="O115" s="154">
        <v>31.5</v>
      </c>
      <c r="P115" s="154">
        <v>36.299999999999997</v>
      </c>
      <c r="Q115" s="154">
        <v>42.6</v>
      </c>
      <c r="R115" s="154">
        <v>29.851355231412512</v>
      </c>
      <c r="S115" s="154"/>
      <c r="T115" s="154"/>
      <c r="U115" s="154">
        <f t="shared" si="4"/>
        <v>28.858848155883642</v>
      </c>
      <c r="V115" s="154"/>
      <c r="W115" s="144">
        <v>0.57881421035939395</v>
      </c>
      <c r="X115" s="142" t="s">
        <v>3113</v>
      </c>
    </row>
    <row r="116" spans="1:24" x14ac:dyDescent="0.25">
      <c r="A116" s="142">
        <v>94</v>
      </c>
      <c r="B116" s="142">
        <v>608</v>
      </c>
      <c r="C116" s="142">
        <v>38</v>
      </c>
      <c r="D116" s="142">
        <v>3</v>
      </c>
      <c r="E116" s="142" t="s">
        <v>3083</v>
      </c>
      <c r="F116" s="142">
        <v>352.21999999999997</v>
      </c>
      <c r="G116" s="142">
        <v>41.132999999999996</v>
      </c>
      <c r="H116" s="142" t="s">
        <v>3011</v>
      </c>
      <c r="I116" s="144">
        <v>17.901451110839844</v>
      </c>
      <c r="J116" s="144"/>
      <c r="K116" s="154"/>
      <c r="L116" s="144">
        <v>0.75583022321531601</v>
      </c>
      <c r="M116" s="154">
        <v>25</v>
      </c>
      <c r="N116" s="154">
        <v>28.4</v>
      </c>
      <c r="O116" s="154">
        <v>32.200000000000003</v>
      </c>
      <c r="P116" s="154">
        <v>37.1</v>
      </c>
      <c r="Q116" s="154">
        <v>43.4</v>
      </c>
      <c r="R116" s="154">
        <v>30.284218971221787</v>
      </c>
      <c r="S116" s="154"/>
      <c r="T116" s="154"/>
      <c r="U116" s="154">
        <f t="shared" si="4"/>
        <v>29.229774738633445</v>
      </c>
      <c r="V116" s="154"/>
      <c r="W116" s="144">
        <v>0.65961364870570194</v>
      </c>
      <c r="X116" s="142" t="s">
        <v>3113</v>
      </c>
    </row>
    <row r="117" spans="1:24" x14ac:dyDescent="0.25">
      <c r="A117" s="142">
        <v>94</v>
      </c>
      <c r="B117" s="142">
        <v>608</v>
      </c>
      <c r="C117" s="142">
        <v>38</v>
      </c>
      <c r="D117" s="142">
        <v>4</v>
      </c>
      <c r="E117" s="142" t="s">
        <v>3031</v>
      </c>
      <c r="F117" s="142">
        <v>353.78999999999996</v>
      </c>
      <c r="G117" s="142">
        <v>70.0364</v>
      </c>
      <c r="H117" s="142" t="s">
        <v>3011</v>
      </c>
      <c r="I117" s="144">
        <v>18.048376083374023</v>
      </c>
      <c r="J117" s="144"/>
      <c r="K117" s="154"/>
      <c r="L117" s="144">
        <v>0.73500543202518132</v>
      </c>
      <c r="M117" s="154">
        <v>23.8</v>
      </c>
      <c r="N117" s="154">
        <v>27.2</v>
      </c>
      <c r="O117" s="154">
        <v>30.9</v>
      </c>
      <c r="P117" s="154">
        <v>35.5</v>
      </c>
      <c r="Q117" s="154">
        <v>41.6</v>
      </c>
      <c r="R117" s="154">
        <v>29.45427353314853</v>
      </c>
      <c r="S117" s="154"/>
      <c r="T117" s="154"/>
      <c r="U117" s="154">
        <f t="shared" si="4"/>
        <v>28.513797493478069</v>
      </c>
      <c r="V117" s="154"/>
      <c r="W117" s="144">
        <v>0.40700471442165698</v>
      </c>
      <c r="X117" s="142" t="s">
        <v>3113</v>
      </c>
    </row>
    <row r="118" spans="1:24" x14ac:dyDescent="0.25">
      <c r="A118" s="142">
        <v>94</v>
      </c>
      <c r="B118" s="142">
        <v>608</v>
      </c>
      <c r="C118" s="142">
        <v>38</v>
      </c>
      <c r="D118" s="142">
        <v>5</v>
      </c>
      <c r="E118" s="142" t="s">
        <v>3084</v>
      </c>
      <c r="F118" s="142">
        <v>354.80999999999995</v>
      </c>
      <c r="G118" s="142">
        <v>75.499200000000002</v>
      </c>
      <c r="H118" s="142" t="s">
        <v>3011</v>
      </c>
      <c r="I118" s="144">
        <v>18.073999404907227</v>
      </c>
      <c r="J118" s="144"/>
      <c r="K118" s="154"/>
      <c r="L118" s="144">
        <v>0.7456144773933836</v>
      </c>
      <c r="M118" s="154">
        <v>24.4</v>
      </c>
      <c r="N118" s="154">
        <v>27.8</v>
      </c>
      <c r="O118" s="154">
        <v>31.6</v>
      </c>
      <c r="P118" s="154">
        <v>36.299999999999997</v>
      </c>
      <c r="Q118" s="154">
        <v>42.6</v>
      </c>
      <c r="R118" s="154">
        <v>29.879980309179725</v>
      </c>
      <c r="S118" s="154"/>
      <c r="T118" s="154"/>
      <c r="U118" s="154">
        <f t="shared" si="4"/>
        <v>28.883544607700919</v>
      </c>
      <c r="V118" s="154"/>
      <c r="W118" s="144">
        <v>0.51225293705979036</v>
      </c>
      <c r="X118" s="142" t="s">
        <v>3113</v>
      </c>
    </row>
    <row r="119" spans="1:24" x14ac:dyDescent="0.25">
      <c r="A119" s="142">
        <v>94</v>
      </c>
      <c r="B119" s="142">
        <v>608</v>
      </c>
      <c r="C119" s="142">
        <v>38</v>
      </c>
      <c r="D119" s="142">
        <v>5</v>
      </c>
      <c r="E119" s="142" t="s">
        <v>3085</v>
      </c>
      <c r="F119" s="142">
        <v>355.78999999999996</v>
      </c>
      <c r="G119" s="142">
        <v>48.253</v>
      </c>
      <c r="H119" s="142" t="s">
        <v>3011</v>
      </c>
      <c r="I119" s="144">
        <v>18.141637802124023</v>
      </c>
      <c r="J119" s="144"/>
      <c r="K119" s="154"/>
      <c r="L119" s="144">
        <v>0.75971566203168073</v>
      </c>
      <c r="M119" s="154">
        <v>25.3</v>
      </c>
      <c r="N119" s="154">
        <v>28.7</v>
      </c>
      <c r="O119" s="154">
        <v>32.4</v>
      </c>
      <c r="P119" s="154">
        <v>37.5</v>
      </c>
      <c r="Q119" s="154">
        <v>44.1</v>
      </c>
      <c r="R119" s="154">
        <v>30.43653385553754</v>
      </c>
      <c r="S119" s="154"/>
      <c r="T119" s="154"/>
      <c r="U119" s="154">
        <f t="shared" si="4"/>
        <v>29.359015083456953</v>
      </c>
      <c r="V119" s="154"/>
      <c r="W119" s="144">
        <v>0.44770243410510363</v>
      </c>
      <c r="X119" s="142" t="s">
        <v>3113</v>
      </c>
    </row>
    <row r="120" spans="1:24" x14ac:dyDescent="0.25">
      <c r="A120" s="142">
        <v>94</v>
      </c>
      <c r="B120" s="142">
        <v>608</v>
      </c>
      <c r="C120" s="142">
        <v>38</v>
      </c>
      <c r="D120" s="142">
        <v>6</v>
      </c>
      <c r="E120" s="142" t="s">
        <v>3031</v>
      </c>
      <c r="F120" s="142">
        <v>356.78999999999996</v>
      </c>
      <c r="G120" s="142">
        <v>68.165599999999984</v>
      </c>
      <c r="H120" s="142" t="s">
        <v>3011</v>
      </c>
      <c r="I120" s="144">
        <v>18.223129272460937</v>
      </c>
      <c r="J120" s="144"/>
      <c r="K120" s="154"/>
      <c r="L120" s="144">
        <v>0.72224137814991196</v>
      </c>
      <c r="M120" s="154">
        <v>22.997499999999999</v>
      </c>
      <c r="N120" s="154">
        <v>26.3</v>
      </c>
      <c r="O120" s="154">
        <v>30</v>
      </c>
      <c r="P120" s="154">
        <v>34.5</v>
      </c>
      <c r="Q120" s="154">
        <v>40.299999999999997</v>
      </c>
      <c r="R120" s="154">
        <v>28.933873841273972</v>
      </c>
      <c r="S120" s="154"/>
      <c r="T120" s="154"/>
      <c r="U120" s="154">
        <f t="shared" si="4"/>
        <v>28.054547582241248</v>
      </c>
      <c r="V120" s="154"/>
      <c r="W120" s="144">
        <v>0.45668915417376266</v>
      </c>
      <c r="X120" s="142" t="s">
        <v>3113</v>
      </c>
    </row>
    <row r="121" spans="1:24" x14ac:dyDescent="0.25">
      <c r="A121" s="142">
        <v>94</v>
      </c>
      <c r="B121" s="142">
        <v>608</v>
      </c>
      <c r="C121" s="142">
        <v>39</v>
      </c>
      <c r="D121" s="142">
        <v>1</v>
      </c>
      <c r="E121" s="142" t="s">
        <v>3085</v>
      </c>
      <c r="F121" s="142">
        <v>359.39</v>
      </c>
      <c r="G121" s="142">
        <v>78.166199999999975</v>
      </c>
      <c r="H121" s="142" t="s">
        <v>3011</v>
      </c>
      <c r="I121" s="144">
        <v>18.435007095336914</v>
      </c>
      <c r="J121" s="144"/>
      <c r="K121" s="154"/>
      <c r="L121" s="144">
        <v>0.73393085538106428</v>
      </c>
      <c r="M121" s="154">
        <v>23.7</v>
      </c>
      <c r="N121" s="154">
        <v>27.1</v>
      </c>
      <c r="O121" s="154">
        <v>30.8</v>
      </c>
      <c r="P121" s="154">
        <v>35.4</v>
      </c>
      <c r="Q121" s="154">
        <v>41.6</v>
      </c>
      <c r="R121" s="154">
        <v>29.410812011881404</v>
      </c>
      <c r="S121" s="154"/>
      <c r="T121" s="154"/>
      <c r="U121" s="154">
        <f t="shared" si="4"/>
        <v>28.475750086044428</v>
      </c>
      <c r="V121" s="154"/>
      <c r="W121" s="144">
        <v>0.48133972032584377</v>
      </c>
      <c r="X121" s="142" t="s">
        <v>3113</v>
      </c>
    </row>
    <row r="122" spans="1:24" x14ac:dyDescent="0.25">
      <c r="A122" s="142">
        <v>94</v>
      </c>
      <c r="B122" s="142">
        <v>608</v>
      </c>
      <c r="C122" s="142">
        <v>39</v>
      </c>
      <c r="D122" s="142">
        <v>2</v>
      </c>
      <c r="E122" s="142" t="s">
        <v>3086</v>
      </c>
      <c r="F122" s="142">
        <v>360.4</v>
      </c>
      <c r="G122" s="142">
        <v>67.530600000000007</v>
      </c>
      <c r="H122" s="142" t="s">
        <v>3011</v>
      </c>
      <c r="I122" s="144">
        <v>18.517311096191406</v>
      </c>
      <c r="J122" s="144"/>
      <c r="K122" s="154"/>
      <c r="L122" s="144">
        <v>0.73793819387044324</v>
      </c>
      <c r="M122" s="154">
        <v>23.9</v>
      </c>
      <c r="N122" s="154">
        <v>27.4</v>
      </c>
      <c r="O122" s="154">
        <v>31.1</v>
      </c>
      <c r="P122" s="154">
        <v>35.799999999999997</v>
      </c>
      <c r="Q122" s="154">
        <v>42</v>
      </c>
      <c r="R122" s="154">
        <v>29.572567243738945</v>
      </c>
      <c r="S122" s="154"/>
      <c r="T122" s="154"/>
      <c r="U122" s="154">
        <f t="shared" si="4"/>
        <v>28.617073545385143</v>
      </c>
      <c r="V122" s="154"/>
      <c r="W122" s="144">
        <v>0.41664471635001987</v>
      </c>
      <c r="X122" s="142" t="s">
        <v>3113</v>
      </c>
    </row>
    <row r="123" spans="1:24" x14ac:dyDescent="0.25">
      <c r="A123" s="142">
        <v>94</v>
      </c>
      <c r="B123" s="142">
        <v>608</v>
      </c>
      <c r="C123" s="142">
        <v>39</v>
      </c>
      <c r="D123" s="142">
        <v>3</v>
      </c>
      <c r="E123" s="142" t="s">
        <v>3087</v>
      </c>
      <c r="F123" s="142">
        <v>361.34</v>
      </c>
      <c r="G123" s="142">
        <v>75.859399999999994</v>
      </c>
      <c r="H123" s="142" t="s">
        <v>3011</v>
      </c>
      <c r="I123" s="144">
        <v>18.593912124633789</v>
      </c>
      <c r="J123" s="144"/>
      <c r="K123" s="154"/>
      <c r="L123" s="144">
        <v>0.68592896663581726</v>
      </c>
      <c r="M123" s="154">
        <v>20.5</v>
      </c>
      <c r="N123" s="154">
        <v>24.1</v>
      </c>
      <c r="O123" s="154">
        <v>27.8</v>
      </c>
      <c r="P123" s="154">
        <v>31.8</v>
      </c>
      <c r="Q123" s="154">
        <v>37.200000000000003</v>
      </c>
      <c r="R123" s="154">
        <v>27.401493409262123</v>
      </c>
      <c r="S123" s="154"/>
      <c r="T123" s="154"/>
      <c r="U123" s="154">
        <f t="shared" si="4"/>
        <v>26.654551084674001</v>
      </c>
      <c r="V123" s="154"/>
      <c r="W123" s="144">
        <v>0.61289513565571774</v>
      </c>
      <c r="X123" s="142" t="s">
        <v>3113</v>
      </c>
    </row>
    <row r="124" spans="1:24" x14ac:dyDescent="0.25">
      <c r="A124" s="142">
        <v>94</v>
      </c>
      <c r="B124" s="142">
        <v>608</v>
      </c>
      <c r="C124" s="142">
        <v>39</v>
      </c>
      <c r="D124" s="142">
        <v>3</v>
      </c>
      <c r="E124" s="142" t="s">
        <v>3022</v>
      </c>
      <c r="F124" s="142">
        <v>362.38</v>
      </c>
      <c r="G124" s="142">
        <v>83.909599999999998</v>
      </c>
      <c r="H124" s="142" t="s">
        <v>3011</v>
      </c>
      <c r="I124" s="144">
        <v>18.678665161132813</v>
      </c>
      <c r="J124" s="144"/>
      <c r="K124" s="154"/>
      <c r="L124" s="144">
        <v>0.70404384461010838</v>
      </c>
      <c r="M124" s="154">
        <v>21.7</v>
      </c>
      <c r="N124" s="154">
        <v>25.3</v>
      </c>
      <c r="O124" s="154">
        <v>28.9</v>
      </c>
      <c r="P124" s="154">
        <v>33.200000000000003</v>
      </c>
      <c r="Q124" s="154">
        <v>38.799999999999997</v>
      </c>
      <c r="R124" s="154">
        <v>28.175819879844475</v>
      </c>
      <c r="S124" s="154"/>
      <c r="T124" s="154"/>
      <c r="U124" s="154">
        <f t="shared" si="4"/>
        <v>27.371007755806218</v>
      </c>
      <c r="V124" s="154"/>
      <c r="W124" s="144">
        <v>0.71283068640013303</v>
      </c>
      <c r="X124" s="142" t="s">
        <v>3113</v>
      </c>
    </row>
    <row r="125" spans="1:24" x14ac:dyDescent="0.25">
      <c r="A125" s="142">
        <v>94</v>
      </c>
      <c r="B125" s="142">
        <v>608</v>
      </c>
      <c r="C125" s="142">
        <v>39</v>
      </c>
      <c r="D125" s="142">
        <v>4</v>
      </c>
      <c r="E125" s="142" t="s">
        <v>3088</v>
      </c>
      <c r="F125" s="142">
        <v>363.36999999999995</v>
      </c>
      <c r="G125" s="142">
        <v>79.775199999999998</v>
      </c>
      <c r="H125" s="142" t="s">
        <v>3011</v>
      </c>
      <c r="I125" s="144">
        <v>18.773593902587891</v>
      </c>
      <c r="J125" s="144"/>
      <c r="K125" s="154"/>
      <c r="L125" s="144">
        <v>0.80154130697784876</v>
      </c>
      <c r="M125" s="154">
        <v>27.8</v>
      </c>
      <c r="N125" s="154">
        <v>31.2</v>
      </c>
      <c r="O125" s="154">
        <v>35.200000000000003</v>
      </c>
      <c r="P125" s="154">
        <v>40.700000000000003</v>
      </c>
      <c r="Q125" s="154">
        <v>48</v>
      </c>
      <c r="R125" s="154">
        <v>32.028532133694121</v>
      </c>
      <c r="S125" s="154"/>
      <c r="T125" s="154"/>
      <c r="U125" s="154">
        <f t="shared" si="4"/>
        <v>30.670909928503729</v>
      </c>
      <c r="V125" s="154"/>
      <c r="W125" s="144"/>
      <c r="X125" s="142" t="s">
        <v>3113</v>
      </c>
    </row>
    <row r="126" spans="1:24" x14ac:dyDescent="0.25">
      <c r="A126" s="142">
        <v>94</v>
      </c>
      <c r="B126" s="142">
        <v>608</v>
      </c>
      <c r="C126" s="142">
        <v>39</v>
      </c>
      <c r="D126" s="142" t="s">
        <v>3089</v>
      </c>
      <c r="E126" s="142" t="s">
        <v>3090</v>
      </c>
      <c r="F126" s="142">
        <v>364.31</v>
      </c>
      <c r="G126" s="142">
        <v>36.5</v>
      </c>
      <c r="H126" s="142" t="s">
        <v>3014</v>
      </c>
      <c r="I126" s="144">
        <v>18.871463775634766</v>
      </c>
      <c r="J126" s="144"/>
      <c r="K126" s="154"/>
      <c r="L126" s="144">
        <v>0.76885762275082326</v>
      </c>
      <c r="M126" s="154">
        <v>25.9</v>
      </c>
      <c r="N126" s="154">
        <v>29.2</v>
      </c>
      <c r="O126" s="154">
        <v>33.1</v>
      </c>
      <c r="P126" s="154">
        <v>38.200000000000003</v>
      </c>
      <c r="Q126" s="154">
        <v>44.7</v>
      </c>
      <c r="R126" s="154">
        <v>30.791861234759502</v>
      </c>
      <c r="S126" s="154"/>
      <c r="T126" s="154"/>
      <c r="U126" s="154">
        <f t="shared" si="4"/>
        <v>29.657949359123329</v>
      </c>
      <c r="V126" s="154"/>
      <c r="W126" s="144">
        <v>0.58558274001359156</v>
      </c>
      <c r="X126" s="142" t="s">
        <v>3113</v>
      </c>
    </row>
    <row r="127" spans="1:24" x14ac:dyDescent="0.25">
      <c r="A127" s="142">
        <v>94</v>
      </c>
      <c r="B127" s="142">
        <v>608</v>
      </c>
      <c r="C127" s="142">
        <v>40</v>
      </c>
      <c r="D127" s="142">
        <v>1</v>
      </c>
      <c r="E127" s="142" t="s">
        <v>3032</v>
      </c>
      <c r="F127" s="142">
        <v>367.97999999999996</v>
      </c>
      <c r="G127" s="142">
        <v>70.742300000000014</v>
      </c>
      <c r="H127" s="142" t="s">
        <v>3011</v>
      </c>
      <c r="I127" s="144">
        <v>19.146539688110352</v>
      </c>
      <c r="J127" s="144"/>
      <c r="K127" s="154"/>
      <c r="L127" s="144">
        <v>0.79633656589791624</v>
      </c>
      <c r="M127" s="154">
        <v>27.4</v>
      </c>
      <c r="N127" s="154">
        <v>30.8</v>
      </c>
      <c r="O127" s="154">
        <v>34.799999999999997</v>
      </c>
      <c r="P127" s="154">
        <v>40.1</v>
      </c>
      <c r="Q127" s="154">
        <v>47.2</v>
      </c>
      <c r="R127" s="154">
        <v>31.835011404666673</v>
      </c>
      <c r="S127" s="154"/>
      <c r="T127" s="154"/>
      <c r="U127" s="154">
        <f t="shared" si="4"/>
        <v>30.515166428451479</v>
      </c>
      <c r="V127" s="154"/>
      <c r="W127" s="144">
        <v>0.65999943288097451</v>
      </c>
      <c r="X127" s="142" t="s">
        <v>3113</v>
      </c>
    </row>
    <row r="128" spans="1:24" x14ac:dyDescent="0.25">
      <c r="A128" s="142">
        <v>94</v>
      </c>
      <c r="B128" s="142">
        <v>608</v>
      </c>
      <c r="C128" s="142">
        <v>40</v>
      </c>
      <c r="D128" s="142">
        <v>2</v>
      </c>
      <c r="E128" s="142" t="s">
        <v>3025</v>
      </c>
      <c r="F128" s="142">
        <v>370.01</v>
      </c>
      <c r="G128" s="142">
        <v>84.324399999999997</v>
      </c>
      <c r="H128" s="142" t="s">
        <v>3011</v>
      </c>
      <c r="I128" s="144">
        <v>19.296518325805664</v>
      </c>
      <c r="J128" s="144"/>
      <c r="K128" s="154"/>
      <c r="L128" s="144">
        <v>0.79564144305743389</v>
      </c>
      <c r="M128" s="154">
        <v>27.5</v>
      </c>
      <c r="N128" s="154">
        <v>30.8</v>
      </c>
      <c r="O128" s="154">
        <v>34.799999999999997</v>
      </c>
      <c r="P128" s="154">
        <v>40.200000000000003</v>
      </c>
      <c r="Q128" s="154">
        <v>47.2</v>
      </c>
      <c r="R128" s="154">
        <v>31.809069913836282</v>
      </c>
      <c r="S128" s="154"/>
      <c r="T128" s="154"/>
      <c r="U128" s="154">
        <f t="shared" si="4"/>
        <v>30.494211756235458</v>
      </c>
      <c r="V128" s="154"/>
      <c r="W128" s="144">
        <v>0.51214275557429001</v>
      </c>
      <c r="X128" s="142" t="s">
        <v>3113</v>
      </c>
    </row>
    <row r="129" spans="1:24" x14ac:dyDescent="0.25">
      <c r="A129" s="142">
        <v>94</v>
      </c>
      <c r="B129" s="142">
        <v>608</v>
      </c>
      <c r="C129" s="142">
        <v>40</v>
      </c>
      <c r="D129" s="142">
        <v>3</v>
      </c>
      <c r="E129" s="142" t="s">
        <v>3032</v>
      </c>
      <c r="F129" s="142">
        <v>370.97999999999996</v>
      </c>
      <c r="G129" s="142">
        <v>70.273399999999995</v>
      </c>
      <c r="H129" s="142" t="s">
        <v>3011</v>
      </c>
      <c r="I129" s="144">
        <v>19.368183135986328</v>
      </c>
      <c r="J129" s="144"/>
      <c r="K129" s="154"/>
      <c r="L129" s="144">
        <v>0.73462307665838256</v>
      </c>
      <c r="M129" s="154">
        <v>23.7</v>
      </c>
      <c r="N129" s="154">
        <v>27.1</v>
      </c>
      <c r="O129" s="154">
        <v>30.9</v>
      </c>
      <c r="P129" s="154">
        <v>35.5</v>
      </c>
      <c r="Q129" s="154">
        <v>41.6</v>
      </c>
      <c r="R129" s="154">
        <v>29.438816361104635</v>
      </c>
      <c r="S129" s="154"/>
      <c r="T129" s="154"/>
      <c r="U129" s="154">
        <f t="shared" si="4"/>
        <v>28.500272239090084</v>
      </c>
      <c r="V129" s="154"/>
      <c r="W129" s="144">
        <v>0.55383886027779372</v>
      </c>
      <c r="X129" s="142" t="s">
        <v>3113</v>
      </c>
    </row>
    <row r="130" spans="1:24" x14ac:dyDescent="0.25">
      <c r="A130" s="142">
        <v>94</v>
      </c>
      <c r="B130" s="142">
        <v>608</v>
      </c>
      <c r="C130" s="142">
        <v>40</v>
      </c>
      <c r="D130" s="142">
        <v>3</v>
      </c>
      <c r="E130" s="142" t="s">
        <v>3037</v>
      </c>
      <c r="F130" s="142">
        <v>372.02</v>
      </c>
      <c r="G130" s="142">
        <v>76.534300000000002</v>
      </c>
      <c r="H130" s="142" t="s">
        <v>3011</v>
      </c>
      <c r="I130" s="144">
        <v>19.445018768310547</v>
      </c>
      <c r="J130" s="144"/>
      <c r="K130" s="154"/>
      <c r="L130" s="144">
        <v>0.74013300394204051</v>
      </c>
      <c r="M130" s="154">
        <v>24.1</v>
      </c>
      <c r="N130" s="154">
        <v>27.5</v>
      </c>
      <c r="O130" s="154">
        <v>31.2</v>
      </c>
      <c r="P130" s="154">
        <v>35.9</v>
      </c>
      <c r="Q130" s="154">
        <v>42.2</v>
      </c>
      <c r="R130" s="154">
        <v>29.660788313165888</v>
      </c>
      <c r="S130" s="154"/>
      <c r="T130" s="154"/>
      <c r="U130" s="154">
        <f t="shared" si="4"/>
        <v>28.6938274630762</v>
      </c>
      <c r="V130" s="154"/>
      <c r="W130" s="144">
        <v>0.56480963658458205</v>
      </c>
      <c r="X130" s="142" t="s">
        <v>3113</v>
      </c>
    </row>
    <row r="131" spans="1:24" x14ac:dyDescent="0.25">
      <c r="A131" s="142">
        <v>94</v>
      </c>
      <c r="B131" s="142">
        <v>608</v>
      </c>
      <c r="C131" s="142">
        <v>40</v>
      </c>
      <c r="D131" s="142">
        <v>4</v>
      </c>
      <c r="E131" s="142" t="s">
        <v>3091</v>
      </c>
      <c r="F131" s="142">
        <v>373.375</v>
      </c>
      <c r="G131" s="142">
        <v>36.000199999999992</v>
      </c>
      <c r="H131" s="142" t="s">
        <v>3011</v>
      </c>
      <c r="I131" s="144">
        <v>19.545127868652344</v>
      </c>
      <c r="J131" s="144"/>
      <c r="K131" s="154"/>
      <c r="L131" s="144">
        <v>0.74044025728721785</v>
      </c>
      <c r="M131" s="154">
        <v>24</v>
      </c>
      <c r="N131" s="154">
        <v>27.4</v>
      </c>
      <c r="O131" s="154">
        <v>31.2</v>
      </c>
      <c r="P131" s="154">
        <v>35.9</v>
      </c>
      <c r="Q131" s="154">
        <v>42</v>
      </c>
      <c r="R131" s="154">
        <v>29.673117576625167</v>
      </c>
      <c r="S131" s="154"/>
      <c r="T131" s="154"/>
      <c r="U131" s="154">
        <f t="shared" si="4"/>
        <v>28.704536001354821</v>
      </c>
      <c r="V131" s="154"/>
      <c r="W131" s="144"/>
      <c r="X131" s="142" t="s">
        <v>3113</v>
      </c>
    </row>
    <row r="132" spans="1:24" x14ac:dyDescent="0.25">
      <c r="A132" s="142">
        <v>94</v>
      </c>
      <c r="B132" s="142">
        <v>608</v>
      </c>
      <c r="C132" s="142">
        <v>41</v>
      </c>
      <c r="D132" s="142">
        <v>3</v>
      </c>
      <c r="E132" s="142" t="s">
        <v>3032</v>
      </c>
      <c r="F132" s="142">
        <v>380.58</v>
      </c>
      <c r="G132" s="142">
        <v>67.337100000000007</v>
      </c>
      <c r="H132" s="142" t="s">
        <v>3011</v>
      </c>
      <c r="I132" s="144">
        <v>19.815879821777344</v>
      </c>
      <c r="J132" s="144"/>
      <c r="K132" s="154"/>
      <c r="L132" s="144">
        <v>0.71097481040149102</v>
      </c>
      <c r="M132" s="154">
        <v>22.2</v>
      </c>
      <c r="N132" s="154">
        <v>25.6</v>
      </c>
      <c r="O132" s="154">
        <v>29.3</v>
      </c>
      <c r="P132" s="154">
        <v>33.700000000000003</v>
      </c>
      <c r="Q132" s="154">
        <v>39.4</v>
      </c>
      <c r="R132" s="154">
        <v>28.46682824408764</v>
      </c>
      <c r="S132" s="154"/>
      <c r="T132" s="154"/>
      <c r="U132" s="154">
        <f t="shared" si="4"/>
        <v>27.635475799467304</v>
      </c>
      <c r="V132" s="154"/>
      <c r="W132" s="144">
        <v>0.52243500276674892</v>
      </c>
      <c r="X132" s="142" t="s">
        <v>3113</v>
      </c>
    </row>
    <row r="133" spans="1:24" x14ac:dyDescent="0.25">
      <c r="A133" s="142">
        <v>94</v>
      </c>
      <c r="B133" s="142">
        <v>608</v>
      </c>
      <c r="C133" s="142">
        <v>41</v>
      </c>
      <c r="D133" s="142">
        <v>4</v>
      </c>
      <c r="E133" s="142" t="s">
        <v>3036</v>
      </c>
      <c r="F133" s="142">
        <v>382</v>
      </c>
      <c r="H133" s="142" t="s">
        <v>3014</v>
      </c>
      <c r="I133" s="144">
        <v>19.849225997924805</v>
      </c>
      <c r="J133" s="144"/>
      <c r="K133" s="154"/>
      <c r="L133" s="144">
        <v>0.69427656302223562</v>
      </c>
      <c r="M133" s="154">
        <v>21.3</v>
      </c>
      <c r="N133" s="154">
        <v>24.6</v>
      </c>
      <c r="O133" s="154">
        <v>28.2</v>
      </c>
      <c r="P133" s="154">
        <v>32.5</v>
      </c>
      <c r="Q133" s="154">
        <v>38</v>
      </c>
      <c r="R133" s="154">
        <v>27.760823331577999</v>
      </c>
      <c r="S133" s="154"/>
      <c r="T133" s="154"/>
      <c r="U133" s="154">
        <f t="shared" si="4"/>
        <v>26.989349320886863</v>
      </c>
      <c r="V133" s="154"/>
      <c r="W133" s="144">
        <v>0.47148513109953649</v>
      </c>
      <c r="X133" s="142" t="s">
        <v>3113</v>
      </c>
    </row>
    <row r="134" spans="1:24" x14ac:dyDescent="0.25">
      <c r="A134" s="142">
        <v>94</v>
      </c>
      <c r="B134" s="142">
        <v>608</v>
      </c>
      <c r="C134" s="142">
        <v>41</v>
      </c>
      <c r="D134" s="142">
        <v>5</v>
      </c>
      <c r="E134" s="142" t="s">
        <v>3029</v>
      </c>
      <c r="F134" s="142">
        <v>383.59</v>
      </c>
      <c r="G134" s="142">
        <v>60.235900000000001</v>
      </c>
      <c r="H134" s="142" t="s">
        <v>3011</v>
      </c>
      <c r="I134" s="144">
        <v>19.886564254760742</v>
      </c>
      <c r="J134" s="144"/>
      <c r="K134" s="154"/>
      <c r="L134" s="144">
        <v>0.61664559676283992</v>
      </c>
      <c r="M134" s="154">
        <v>15.8</v>
      </c>
      <c r="N134" s="154">
        <v>19.600000000000001</v>
      </c>
      <c r="O134" s="154">
        <v>23.2</v>
      </c>
      <c r="P134" s="154">
        <v>26.9</v>
      </c>
      <c r="Q134" s="154">
        <v>31.4</v>
      </c>
      <c r="R134" s="154">
        <v>24.238437414268088</v>
      </c>
      <c r="S134" s="154"/>
      <c r="T134" s="154"/>
      <c r="U134" s="154">
        <f t="shared" si="4"/>
        <v>23.525968724551188</v>
      </c>
      <c r="V134" s="154"/>
      <c r="W134" s="144">
        <v>0.6344065966082606</v>
      </c>
      <c r="X134" s="142" t="s">
        <v>3113</v>
      </c>
    </row>
    <row r="135" spans="1:24" x14ac:dyDescent="0.25">
      <c r="A135" s="142">
        <v>94</v>
      </c>
      <c r="B135" s="142">
        <v>608</v>
      </c>
      <c r="C135" s="142">
        <v>41</v>
      </c>
      <c r="D135" s="142">
        <v>5</v>
      </c>
      <c r="E135" s="142" t="s">
        <v>3092</v>
      </c>
      <c r="F135" s="142">
        <v>384.57</v>
      </c>
      <c r="G135" s="142">
        <v>81.253</v>
      </c>
      <c r="H135" s="142" t="s">
        <v>3011</v>
      </c>
      <c r="I135" s="144">
        <v>19.909578323364258</v>
      </c>
      <c r="J135" s="144">
        <v>0.93</v>
      </c>
      <c r="K135" s="154">
        <v>24.478864000000002</v>
      </c>
      <c r="L135" s="144">
        <v>0.67279067517911983</v>
      </c>
      <c r="M135" s="154">
        <v>19.7</v>
      </c>
      <c r="N135" s="154">
        <v>23.2</v>
      </c>
      <c r="O135" s="154">
        <v>26.8</v>
      </c>
      <c r="P135" s="154">
        <v>30.9</v>
      </c>
      <c r="Q135" s="154">
        <v>36.1</v>
      </c>
      <c r="R135" s="154">
        <v>26.826989506642871</v>
      </c>
      <c r="S135" s="154"/>
      <c r="T135" s="154"/>
      <c r="U135" s="154">
        <f t="shared" si="4"/>
        <v>26.110783703393437</v>
      </c>
      <c r="V135" s="154"/>
      <c r="W135" s="144">
        <v>0.55723735404699182</v>
      </c>
      <c r="X135" s="142" t="s">
        <v>3113</v>
      </c>
    </row>
    <row r="136" spans="1:24" x14ac:dyDescent="0.25">
      <c r="A136" s="142">
        <v>94</v>
      </c>
      <c r="B136" s="142">
        <v>608</v>
      </c>
      <c r="C136" s="142">
        <v>41</v>
      </c>
      <c r="D136" s="142">
        <v>6</v>
      </c>
      <c r="E136" s="142" t="s">
        <v>3031</v>
      </c>
      <c r="F136" s="142">
        <v>385.59</v>
      </c>
      <c r="G136" s="142">
        <v>80.322699999999998</v>
      </c>
      <c r="H136" s="142" t="s">
        <v>3011</v>
      </c>
      <c r="I136" s="144">
        <v>19.93353271484375</v>
      </c>
      <c r="J136" s="144"/>
      <c r="K136" s="154"/>
      <c r="L136" s="144">
        <v>0.6369018882236881</v>
      </c>
      <c r="M136" s="154">
        <v>17.2</v>
      </c>
      <c r="N136" s="154">
        <v>20.9</v>
      </c>
      <c r="O136" s="154">
        <v>24.5</v>
      </c>
      <c r="P136" s="154">
        <v>28.3</v>
      </c>
      <c r="Q136" s="154">
        <v>33</v>
      </c>
      <c r="R136" s="154">
        <v>25.198561492555541</v>
      </c>
      <c r="S136" s="154"/>
      <c r="T136" s="154"/>
      <c r="U136" s="154">
        <f t="shared" si="4"/>
        <v>24.511079644826179</v>
      </c>
      <c r="V136" s="154"/>
      <c r="W136" s="144">
        <v>0.6285144434822505</v>
      </c>
      <c r="X136" s="142" t="s">
        <v>3113</v>
      </c>
    </row>
    <row r="137" spans="1:24" x14ac:dyDescent="0.25">
      <c r="A137" s="142">
        <v>94</v>
      </c>
      <c r="B137" s="142">
        <v>608</v>
      </c>
      <c r="C137" s="142">
        <v>41</v>
      </c>
      <c r="D137" s="142">
        <v>7</v>
      </c>
      <c r="E137" s="142" t="s">
        <v>3026</v>
      </c>
      <c r="F137" s="142">
        <v>386.57</v>
      </c>
      <c r="G137" s="142">
        <v>100.08200000000001</v>
      </c>
      <c r="H137" s="142" t="s">
        <v>3011</v>
      </c>
      <c r="I137" s="144">
        <v>19.956546783447266</v>
      </c>
      <c r="J137" s="144"/>
      <c r="K137" s="154"/>
      <c r="L137" s="144">
        <v>0.69174819337762949</v>
      </c>
      <c r="M137" s="154">
        <v>21.1</v>
      </c>
      <c r="N137" s="154">
        <v>24.4</v>
      </c>
      <c r="O137" s="154">
        <v>28</v>
      </c>
      <c r="P137" s="154">
        <v>32.299999999999997</v>
      </c>
      <c r="Q137" s="154">
        <v>37.9</v>
      </c>
      <c r="R137" s="154">
        <v>27.652445496725619</v>
      </c>
      <c r="S137" s="154"/>
      <c r="T137" s="154"/>
      <c r="U137" s="154">
        <f t="shared" si="4"/>
        <v>26.888796699649351</v>
      </c>
      <c r="V137" s="154"/>
      <c r="W137" s="144">
        <v>0.47636089193695103</v>
      </c>
      <c r="X137" s="142" t="s">
        <v>3113</v>
      </c>
    </row>
    <row r="138" spans="1:24" x14ac:dyDescent="0.25">
      <c r="A138" s="142">
        <v>94</v>
      </c>
      <c r="B138" s="142">
        <v>608</v>
      </c>
      <c r="C138" s="142">
        <v>42</v>
      </c>
      <c r="D138" s="142">
        <v>1</v>
      </c>
      <c r="E138" s="142" t="s">
        <v>3032</v>
      </c>
      <c r="F138" s="142">
        <v>387.17999999999995</v>
      </c>
      <c r="G138" s="142">
        <v>75.472799999999992</v>
      </c>
      <c r="H138" s="142" t="s">
        <v>3011</v>
      </c>
      <c r="I138" s="144">
        <v>19.970870971679687</v>
      </c>
      <c r="J138" s="144"/>
      <c r="K138" s="154"/>
      <c r="L138" s="144">
        <v>0.72633481624281093</v>
      </c>
      <c r="M138" s="154">
        <v>23.2</v>
      </c>
      <c r="N138" s="154">
        <v>26.6</v>
      </c>
      <c r="O138" s="154">
        <v>30.3</v>
      </c>
      <c r="P138" s="154">
        <v>34.9</v>
      </c>
      <c r="Q138" s="154">
        <v>40.700000000000003</v>
      </c>
      <c r="R138" s="154">
        <v>29.101761374319409</v>
      </c>
      <c r="S138" s="154"/>
      <c r="T138" s="154"/>
      <c r="U138" s="154">
        <f t="shared" si="4"/>
        <v>28.203587418815204</v>
      </c>
      <c r="V138" s="154"/>
      <c r="W138" s="144">
        <v>0.48571966471283762</v>
      </c>
      <c r="X138" s="142" t="s">
        <v>3113</v>
      </c>
    </row>
    <row r="139" spans="1:24" x14ac:dyDescent="0.25">
      <c r="A139" s="142">
        <v>94</v>
      </c>
      <c r="B139" s="142">
        <v>608</v>
      </c>
      <c r="C139" s="142">
        <v>42</v>
      </c>
      <c r="D139" s="142">
        <v>2</v>
      </c>
      <c r="E139" s="142" t="s">
        <v>3093</v>
      </c>
      <c r="F139" s="142">
        <v>389.09999999999997</v>
      </c>
      <c r="G139" s="142">
        <v>79.718000000000004</v>
      </c>
      <c r="H139" s="142" t="s">
        <v>3011</v>
      </c>
      <c r="I139" s="144">
        <v>20.015958786010742</v>
      </c>
      <c r="J139" s="144"/>
      <c r="K139" s="154"/>
      <c r="L139" s="144">
        <v>0.69537491506103954</v>
      </c>
      <c r="M139" s="154">
        <v>21.2</v>
      </c>
      <c r="N139" s="154">
        <v>24.6</v>
      </c>
      <c r="O139" s="154">
        <v>28.3</v>
      </c>
      <c r="P139" s="154">
        <v>32.5</v>
      </c>
      <c r="Q139" s="154">
        <v>38.1</v>
      </c>
      <c r="R139" s="154">
        <v>27.807780961193828</v>
      </c>
      <c r="S139" s="154"/>
      <c r="T139" s="154"/>
      <c r="U139" s="154">
        <f t="shared" si="4"/>
        <v>27.032802684831655</v>
      </c>
      <c r="V139" s="154"/>
      <c r="W139" s="144">
        <v>0.46920715722847339</v>
      </c>
      <c r="X139" s="142" t="s">
        <v>3113</v>
      </c>
    </row>
    <row r="140" spans="1:24" x14ac:dyDescent="0.25">
      <c r="A140" s="142">
        <v>94</v>
      </c>
      <c r="B140" s="142">
        <v>608</v>
      </c>
      <c r="C140" s="142">
        <v>42</v>
      </c>
      <c r="D140" s="142">
        <v>4</v>
      </c>
      <c r="E140" s="142" t="s">
        <v>3094</v>
      </c>
      <c r="F140" s="142">
        <v>392.21999999999997</v>
      </c>
      <c r="G140" s="142">
        <v>65.971599999999995</v>
      </c>
      <c r="H140" s="142" t="s">
        <v>3011</v>
      </c>
      <c r="I140" s="144">
        <v>20.653038024902344</v>
      </c>
      <c r="J140" s="144"/>
      <c r="K140" s="154"/>
      <c r="L140" s="144">
        <v>0.71298694455579614</v>
      </c>
      <c r="M140" s="154">
        <v>22.3</v>
      </c>
      <c r="N140" s="154">
        <v>25.8</v>
      </c>
      <c r="O140" s="154">
        <v>29.4</v>
      </c>
      <c r="P140" s="154">
        <v>33.799999999999997</v>
      </c>
      <c r="Q140" s="154">
        <v>39.5</v>
      </c>
      <c r="R140" s="154">
        <v>28.550779907484412</v>
      </c>
      <c r="S140" s="154"/>
      <c r="T140" s="154"/>
      <c r="U140" s="154">
        <f t="shared" si="4"/>
        <v>27.711290689341233</v>
      </c>
      <c r="V140" s="154"/>
      <c r="W140" s="144">
        <v>0.45274537877084847</v>
      </c>
      <c r="X140" s="142" t="s">
        <v>3113</v>
      </c>
    </row>
    <row r="141" spans="1:24" x14ac:dyDescent="0.25">
      <c r="A141" s="142">
        <v>94</v>
      </c>
      <c r="B141" s="142">
        <v>608</v>
      </c>
      <c r="C141" s="142">
        <v>42</v>
      </c>
      <c r="D141" s="142">
        <v>5</v>
      </c>
      <c r="E141" s="142" t="s">
        <v>3029</v>
      </c>
      <c r="F141" s="142">
        <v>393.19</v>
      </c>
      <c r="G141" s="142">
        <v>86.749400000000009</v>
      </c>
      <c r="H141" s="142" t="s">
        <v>3011</v>
      </c>
      <c r="I141" s="144">
        <v>20.87578010559082</v>
      </c>
      <c r="J141" s="144"/>
      <c r="K141" s="154"/>
      <c r="L141" s="144">
        <v>0.74959426845428012</v>
      </c>
      <c r="M141" s="154">
        <v>24.7</v>
      </c>
      <c r="N141" s="154">
        <v>28</v>
      </c>
      <c r="O141" s="154">
        <v>31.9</v>
      </c>
      <c r="P141" s="154">
        <v>36.700000000000003</v>
      </c>
      <c r="Q141" s="154">
        <v>42.8</v>
      </c>
      <c r="R141" s="154">
        <v>30.038115991870846</v>
      </c>
      <c r="S141" s="154"/>
      <c r="T141" s="154"/>
      <c r="U141" s="154">
        <f t="shared" si="4"/>
        <v>29.019549036326492</v>
      </c>
      <c r="V141" s="154"/>
      <c r="W141" s="144">
        <v>0.58785624299089778</v>
      </c>
      <c r="X141" s="142" t="s">
        <v>3113</v>
      </c>
    </row>
    <row r="142" spans="1:24" x14ac:dyDescent="0.25">
      <c r="A142" s="142">
        <v>94</v>
      </c>
      <c r="B142" s="142">
        <v>608</v>
      </c>
      <c r="C142" s="142">
        <v>43</v>
      </c>
      <c r="D142" s="142">
        <v>1</v>
      </c>
      <c r="E142" s="142" t="s">
        <v>3032</v>
      </c>
      <c r="F142" s="142">
        <v>396.78</v>
      </c>
      <c r="G142" s="142">
        <v>65.248000000000005</v>
      </c>
      <c r="H142" s="142" t="s">
        <v>3011</v>
      </c>
      <c r="I142" s="144">
        <v>21.232816696166992</v>
      </c>
      <c r="J142" s="144"/>
      <c r="K142" s="154"/>
      <c r="L142" s="144">
        <v>0.73391127549104385</v>
      </c>
      <c r="M142" s="154">
        <v>23.6</v>
      </c>
      <c r="N142" s="154">
        <v>27.1</v>
      </c>
      <c r="O142" s="154">
        <v>30.8</v>
      </c>
      <c r="P142" s="154">
        <v>35.5</v>
      </c>
      <c r="Q142" s="154">
        <v>41.6</v>
      </c>
      <c r="R142" s="154">
        <v>29.410019508164353</v>
      </c>
      <c r="S142" s="154"/>
      <c r="T142" s="154"/>
      <c r="U142" s="154">
        <f t="shared" si="4"/>
        <v>28.475055789651666</v>
      </c>
      <c r="V142" s="154"/>
      <c r="W142" s="144">
        <v>0.53305359053445056</v>
      </c>
      <c r="X142" s="142" t="s">
        <v>3113</v>
      </c>
    </row>
    <row r="143" spans="1:24" x14ac:dyDescent="0.25">
      <c r="A143" s="142">
        <v>94</v>
      </c>
      <c r="B143" s="142">
        <v>608</v>
      </c>
      <c r="C143" s="142">
        <v>43</v>
      </c>
      <c r="D143" s="142">
        <v>1</v>
      </c>
      <c r="E143" s="142" t="s">
        <v>3022</v>
      </c>
      <c r="F143" s="142">
        <v>397.78</v>
      </c>
      <c r="G143" s="142">
        <v>78.361900000000006</v>
      </c>
      <c r="H143" s="142" t="s">
        <v>3011</v>
      </c>
      <c r="I143" s="144">
        <v>21.280605316162109</v>
      </c>
      <c r="J143" s="144"/>
      <c r="K143" s="154"/>
      <c r="L143" s="144">
        <v>0.71244884759456883</v>
      </c>
      <c r="M143" s="154">
        <v>22.4</v>
      </c>
      <c r="N143" s="154">
        <v>25.7</v>
      </c>
      <c r="O143" s="154">
        <v>29.4</v>
      </c>
      <c r="P143" s="154">
        <v>33.799999999999997</v>
      </c>
      <c r="Q143" s="154">
        <v>39.5</v>
      </c>
      <c r="R143" s="154">
        <v>28.528352281279115</v>
      </c>
      <c r="S143" s="154"/>
      <c r="T143" s="154"/>
      <c r="U143" s="154">
        <f t="shared" si="4"/>
        <v>27.691057765779163</v>
      </c>
      <c r="V143" s="154"/>
      <c r="W143" s="144">
        <v>0.60232889128209999</v>
      </c>
      <c r="X143" s="142" t="s">
        <v>3113</v>
      </c>
    </row>
    <row r="144" spans="1:24" x14ac:dyDescent="0.25">
      <c r="A144" s="142">
        <v>94</v>
      </c>
      <c r="B144" s="142">
        <v>608</v>
      </c>
      <c r="C144" s="142">
        <v>43</v>
      </c>
      <c r="D144" s="142">
        <v>2</v>
      </c>
      <c r="E144" s="142" t="s">
        <v>3095</v>
      </c>
      <c r="F144" s="142">
        <v>398.73999999999995</v>
      </c>
      <c r="H144" s="142" t="s">
        <v>3011</v>
      </c>
      <c r="I144" s="144">
        <v>21.326482772827148</v>
      </c>
      <c r="J144" s="144"/>
      <c r="K144" s="154"/>
      <c r="L144" s="144">
        <v>0.72182534340016402</v>
      </c>
      <c r="M144" s="154">
        <v>22.9</v>
      </c>
      <c r="N144" s="154">
        <v>26.3</v>
      </c>
      <c r="O144" s="154">
        <v>30.1</v>
      </c>
      <c r="P144" s="154">
        <v>34.6</v>
      </c>
      <c r="Q144" s="154">
        <v>40.4</v>
      </c>
      <c r="R144" s="154">
        <v>28.91675742784178</v>
      </c>
      <c r="S144" s="154"/>
      <c r="T144" s="154"/>
      <c r="U144" s="154">
        <f t="shared" si="4"/>
        <v>28.039305353246121</v>
      </c>
      <c r="V144" s="154"/>
      <c r="W144" s="144">
        <v>0.55115792316113987</v>
      </c>
      <c r="X144" s="142" t="s">
        <v>3113</v>
      </c>
    </row>
    <row r="145" spans="1:24" x14ac:dyDescent="0.25">
      <c r="A145" s="142">
        <v>94</v>
      </c>
      <c r="B145" s="142">
        <v>608</v>
      </c>
      <c r="C145" s="142">
        <v>43</v>
      </c>
      <c r="D145" s="142">
        <v>3</v>
      </c>
      <c r="E145" s="142" t="s">
        <v>3032</v>
      </c>
      <c r="F145" s="142">
        <v>399.78</v>
      </c>
      <c r="G145" s="142">
        <v>48.6858</v>
      </c>
      <c r="H145" s="142" t="s">
        <v>3011</v>
      </c>
      <c r="I145" s="144">
        <v>21.376184463500977</v>
      </c>
      <c r="J145" s="144"/>
      <c r="K145" s="154"/>
      <c r="L145" s="144">
        <v>0.70675717730174614</v>
      </c>
      <c r="M145" s="154">
        <v>21.9</v>
      </c>
      <c r="N145" s="154">
        <v>25.4</v>
      </c>
      <c r="O145" s="154">
        <v>29.05</v>
      </c>
      <c r="P145" s="154">
        <v>33.5</v>
      </c>
      <c r="Q145" s="154">
        <v>39.1</v>
      </c>
      <c r="R145" s="154">
        <v>28.290083564873324</v>
      </c>
      <c r="S145" s="154"/>
      <c r="T145" s="154"/>
      <c r="U145" s="154">
        <f t="shared" si="4"/>
        <v>27.475159484166994</v>
      </c>
      <c r="V145" s="154"/>
      <c r="W145" s="144">
        <v>0.49884029515703943</v>
      </c>
      <c r="X145" s="142" t="s">
        <v>3113</v>
      </c>
    </row>
    <row r="146" spans="1:24" x14ac:dyDescent="0.25">
      <c r="A146" s="142">
        <v>94</v>
      </c>
      <c r="B146" s="142">
        <v>608</v>
      </c>
      <c r="C146" s="142">
        <v>43</v>
      </c>
      <c r="D146" s="142">
        <v>3</v>
      </c>
      <c r="E146" s="142" t="s">
        <v>3096</v>
      </c>
      <c r="F146" s="142">
        <v>400.78499999999997</v>
      </c>
      <c r="G146" s="142">
        <v>54.475700000000003</v>
      </c>
      <c r="H146" s="142" t="s">
        <v>3011</v>
      </c>
      <c r="I146" s="144">
        <v>21.424211502075195</v>
      </c>
      <c r="J146" s="144">
        <v>1</v>
      </c>
      <c r="K146" s="154">
        <v>28.542000000000002</v>
      </c>
      <c r="L146" s="144">
        <v>0.72794185227698982</v>
      </c>
      <c r="M146" s="154">
        <v>23.3</v>
      </c>
      <c r="N146" s="154">
        <v>26.7</v>
      </c>
      <c r="O146" s="154">
        <v>30.4</v>
      </c>
      <c r="P146" s="154">
        <v>35.1</v>
      </c>
      <c r="Q146" s="154">
        <v>41.1</v>
      </c>
      <c r="R146" s="154">
        <v>29.167413556169201</v>
      </c>
      <c r="S146" s="154"/>
      <c r="T146" s="154"/>
      <c r="U146" s="154">
        <f t="shared" si="4"/>
        <v>28.261640520797748</v>
      </c>
      <c r="V146" s="154"/>
      <c r="W146" s="144">
        <v>0.70440799181762781</v>
      </c>
      <c r="X146" s="142" t="s">
        <v>3113</v>
      </c>
    </row>
    <row r="147" spans="1:24" x14ac:dyDescent="0.25">
      <c r="A147" s="142">
        <v>94</v>
      </c>
      <c r="B147" s="142">
        <v>608</v>
      </c>
      <c r="C147" s="142">
        <v>43</v>
      </c>
      <c r="D147" s="142">
        <v>4</v>
      </c>
      <c r="E147" s="142" t="s">
        <v>3097</v>
      </c>
      <c r="F147" s="142">
        <v>401.69</v>
      </c>
      <c r="G147" s="142">
        <v>64.883099999999999</v>
      </c>
      <c r="H147" s="142" t="s">
        <v>3011</v>
      </c>
      <c r="I147" s="144">
        <v>21.467460632324219</v>
      </c>
      <c r="J147" s="144"/>
      <c r="K147" s="154"/>
      <c r="L147" s="144">
        <v>0.6938283162576967</v>
      </c>
      <c r="M147" s="154">
        <v>21.1</v>
      </c>
      <c r="N147" s="154">
        <v>24.6</v>
      </c>
      <c r="O147" s="154">
        <v>28.2</v>
      </c>
      <c r="P147" s="154">
        <v>32.5</v>
      </c>
      <c r="Q147" s="154">
        <v>37.9</v>
      </c>
      <c r="R147" s="154">
        <v>27.741638176834552</v>
      </c>
      <c r="S147" s="154"/>
      <c r="T147" s="154"/>
      <c r="U147" s="154">
        <f t="shared" si="4"/>
        <v>26.97157610542661</v>
      </c>
      <c r="V147" s="154"/>
      <c r="W147" s="144">
        <v>0.57886532077057018</v>
      </c>
      <c r="X147" s="142" t="s">
        <v>3113</v>
      </c>
    </row>
    <row r="148" spans="1:24" x14ac:dyDescent="0.25">
      <c r="A148" s="142">
        <v>94</v>
      </c>
      <c r="B148" s="142">
        <v>608</v>
      </c>
      <c r="C148" s="142">
        <v>43</v>
      </c>
      <c r="D148" s="142">
        <v>5</v>
      </c>
      <c r="E148" s="142" t="s">
        <v>3098</v>
      </c>
      <c r="F148" s="142">
        <v>402.83</v>
      </c>
      <c r="G148" s="142">
        <v>85.692499999999995</v>
      </c>
      <c r="H148" s="142" t="s">
        <v>3011</v>
      </c>
      <c r="I148" s="144">
        <v>21.521938323974609</v>
      </c>
      <c r="J148" s="144"/>
      <c r="K148" s="154"/>
      <c r="L148" s="144">
        <v>0.69949178591666816</v>
      </c>
      <c r="M148" s="154">
        <v>21.5</v>
      </c>
      <c r="N148" s="154">
        <v>24.9</v>
      </c>
      <c r="O148" s="154">
        <v>28.5</v>
      </c>
      <c r="P148" s="154">
        <v>32.799999999999997</v>
      </c>
      <c r="Q148" s="154">
        <v>38.4</v>
      </c>
      <c r="R148" s="154">
        <v>27.983131137406538</v>
      </c>
      <c r="S148" s="154"/>
      <c r="T148" s="154"/>
      <c r="U148" s="154">
        <f t="shared" si="4"/>
        <v>27.194461343859981</v>
      </c>
      <c r="V148" s="154"/>
      <c r="W148" s="144">
        <v>0.81503741846176336</v>
      </c>
      <c r="X148" s="142" t="s">
        <v>3113</v>
      </c>
    </row>
    <row r="149" spans="1:24" x14ac:dyDescent="0.25">
      <c r="A149" s="142">
        <v>94</v>
      </c>
      <c r="B149" s="142">
        <v>608</v>
      </c>
      <c r="C149" s="142">
        <v>43</v>
      </c>
      <c r="D149" s="142" t="s">
        <v>2974</v>
      </c>
      <c r="E149" s="142" t="s">
        <v>2985</v>
      </c>
      <c r="F149" s="142">
        <v>403.84999999999997</v>
      </c>
      <c r="G149" s="142">
        <v>52.356000000000009</v>
      </c>
      <c r="H149" s="142" t="s">
        <v>3011</v>
      </c>
      <c r="I149" s="144">
        <v>21.570684432983398</v>
      </c>
      <c r="J149" s="144"/>
      <c r="K149" s="154"/>
      <c r="L149" s="144">
        <v>0.65513191935251069</v>
      </c>
      <c r="M149" s="154">
        <v>18.5</v>
      </c>
      <c r="N149" s="154">
        <v>22.1</v>
      </c>
      <c r="O149" s="154">
        <v>25.7</v>
      </c>
      <c r="P149" s="154">
        <v>29.7</v>
      </c>
      <c r="Q149" s="154">
        <v>34.6</v>
      </c>
      <c r="R149" s="154">
        <v>26.03688716027953</v>
      </c>
      <c r="S149" s="154"/>
      <c r="T149" s="154"/>
      <c r="U149" s="154">
        <f t="shared" si="4"/>
        <v>25.345566464114302</v>
      </c>
      <c r="V149" s="154"/>
      <c r="W149" s="144">
        <v>0.81592349283990562</v>
      </c>
      <c r="X149" s="142" t="s">
        <v>3113</v>
      </c>
    </row>
    <row r="150" spans="1:24" x14ac:dyDescent="0.25">
      <c r="A150" s="142">
        <v>94</v>
      </c>
      <c r="B150" s="142">
        <v>608</v>
      </c>
      <c r="C150" s="142">
        <v>44</v>
      </c>
      <c r="D150" s="142">
        <v>2</v>
      </c>
      <c r="E150" s="142" t="s">
        <v>3099</v>
      </c>
      <c r="F150" s="142">
        <v>407.70499999999998</v>
      </c>
      <c r="G150" s="142">
        <v>41.27879999999999</v>
      </c>
      <c r="H150" s="142" t="s">
        <v>3011</v>
      </c>
      <c r="I150" s="144">
        <v>21.754909515380859</v>
      </c>
      <c r="J150" s="144"/>
      <c r="K150" s="154"/>
      <c r="L150" s="144">
        <v>0.67903690292052121</v>
      </c>
      <c r="M150" s="154">
        <v>20.2</v>
      </c>
      <c r="N150" s="154">
        <v>23.6</v>
      </c>
      <c r="O150" s="154">
        <v>27.2</v>
      </c>
      <c r="P150" s="154">
        <v>31.4</v>
      </c>
      <c r="Q150" s="154">
        <v>36.4</v>
      </c>
      <c r="R150" s="154">
        <v>27.101506992109513</v>
      </c>
      <c r="S150" s="154"/>
      <c r="T150" s="154"/>
      <c r="U150" s="154">
        <f t="shared" ref="U150:U166" si="5">-19.1/L150+54.5</f>
        <v>26.371926374175885</v>
      </c>
      <c r="V150" s="154"/>
      <c r="W150" s="144">
        <v>0.72018048844462312</v>
      </c>
      <c r="X150" s="142" t="s">
        <v>3113</v>
      </c>
    </row>
    <row r="151" spans="1:24" x14ac:dyDescent="0.25">
      <c r="A151" s="142">
        <v>94</v>
      </c>
      <c r="B151" s="142">
        <v>608</v>
      </c>
      <c r="C151" s="142">
        <v>44</v>
      </c>
      <c r="D151" s="142">
        <v>2</v>
      </c>
      <c r="E151" s="142" t="s">
        <v>3100</v>
      </c>
      <c r="F151" s="142">
        <v>407.77499999999998</v>
      </c>
      <c r="G151" s="142">
        <v>31.605499999999992</v>
      </c>
      <c r="H151" s="142" t="s">
        <v>3011</v>
      </c>
      <c r="I151" s="144">
        <v>21.758255004882812</v>
      </c>
      <c r="J151" s="144"/>
      <c r="K151" s="154"/>
      <c r="L151" s="144">
        <v>0.62933733926256863</v>
      </c>
      <c r="M151" s="154">
        <v>16.600000000000001</v>
      </c>
      <c r="N151" s="154">
        <v>20.399999999999999</v>
      </c>
      <c r="O151" s="154">
        <v>24</v>
      </c>
      <c r="P151" s="154">
        <v>27.7</v>
      </c>
      <c r="Q151" s="154">
        <v>32.299999999999997</v>
      </c>
      <c r="R151" s="154">
        <v>24.843631377534592</v>
      </c>
      <c r="S151" s="154"/>
      <c r="T151" s="154"/>
      <c r="U151" s="154">
        <f t="shared" si="5"/>
        <v>24.1506169133702</v>
      </c>
      <c r="V151" s="154"/>
      <c r="W151" s="144">
        <v>0.73383594558959087</v>
      </c>
      <c r="X151" s="142" t="s">
        <v>3113</v>
      </c>
    </row>
    <row r="152" spans="1:24" x14ac:dyDescent="0.25">
      <c r="A152" s="142">
        <v>94</v>
      </c>
      <c r="B152" s="142">
        <v>608</v>
      </c>
      <c r="C152" s="142">
        <v>44</v>
      </c>
      <c r="D152" s="142">
        <v>3</v>
      </c>
      <c r="E152" s="142" t="s">
        <v>3101</v>
      </c>
      <c r="F152" s="142">
        <v>409.27</v>
      </c>
      <c r="H152" s="142" t="s">
        <v>3011</v>
      </c>
      <c r="I152" s="144">
        <v>22.229223251342773</v>
      </c>
      <c r="J152" s="144"/>
      <c r="K152" s="154"/>
      <c r="L152" s="144">
        <v>0.70248439022779974</v>
      </c>
      <c r="M152" s="154">
        <v>21.6</v>
      </c>
      <c r="N152" s="154">
        <v>25.1</v>
      </c>
      <c r="O152" s="154">
        <v>28.7</v>
      </c>
      <c r="P152" s="154">
        <v>33</v>
      </c>
      <c r="Q152" s="154">
        <v>38.5</v>
      </c>
      <c r="R152" s="154">
        <v>28.109948796345599</v>
      </c>
      <c r="S152" s="154"/>
      <c r="T152" s="154"/>
      <c r="U152" s="154">
        <f t="shared" si="5"/>
        <v>27.310783747370806</v>
      </c>
      <c r="V152" s="154"/>
      <c r="W152" s="144">
        <v>0.83718495887105726</v>
      </c>
      <c r="X152" s="142" t="s">
        <v>3113</v>
      </c>
    </row>
    <row r="153" spans="1:24" x14ac:dyDescent="0.25">
      <c r="A153" s="142">
        <v>94</v>
      </c>
      <c r="B153" s="142">
        <v>608</v>
      </c>
      <c r="C153" s="142">
        <v>44</v>
      </c>
      <c r="D153" s="142">
        <v>3</v>
      </c>
      <c r="E153" s="142" t="s">
        <v>3102</v>
      </c>
      <c r="F153" s="142">
        <v>410.30999999999995</v>
      </c>
      <c r="G153" s="142">
        <v>82.476100000000002</v>
      </c>
      <c r="H153" s="142" t="s">
        <v>3011</v>
      </c>
      <c r="I153" s="144">
        <v>22.678457260131836</v>
      </c>
      <c r="J153" s="144"/>
      <c r="K153" s="154"/>
      <c r="L153" s="144">
        <v>0.70435614717284556</v>
      </c>
      <c r="M153" s="154">
        <v>21.9</v>
      </c>
      <c r="N153" s="154">
        <v>25.3</v>
      </c>
      <c r="O153" s="154">
        <v>28.9</v>
      </c>
      <c r="P153" s="154">
        <v>33.200000000000003</v>
      </c>
      <c r="Q153" s="154">
        <v>38.9</v>
      </c>
      <c r="R153" s="154">
        <v>28.188993949336606</v>
      </c>
      <c r="S153" s="154"/>
      <c r="T153" s="154"/>
      <c r="U153" s="154">
        <f t="shared" si="5"/>
        <v>27.383036406136519</v>
      </c>
      <c r="V153" s="154"/>
      <c r="W153" s="144">
        <v>0.74549504256943744</v>
      </c>
      <c r="X153" s="142" t="s">
        <v>3113</v>
      </c>
    </row>
    <row r="154" spans="1:24" x14ac:dyDescent="0.25">
      <c r="A154" s="142">
        <v>94</v>
      </c>
      <c r="B154" s="142">
        <v>608</v>
      </c>
      <c r="C154" s="142">
        <v>44</v>
      </c>
      <c r="D154" s="142">
        <v>4</v>
      </c>
      <c r="E154" s="142" t="s">
        <v>3103</v>
      </c>
      <c r="F154" s="142">
        <v>411.25</v>
      </c>
      <c r="G154" s="142">
        <v>80.578299999999999</v>
      </c>
      <c r="H154" s="142" t="s">
        <v>3011</v>
      </c>
      <c r="I154" s="144">
        <v>23.084491729736328</v>
      </c>
      <c r="J154" s="144"/>
      <c r="K154" s="154"/>
      <c r="L154" s="144">
        <v>0.69755303946248404</v>
      </c>
      <c r="M154" s="154">
        <v>21.3</v>
      </c>
      <c r="N154" s="154">
        <v>24.9</v>
      </c>
      <c r="O154" s="154">
        <v>28.4</v>
      </c>
      <c r="P154" s="154">
        <v>32.799999999999997</v>
      </c>
      <c r="Q154" s="154">
        <v>38.299999999999997</v>
      </c>
      <c r="R154" s="154">
        <v>27.900682902409095</v>
      </c>
      <c r="S154" s="154"/>
      <c r="T154" s="154"/>
      <c r="U154" s="154">
        <f t="shared" si="5"/>
        <v>27.118569600502411</v>
      </c>
      <c r="V154" s="154"/>
      <c r="W154" s="144">
        <v>0.7653143436240939</v>
      </c>
      <c r="X154" s="142" t="s">
        <v>3113</v>
      </c>
    </row>
    <row r="155" spans="1:24" x14ac:dyDescent="0.25">
      <c r="A155" s="142">
        <v>94</v>
      </c>
      <c r="B155" s="142">
        <v>608</v>
      </c>
      <c r="C155" s="142">
        <v>45</v>
      </c>
      <c r="D155" s="142">
        <v>1</v>
      </c>
      <c r="E155" s="155" t="s">
        <v>3104</v>
      </c>
      <c r="F155" s="142">
        <v>415.78</v>
      </c>
      <c r="G155" s="142">
        <v>40.200000000000003</v>
      </c>
      <c r="H155" s="142" t="s">
        <v>3014</v>
      </c>
      <c r="I155" s="144">
        <v>23.508762359619141</v>
      </c>
      <c r="J155" s="144"/>
      <c r="K155" s="154"/>
      <c r="L155" s="144">
        <v>0.68363195021328593</v>
      </c>
      <c r="M155" s="154">
        <v>20.399999999999999</v>
      </c>
      <c r="N155" s="154">
        <v>24</v>
      </c>
      <c r="O155" s="154">
        <v>27.6</v>
      </c>
      <c r="P155" s="154">
        <v>31.7</v>
      </c>
      <c r="Q155" s="154">
        <v>37</v>
      </c>
      <c r="R155" s="154">
        <v>27.301848856544339</v>
      </c>
      <c r="S155" s="154"/>
      <c r="T155" s="154"/>
      <c r="U155" s="154">
        <f t="shared" si="5"/>
        <v>26.560989843963547</v>
      </c>
      <c r="V155" s="154"/>
      <c r="W155" s="144">
        <v>0.77169734822585478</v>
      </c>
      <c r="X155" s="142" t="s">
        <v>3113</v>
      </c>
    </row>
    <row r="156" spans="1:24" x14ac:dyDescent="0.25">
      <c r="A156" s="142">
        <v>94</v>
      </c>
      <c r="B156" s="142">
        <v>608</v>
      </c>
      <c r="C156" s="142">
        <v>45</v>
      </c>
      <c r="D156" s="142">
        <v>1</v>
      </c>
      <c r="E156" s="155" t="s">
        <v>3105</v>
      </c>
      <c r="F156" s="142">
        <v>415.80999999999995</v>
      </c>
      <c r="G156" s="142">
        <v>20.9</v>
      </c>
      <c r="H156" s="142" t="s">
        <v>3014</v>
      </c>
      <c r="I156" s="144">
        <v>23.511318206787109</v>
      </c>
      <c r="J156" s="144"/>
      <c r="K156" s="154"/>
      <c r="L156" s="144">
        <v>0.6913454404873024</v>
      </c>
      <c r="M156" s="154">
        <v>20.9</v>
      </c>
      <c r="N156" s="154">
        <v>24.4</v>
      </c>
      <c r="O156" s="154">
        <v>28</v>
      </c>
      <c r="P156" s="154">
        <v>32.200000000000003</v>
      </c>
      <c r="Q156" s="154">
        <v>37.6</v>
      </c>
      <c r="R156" s="154">
        <v>27.635145042553233</v>
      </c>
      <c r="S156" s="154"/>
      <c r="T156" s="154"/>
      <c r="U156" s="154">
        <f t="shared" si="5"/>
        <v>26.872711409599869</v>
      </c>
      <c r="V156" s="154"/>
      <c r="W156" s="144">
        <v>0.77093625143270483</v>
      </c>
      <c r="X156" s="142" t="s">
        <v>3113</v>
      </c>
    </row>
    <row r="157" spans="1:24" x14ac:dyDescent="0.25">
      <c r="A157" s="142">
        <v>94</v>
      </c>
      <c r="B157" s="142">
        <v>608</v>
      </c>
      <c r="C157" s="142">
        <v>45</v>
      </c>
      <c r="D157" s="142">
        <v>2</v>
      </c>
      <c r="E157" s="142" t="s">
        <v>3029</v>
      </c>
      <c r="F157" s="142">
        <v>417.48999999999995</v>
      </c>
      <c r="G157" s="142">
        <v>69.863600000000005</v>
      </c>
      <c r="H157" s="142" t="s">
        <v>3011</v>
      </c>
      <c r="I157" s="144">
        <v>23.654521942138672</v>
      </c>
      <c r="J157" s="144">
        <v>1</v>
      </c>
      <c r="K157" s="154">
        <v>28.542000000000002</v>
      </c>
      <c r="L157" s="144">
        <v>0.74138688774026551</v>
      </c>
      <c r="M157" s="154">
        <v>24.1</v>
      </c>
      <c r="N157" s="154">
        <v>27.5</v>
      </c>
      <c r="O157" s="154">
        <v>31.3</v>
      </c>
      <c r="P157" s="154">
        <v>36</v>
      </c>
      <c r="Q157" s="154">
        <v>42.2</v>
      </c>
      <c r="R157" s="154">
        <v>29.711071213065722</v>
      </c>
      <c r="S157" s="154"/>
      <c r="T157" s="154"/>
      <c r="U157" s="154">
        <f t="shared" si="5"/>
        <v>28.737472612691501</v>
      </c>
      <c r="V157" s="154"/>
      <c r="W157" s="144">
        <v>0.47795169970775603</v>
      </c>
      <c r="X157" s="142" t="s">
        <v>3113</v>
      </c>
    </row>
    <row r="158" spans="1:24" x14ac:dyDescent="0.25">
      <c r="A158" s="142">
        <v>94</v>
      </c>
      <c r="B158" s="142">
        <v>608</v>
      </c>
      <c r="C158" s="142">
        <v>45</v>
      </c>
      <c r="D158" s="142">
        <v>3</v>
      </c>
      <c r="E158" s="142" t="s">
        <v>3106</v>
      </c>
      <c r="F158" s="142">
        <v>419.53</v>
      </c>
      <c r="G158" s="142">
        <v>52.938900000000004</v>
      </c>
      <c r="H158" s="142" t="s">
        <v>3011</v>
      </c>
      <c r="I158" s="144">
        <v>23.828413009643555</v>
      </c>
      <c r="J158" s="144"/>
      <c r="K158" s="154"/>
      <c r="L158" s="144">
        <v>0.73839563892690396</v>
      </c>
      <c r="M158" s="154">
        <v>23.9</v>
      </c>
      <c r="N158" s="154">
        <v>27.3</v>
      </c>
      <c r="O158" s="154">
        <v>31</v>
      </c>
      <c r="P158" s="154">
        <v>35.799999999999997</v>
      </c>
      <c r="Q158" s="154">
        <v>41.802500000000002</v>
      </c>
      <c r="R158" s="154">
        <v>29.5909760144608</v>
      </c>
      <c r="S158" s="154"/>
      <c r="T158" s="154"/>
      <c r="U158" s="154">
        <f t="shared" si="5"/>
        <v>28.633108332332974</v>
      </c>
      <c r="V158" s="154"/>
      <c r="W158" s="144">
        <v>0.51925429617345564</v>
      </c>
      <c r="X158" s="142" t="s">
        <v>3113</v>
      </c>
    </row>
    <row r="159" spans="1:24" x14ac:dyDescent="0.25">
      <c r="A159" s="142">
        <v>94</v>
      </c>
      <c r="B159" s="142">
        <v>608</v>
      </c>
      <c r="C159" s="142">
        <v>45</v>
      </c>
      <c r="D159" s="142">
        <v>4</v>
      </c>
      <c r="E159" s="142" t="s">
        <v>3107</v>
      </c>
      <c r="F159" s="142">
        <v>421.38</v>
      </c>
      <c r="G159" s="142">
        <v>48.549800000000005</v>
      </c>
      <c r="H159" s="142" t="s">
        <v>3011</v>
      </c>
      <c r="I159" s="144">
        <v>23.986108779907227</v>
      </c>
      <c r="J159" s="144"/>
      <c r="K159" s="154"/>
      <c r="L159" s="144">
        <v>0.74569603100329518</v>
      </c>
      <c r="M159" s="154">
        <v>24.5</v>
      </c>
      <c r="N159" s="154">
        <v>27.8</v>
      </c>
      <c r="O159" s="154">
        <v>31.5</v>
      </c>
      <c r="P159" s="154">
        <v>36.299999999999997</v>
      </c>
      <c r="Q159" s="154">
        <v>42.8</v>
      </c>
      <c r="R159" s="154">
        <v>29.883229277828207</v>
      </c>
      <c r="S159" s="154"/>
      <c r="T159" s="154"/>
      <c r="U159" s="154">
        <f t="shared" si="5"/>
        <v>28.886346170701827</v>
      </c>
      <c r="V159" s="154"/>
      <c r="W159" s="144">
        <v>0.59712804010924692</v>
      </c>
      <c r="X159" s="142" t="s">
        <v>3113</v>
      </c>
    </row>
    <row r="160" spans="1:24" x14ac:dyDescent="0.25">
      <c r="A160" s="142">
        <v>94</v>
      </c>
      <c r="B160" s="142">
        <v>608</v>
      </c>
      <c r="C160" s="142">
        <v>45</v>
      </c>
      <c r="D160" s="142">
        <v>5</v>
      </c>
      <c r="E160" s="142" t="s">
        <v>3086</v>
      </c>
      <c r="F160" s="142">
        <v>422.5</v>
      </c>
      <c r="G160" s="142">
        <v>78.27300000000001</v>
      </c>
      <c r="H160" s="142" t="s">
        <v>3011</v>
      </c>
      <c r="I160" s="144">
        <v>24.081577301025391</v>
      </c>
      <c r="J160" s="144"/>
      <c r="K160" s="154"/>
      <c r="L160" s="144">
        <v>0.75582263249259929</v>
      </c>
      <c r="M160" s="154">
        <v>25.1</v>
      </c>
      <c r="N160" s="154">
        <v>28.5</v>
      </c>
      <c r="O160" s="154">
        <v>32.200000000000003</v>
      </c>
      <c r="P160" s="154">
        <v>37.200000000000003</v>
      </c>
      <c r="Q160" s="154">
        <v>43.4</v>
      </c>
      <c r="R160" s="154">
        <v>30.28392063810379</v>
      </c>
      <c r="S160" s="154"/>
      <c r="T160" s="154"/>
      <c r="U160" s="154">
        <f t="shared" si="5"/>
        <v>29.229520949894258</v>
      </c>
      <c r="V160" s="154"/>
      <c r="W160" s="144">
        <v>0.8692506298841578</v>
      </c>
      <c r="X160" s="142" t="s">
        <v>3113</v>
      </c>
    </row>
    <row r="161" spans="1:24" x14ac:dyDescent="0.25">
      <c r="A161" s="142">
        <v>94</v>
      </c>
      <c r="B161" s="142">
        <v>608</v>
      </c>
      <c r="C161" s="142">
        <v>45</v>
      </c>
      <c r="D161" s="142">
        <v>6</v>
      </c>
      <c r="E161" s="142" t="s">
        <v>3108</v>
      </c>
      <c r="F161" s="142">
        <v>423.5</v>
      </c>
      <c r="G161" s="142">
        <v>56.866200000000006</v>
      </c>
      <c r="H161" s="142" t="s">
        <v>3011</v>
      </c>
      <c r="I161" s="144">
        <v>24.166816711425781</v>
      </c>
      <c r="J161" s="144"/>
      <c r="K161" s="154"/>
      <c r="L161" s="144">
        <v>0.72835026313372142</v>
      </c>
      <c r="M161" s="154">
        <v>23.3</v>
      </c>
      <c r="N161" s="154">
        <v>26.7</v>
      </c>
      <c r="O161" s="154">
        <v>30.4</v>
      </c>
      <c r="P161" s="154">
        <v>35</v>
      </c>
      <c r="Q161" s="154">
        <v>41</v>
      </c>
      <c r="R161" s="154">
        <v>29.184075251936623</v>
      </c>
      <c r="S161" s="154"/>
      <c r="T161" s="154"/>
      <c r="U161" s="154">
        <f t="shared" si="5"/>
        <v>28.276353264674611</v>
      </c>
      <c r="V161" s="154"/>
      <c r="W161" s="144">
        <v>0.97265596307123925</v>
      </c>
      <c r="X161" s="142" t="s">
        <v>3113</v>
      </c>
    </row>
    <row r="162" spans="1:24" x14ac:dyDescent="0.25">
      <c r="A162" s="142">
        <v>94</v>
      </c>
      <c r="B162" s="142">
        <v>608</v>
      </c>
      <c r="C162" s="142">
        <v>45</v>
      </c>
      <c r="D162" s="142">
        <v>6</v>
      </c>
      <c r="E162" s="142" t="s">
        <v>3109</v>
      </c>
      <c r="F162" s="142">
        <v>424.53</v>
      </c>
      <c r="G162" s="142">
        <v>61.645099999999999</v>
      </c>
      <c r="H162" s="142" t="s">
        <v>3011</v>
      </c>
      <c r="I162" s="144">
        <v>24.254613876342773</v>
      </c>
      <c r="J162" s="144"/>
      <c r="K162" s="154"/>
      <c r="L162" s="144">
        <v>0.74307095315531591</v>
      </c>
      <c r="M162" s="154">
        <v>24.3</v>
      </c>
      <c r="N162" s="154">
        <v>27.6</v>
      </c>
      <c r="O162" s="154">
        <v>31.4</v>
      </c>
      <c r="P162" s="154">
        <v>36.1</v>
      </c>
      <c r="Q162" s="154">
        <v>42.3</v>
      </c>
      <c r="R162" s="154">
        <v>29.778471490474352</v>
      </c>
      <c r="S162" s="154"/>
      <c r="T162" s="154"/>
      <c r="U162" s="154">
        <f t="shared" si="5"/>
        <v>28.79585974408592</v>
      </c>
      <c r="V162" s="154"/>
      <c r="W162" s="144">
        <v>0.60539815560305332</v>
      </c>
      <c r="X162" s="142" t="s">
        <v>3113</v>
      </c>
    </row>
    <row r="163" spans="1:24" x14ac:dyDescent="0.25">
      <c r="A163" s="142">
        <v>94</v>
      </c>
      <c r="B163" s="142">
        <v>608</v>
      </c>
      <c r="C163" s="142">
        <v>48</v>
      </c>
      <c r="D163" s="142">
        <v>1</v>
      </c>
      <c r="E163" s="155" t="s">
        <v>3110</v>
      </c>
      <c r="F163" s="142">
        <v>444.53</v>
      </c>
      <c r="G163" s="142">
        <v>57.2</v>
      </c>
      <c r="H163" s="142" t="s">
        <v>3014</v>
      </c>
      <c r="I163" s="144">
        <v>25.959421157836914</v>
      </c>
      <c r="J163" s="144"/>
      <c r="K163" s="154"/>
      <c r="L163" s="144">
        <v>0.77071633098573011</v>
      </c>
      <c r="M163" s="154">
        <v>25.9</v>
      </c>
      <c r="N163" s="154">
        <v>29.3</v>
      </c>
      <c r="O163" s="154">
        <v>33.200000000000003</v>
      </c>
      <c r="P163" s="154">
        <v>38.299999999999997</v>
      </c>
      <c r="Q163" s="154">
        <v>44.902500000000003</v>
      </c>
      <c r="R163" s="154">
        <v>30.863588006982571</v>
      </c>
      <c r="S163" s="154"/>
      <c r="T163" s="154"/>
      <c r="U163" s="154">
        <f t="shared" si="5"/>
        <v>29.717860019170089</v>
      </c>
      <c r="V163" s="154"/>
      <c r="W163" s="144">
        <v>0.71888950450175326</v>
      </c>
      <c r="X163" s="142" t="s">
        <v>3113</v>
      </c>
    </row>
    <row r="164" spans="1:24" x14ac:dyDescent="0.25">
      <c r="A164" s="142">
        <v>94</v>
      </c>
      <c r="B164" s="142">
        <v>608</v>
      </c>
      <c r="C164" s="142">
        <v>48</v>
      </c>
      <c r="D164" s="142">
        <v>2</v>
      </c>
      <c r="E164" s="155" t="s">
        <v>3111</v>
      </c>
      <c r="F164" s="142">
        <v>446.1</v>
      </c>
      <c r="H164" s="142" t="s">
        <v>3014</v>
      </c>
      <c r="I164" s="144">
        <v>26.09324836730957</v>
      </c>
      <c r="J164" s="144"/>
      <c r="K164" s="154"/>
      <c r="L164" s="144">
        <v>0.76878219862760744</v>
      </c>
      <c r="M164" s="154">
        <v>25.8</v>
      </c>
      <c r="N164" s="154">
        <v>29.2</v>
      </c>
      <c r="O164" s="154">
        <v>33.1</v>
      </c>
      <c r="P164" s="154">
        <v>38.1</v>
      </c>
      <c r="Q164" s="154">
        <v>44.7</v>
      </c>
      <c r="R164" s="154">
        <v>30.788946989748581</v>
      </c>
      <c r="S164" s="154"/>
      <c r="T164" s="154"/>
      <c r="U164" s="154">
        <f t="shared" si="5"/>
        <v>29.655512141024609</v>
      </c>
      <c r="V164" s="154"/>
      <c r="W164" s="144"/>
    </row>
    <row r="165" spans="1:24" x14ac:dyDescent="0.25">
      <c r="A165" s="142">
        <v>94</v>
      </c>
      <c r="B165" s="142">
        <v>608</v>
      </c>
      <c r="C165" s="142">
        <v>48</v>
      </c>
      <c r="D165" s="142">
        <v>4</v>
      </c>
      <c r="E165" s="155" t="s">
        <v>3111</v>
      </c>
      <c r="F165" s="142">
        <v>449.1</v>
      </c>
      <c r="H165" s="142" t="s">
        <v>3014</v>
      </c>
      <c r="I165" s="144">
        <v>26.348970413208008</v>
      </c>
      <c r="J165" s="144"/>
      <c r="K165" s="154"/>
      <c r="L165" s="144">
        <v>0.80326911481978658</v>
      </c>
      <c r="M165" s="154">
        <v>27.9</v>
      </c>
      <c r="N165" s="154">
        <v>31.2</v>
      </c>
      <c r="O165" s="154">
        <v>35.299999999999997</v>
      </c>
      <c r="P165" s="154">
        <v>40.700000000000003</v>
      </c>
      <c r="Q165" s="154">
        <v>47.9</v>
      </c>
      <c r="R165" s="154">
        <v>32.092497115581089</v>
      </c>
      <c r="S165" s="154"/>
      <c r="T165" s="154"/>
      <c r="U165" s="154">
        <f t="shared" si="5"/>
        <v>30.722165588571041</v>
      </c>
      <c r="V165" s="154"/>
      <c r="W165" s="144">
        <v>0.74705433616391903</v>
      </c>
      <c r="X165" s="142" t="s">
        <v>3113</v>
      </c>
    </row>
    <row r="166" spans="1:24" x14ac:dyDescent="0.25">
      <c r="A166" s="142">
        <v>94</v>
      </c>
      <c r="B166" s="142">
        <v>608</v>
      </c>
      <c r="C166" s="142">
        <v>48</v>
      </c>
      <c r="D166" s="142">
        <v>6</v>
      </c>
      <c r="E166" s="142" t="s">
        <v>3112</v>
      </c>
      <c r="F166" s="142">
        <v>453.03</v>
      </c>
      <c r="H166" s="142" t="s">
        <v>3014</v>
      </c>
      <c r="I166" s="144">
        <v>26.683963775634766</v>
      </c>
      <c r="J166" s="144"/>
      <c r="K166" s="154"/>
      <c r="L166" s="144">
        <v>0.7249275275399476</v>
      </c>
      <c r="M166" s="154">
        <v>23.2</v>
      </c>
      <c r="N166" s="154">
        <v>26.6</v>
      </c>
      <c r="O166" s="154">
        <v>30.2</v>
      </c>
      <c r="P166" s="154">
        <v>34.799999999999997</v>
      </c>
      <c r="Q166" s="154">
        <v>40.9</v>
      </c>
      <c r="R166" s="154">
        <v>29.044150055180303</v>
      </c>
      <c r="S166" s="154"/>
      <c r="T166" s="154"/>
      <c r="U166" s="154">
        <f t="shared" si="5"/>
        <v>28.152538668498163</v>
      </c>
      <c r="V166" s="154"/>
      <c r="W166" s="144">
        <v>0.58161973432415126</v>
      </c>
      <c r="X166" s="142" t="s">
        <v>3113</v>
      </c>
    </row>
    <row r="167" spans="1:24" x14ac:dyDescent="0.25">
      <c r="M167" s="154"/>
      <c r="N167" s="154"/>
      <c r="O167" s="154"/>
      <c r="P167" s="154"/>
      <c r="Q167" s="154"/>
    </row>
    <row r="168" spans="1:24" x14ac:dyDescent="0.25">
      <c r="D168" s="148"/>
      <c r="E168" s="148"/>
      <c r="F168" s="148"/>
      <c r="G168" s="148"/>
      <c r="H168" s="148"/>
      <c r="I168" s="151"/>
      <c r="J168" s="146"/>
      <c r="K168" s="156"/>
      <c r="L168" s="148"/>
      <c r="M168" s="154"/>
      <c r="N168" s="154"/>
      <c r="O168" s="154"/>
      <c r="P168" s="154"/>
      <c r="Q168" s="154"/>
    </row>
    <row r="169" spans="1:24" x14ac:dyDescent="0.25">
      <c r="D169" s="148"/>
      <c r="E169" s="148"/>
      <c r="F169" s="148"/>
      <c r="G169" s="148"/>
      <c r="H169" s="148"/>
      <c r="I169" s="151"/>
      <c r="J169" s="146"/>
      <c r="K169" s="156"/>
      <c r="L169" s="148"/>
      <c r="M169" s="154"/>
      <c r="N169" s="154"/>
      <c r="O169" s="154"/>
      <c r="P169" s="154"/>
      <c r="Q169" s="154"/>
    </row>
    <row r="170" spans="1:24" x14ac:dyDescent="0.25">
      <c r="D170" s="148"/>
      <c r="E170" s="148"/>
      <c r="F170" s="148"/>
      <c r="G170" s="148"/>
      <c r="H170" s="148"/>
      <c r="I170" s="148"/>
      <c r="J170" s="148"/>
      <c r="K170" s="148"/>
      <c r="L170" s="148"/>
      <c r="M170" s="154"/>
      <c r="N170" s="154"/>
      <c r="O170" s="154"/>
      <c r="P170" s="154"/>
      <c r="Q170" s="154"/>
    </row>
    <row r="171" spans="1:24" x14ac:dyDescent="0.25">
      <c r="D171" s="148"/>
      <c r="E171" s="148"/>
      <c r="F171" s="148"/>
      <c r="G171" s="148"/>
      <c r="H171" s="148"/>
      <c r="I171" s="148"/>
      <c r="J171" s="156"/>
      <c r="K171" s="156"/>
      <c r="L171" s="148"/>
    </row>
    <row r="173" spans="1:24" x14ac:dyDescent="0.25">
      <c r="J173" s="154"/>
      <c r="K173" s="154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0"/>
  <sheetViews>
    <sheetView zoomScale="85" zoomScaleNormal="85" workbookViewId="0">
      <selection activeCell="D5" sqref="A1:Q640"/>
    </sheetView>
  </sheetViews>
  <sheetFormatPr defaultColWidth="8.90625" defaultRowHeight="8.5" x14ac:dyDescent="0.15"/>
  <cols>
    <col min="1" max="1" width="13.08984375" style="186" customWidth="1"/>
    <col min="2" max="2" width="8.90625" style="186" customWidth="1"/>
    <col min="3" max="16" width="8.90625" style="186"/>
    <col min="17" max="17" width="22.08984375" style="186" customWidth="1"/>
    <col min="18" max="16384" width="8.90625" style="186"/>
  </cols>
  <sheetData>
    <row r="1" spans="1:17" s="92" customFormat="1" ht="21.5" thickBot="1" x14ac:dyDescent="0.25">
      <c r="A1" s="157" t="s">
        <v>996</v>
      </c>
      <c r="B1" s="157" t="s">
        <v>997</v>
      </c>
      <c r="C1" s="157" t="s">
        <v>998</v>
      </c>
      <c r="D1" s="157" t="s">
        <v>999</v>
      </c>
      <c r="E1" s="157" t="s">
        <v>248</v>
      </c>
      <c r="F1" s="157" t="s">
        <v>1000</v>
      </c>
      <c r="G1" s="157" t="s">
        <v>1001</v>
      </c>
      <c r="H1" s="157" t="s">
        <v>1002</v>
      </c>
      <c r="I1" s="157" t="s">
        <v>1003</v>
      </c>
      <c r="J1" s="157" t="s">
        <v>1004</v>
      </c>
      <c r="K1" s="157" t="s">
        <v>3146</v>
      </c>
      <c r="L1" s="157" t="s">
        <v>1005</v>
      </c>
      <c r="M1" s="157" t="s">
        <v>1006</v>
      </c>
      <c r="N1" s="157" t="s">
        <v>245</v>
      </c>
      <c r="O1" s="157" t="s">
        <v>1007</v>
      </c>
      <c r="P1" s="157" t="s">
        <v>5</v>
      </c>
      <c r="Q1" s="157" t="s">
        <v>1008</v>
      </c>
    </row>
    <row r="2" spans="1:17" s="171" customFormat="1" ht="15" customHeight="1" thickTop="1" x14ac:dyDescent="0.2">
      <c r="A2" s="171" t="s">
        <v>249</v>
      </c>
      <c r="B2" s="171" t="s">
        <v>250</v>
      </c>
      <c r="C2" s="171" t="s">
        <v>251</v>
      </c>
      <c r="D2" s="171" t="s">
        <v>251</v>
      </c>
      <c r="E2" s="171">
        <v>-34.5</v>
      </c>
      <c r="F2" s="171">
        <v>150</v>
      </c>
      <c r="G2" s="171" t="s">
        <v>252</v>
      </c>
      <c r="H2" s="171" t="s">
        <v>253</v>
      </c>
      <c r="J2" s="172" t="s">
        <v>254</v>
      </c>
      <c r="K2" s="173">
        <v>18.3</v>
      </c>
      <c r="L2" s="174">
        <v>392.17310526315788</v>
      </c>
      <c r="M2" s="175"/>
      <c r="N2" s="175"/>
      <c r="O2" s="175"/>
      <c r="P2" s="171" t="s">
        <v>255</v>
      </c>
      <c r="Q2" s="171" t="s">
        <v>256</v>
      </c>
    </row>
    <row r="3" spans="1:17" s="171" customFormat="1" ht="15" customHeight="1" x14ac:dyDescent="0.2">
      <c r="A3" s="171" t="s">
        <v>257</v>
      </c>
      <c r="B3" s="171" t="s">
        <v>250</v>
      </c>
      <c r="C3" s="171" t="s">
        <v>251</v>
      </c>
      <c r="D3" s="171" t="s">
        <v>251</v>
      </c>
      <c r="E3" s="171">
        <v>-34.5</v>
      </c>
      <c r="F3" s="171">
        <v>150</v>
      </c>
      <c r="G3" s="171" t="s">
        <v>252</v>
      </c>
      <c r="H3" s="171" t="s">
        <v>253</v>
      </c>
      <c r="J3" s="172" t="s">
        <v>254</v>
      </c>
      <c r="K3" s="173">
        <v>17.79</v>
      </c>
      <c r="L3" s="174">
        <v>392.52236842105265</v>
      </c>
      <c r="M3" s="175">
        <f t="shared" ref="M3:M66" si="0">117.4-4.5*(K3+1)</f>
        <v>32.845000000000013</v>
      </c>
      <c r="N3" s="175"/>
      <c r="O3" s="175"/>
      <c r="P3" s="171" t="s">
        <v>258</v>
      </c>
      <c r="Q3" s="171" t="s">
        <v>259</v>
      </c>
    </row>
    <row r="4" spans="1:17" s="171" customFormat="1" ht="15" customHeight="1" x14ac:dyDescent="0.2">
      <c r="A4" s="171" t="s">
        <v>260</v>
      </c>
      <c r="B4" s="171" t="s">
        <v>250</v>
      </c>
      <c r="C4" s="171" t="s">
        <v>251</v>
      </c>
      <c r="D4" s="171" t="s">
        <v>251</v>
      </c>
      <c r="E4" s="171">
        <v>-34.5</v>
      </c>
      <c r="F4" s="171">
        <v>150</v>
      </c>
      <c r="G4" s="171" t="s">
        <v>261</v>
      </c>
      <c r="H4" s="171" t="s">
        <v>253</v>
      </c>
      <c r="J4" s="172" t="s">
        <v>262</v>
      </c>
      <c r="K4" s="173">
        <v>18.77</v>
      </c>
      <c r="L4" s="174">
        <v>392.90073684210523</v>
      </c>
      <c r="M4" s="175">
        <f t="shared" si="0"/>
        <v>28.435000000000002</v>
      </c>
      <c r="N4" s="175">
        <f>AVERAGE(L2:L6)</f>
        <v>392.79055368421058</v>
      </c>
      <c r="O4" s="175">
        <f>AVERAGE(M2:M6)</f>
        <v>29.458750000000006</v>
      </c>
      <c r="P4" s="171" t="s">
        <v>263</v>
      </c>
      <c r="Q4" s="171" t="s">
        <v>256</v>
      </c>
    </row>
    <row r="5" spans="1:17" s="171" customFormat="1" ht="15" customHeight="1" x14ac:dyDescent="0.2">
      <c r="A5" s="171" t="s">
        <v>264</v>
      </c>
      <c r="B5" s="171" t="s">
        <v>250</v>
      </c>
      <c r="C5" s="171" t="s">
        <v>251</v>
      </c>
      <c r="D5" s="171" t="s">
        <v>251</v>
      </c>
      <c r="E5" s="171">
        <v>-34.5</v>
      </c>
      <c r="F5" s="171">
        <v>150</v>
      </c>
      <c r="G5" s="171" t="s">
        <v>261</v>
      </c>
      <c r="H5" s="171" t="s">
        <v>253</v>
      </c>
      <c r="J5" s="172" t="s">
        <v>262</v>
      </c>
      <c r="K5" s="173">
        <v>19.489999999999998</v>
      </c>
      <c r="L5" s="174">
        <v>393.04626315789477</v>
      </c>
      <c r="M5" s="175">
        <f t="shared" si="0"/>
        <v>25.195000000000007</v>
      </c>
      <c r="N5" s="175">
        <f t="shared" ref="N5:N36" si="1">AVERAGE(L3:L7)</f>
        <v>393.07828631578951</v>
      </c>
      <c r="O5" s="175">
        <f t="shared" ref="O5:O20" si="2">AVERAGE(M3:M7)</f>
        <v>30.019000000000005</v>
      </c>
      <c r="P5" s="171" t="s">
        <v>255</v>
      </c>
      <c r="Q5" s="171" t="s">
        <v>259</v>
      </c>
    </row>
    <row r="6" spans="1:17" s="171" customFormat="1" ht="15" customHeight="1" x14ac:dyDescent="0.2">
      <c r="A6" s="171" t="s">
        <v>265</v>
      </c>
      <c r="B6" s="171" t="s">
        <v>250</v>
      </c>
      <c r="C6" s="171" t="s">
        <v>251</v>
      </c>
      <c r="D6" s="171" t="s">
        <v>251</v>
      </c>
      <c r="E6" s="171">
        <v>-34.5</v>
      </c>
      <c r="F6" s="171">
        <v>150</v>
      </c>
      <c r="G6" s="171" t="s">
        <v>252</v>
      </c>
      <c r="H6" s="171" t="s">
        <v>266</v>
      </c>
      <c r="J6" s="172" t="s">
        <v>267</v>
      </c>
      <c r="K6" s="173">
        <v>18.12</v>
      </c>
      <c r="L6" s="174">
        <v>393.31029473684214</v>
      </c>
      <c r="M6" s="175">
        <f t="shared" si="0"/>
        <v>31.36</v>
      </c>
      <c r="N6" s="175">
        <f t="shared" si="1"/>
        <v>393.35646105263157</v>
      </c>
      <c r="O6" s="175">
        <f t="shared" si="2"/>
        <v>29.74</v>
      </c>
      <c r="P6" s="171" t="s">
        <v>255</v>
      </c>
      <c r="Q6" s="171" t="s">
        <v>256</v>
      </c>
    </row>
    <row r="7" spans="1:17" s="171" customFormat="1" ht="15" customHeight="1" x14ac:dyDescent="0.2">
      <c r="A7" s="171" t="s">
        <v>268</v>
      </c>
      <c r="B7" s="171" t="s">
        <v>250</v>
      </c>
      <c r="C7" s="171" t="s">
        <v>251</v>
      </c>
      <c r="D7" s="171" t="s">
        <v>251</v>
      </c>
      <c r="E7" s="171">
        <v>-34.5</v>
      </c>
      <c r="F7" s="171">
        <v>150</v>
      </c>
      <c r="G7" s="171" t="s">
        <v>252</v>
      </c>
      <c r="H7" s="171" t="s">
        <v>266</v>
      </c>
      <c r="J7" s="172" t="s">
        <v>267</v>
      </c>
      <c r="K7" s="173">
        <v>17.920000000000002</v>
      </c>
      <c r="L7" s="174">
        <v>393.61176842105266</v>
      </c>
      <c r="M7" s="175">
        <f t="shared" si="0"/>
        <v>32.259999999999991</v>
      </c>
      <c r="N7" s="175">
        <f t="shared" si="1"/>
        <v>393.97198105263158</v>
      </c>
      <c r="O7" s="175">
        <f t="shared" si="2"/>
        <v>29.695000000000004</v>
      </c>
      <c r="P7" s="171" t="s">
        <v>263</v>
      </c>
      <c r="Q7" s="171" t="s">
        <v>259</v>
      </c>
    </row>
    <row r="8" spans="1:17" s="171" customFormat="1" ht="15" customHeight="1" x14ac:dyDescent="0.2">
      <c r="A8" s="171" t="s">
        <v>269</v>
      </c>
      <c r="B8" s="171" t="s">
        <v>250</v>
      </c>
      <c r="C8" s="171" t="s">
        <v>251</v>
      </c>
      <c r="D8" s="171" t="s">
        <v>251</v>
      </c>
      <c r="E8" s="171">
        <v>-34.5</v>
      </c>
      <c r="F8" s="171">
        <v>150</v>
      </c>
      <c r="G8" s="171" t="s">
        <v>261</v>
      </c>
      <c r="H8" s="171" t="s">
        <v>266</v>
      </c>
      <c r="J8" s="172" t="s">
        <v>267</v>
      </c>
      <c r="K8" s="173">
        <v>18.100000000000001</v>
      </c>
      <c r="L8" s="174">
        <v>393.91324210526318</v>
      </c>
      <c r="M8" s="175">
        <f t="shared" si="0"/>
        <v>31.450000000000003</v>
      </c>
      <c r="N8" s="175">
        <f t="shared" si="1"/>
        <v>395.10406315789476</v>
      </c>
      <c r="O8" s="175">
        <f t="shared" si="2"/>
        <v>30.189999999999998</v>
      </c>
      <c r="P8" s="171" t="s">
        <v>255</v>
      </c>
      <c r="Q8" s="171" t="s">
        <v>259</v>
      </c>
    </row>
    <row r="9" spans="1:17" s="171" customFormat="1" ht="15" customHeight="1" x14ac:dyDescent="0.2">
      <c r="A9" s="171" t="s">
        <v>270</v>
      </c>
      <c r="B9" s="171" t="s">
        <v>250</v>
      </c>
      <c r="C9" s="171" t="s">
        <v>251</v>
      </c>
      <c r="D9" s="171" t="s">
        <v>251</v>
      </c>
      <c r="E9" s="171">
        <v>-34.5</v>
      </c>
      <c r="F9" s="171">
        <v>150</v>
      </c>
      <c r="G9" s="171" t="s">
        <v>261</v>
      </c>
      <c r="H9" s="171" t="s">
        <v>266</v>
      </c>
      <c r="J9" s="172" t="s">
        <v>271</v>
      </c>
      <c r="K9" s="173">
        <v>18.82</v>
      </c>
      <c r="L9" s="174">
        <v>395.97833684210525</v>
      </c>
      <c r="M9" s="175">
        <f t="shared" si="0"/>
        <v>28.210000000000008</v>
      </c>
      <c r="N9" s="175">
        <f t="shared" si="1"/>
        <v>396.67775578947368</v>
      </c>
      <c r="O9" s="175">
        <f t="shared" si="2"/>
        <v>29.884000000000004</v>
      </c>
      <c r="P9" s="171" t="s">
        <v>263</v>
      </c>
      <c r="Q9" s="171" t="s">
        <v>259</v>
      </c>
    </row>
    <row r="10" spans="1:17" s="171" customFormat="1" ht="15" customHeight="1" x14ac:dyDescent="0.2">
      <c r="A10" s="171" t="s">
        <v>272</v>
      </c>
      <c r="B10" s="171" t="s">
        <v>250</v>
      </c>
      <c r="C10" s="171" t="s">
        <v>251</v>
      </c>
      <c r="D10" s="171" t="s">
        <v>251</v>
      </c>
      <c r="E10" s="171">
        <v>-34.5</v>
      </c>
      <c r="F10" s="171">
        <v>150</v>
      </c>
      <c r="G10" s="171" t="s">
        <v>252</v>
      </c>
      <c r="H10" s="171" t="s">
        <v>266</v>
      </c>
      <c r="J10" s="172" t="s">
        <v>271</v>
      </c>
      <c r="K10" s="173">
        <v>18.940000000000001</v>
      </c>
      <c r="L10" s="174">
        <v>398.70667368421056</v>
      </c>
      <c r="M10" s="175">
        <f t="shared" si="0"/>
        <v>27.67</v>
      </c>
      <c r="N10" s="175">
        <f t="shared" si="1"/>
        <v>398.54990736842103</v>
      </c>
      <c r="O10" s="175">
        <f t="shared" si="2"/>
        <v>30.991000000000003</v>
      </c>
      <c r="P10" s="171" t="s">
        <v>255</v>
      </c>
      <c r="Q10" s="171" t="s">
        <v>256</v>
      </c>
    </row>
    <row r="11" spans="1:17" s="171" customFormat="1" ht="15" customHeight="1" x14ac:dyDescent="0.2">
      <c r="A11" s="171" t="s">
        <v>273</v>
      </c>
      <c r="B11" s="171" t="s">
        <v>274</v>
      </c>
      <c r="C11" s="171" t="s">
        <v>251</v>
      </c>
      <c r="D11" s="171" t="s">
        <v>251</v>
      </c>
      <c r="E11" s="171">
        <v>-34.5</v>
      </c>
      <c r="F11" s="171">
        <v>150</v>
      </c>
      <c r="G11" s="171" t="s">
        <v>252</v>
      </c>
      <c r="H11" s="171" t="s">
        <v>266</v>
      </c>
      <c r="J11" s="172" t="s">
        <v>275</v>
      </c>
      <c r="K11" s="173">
        <v>18.46</v>
      </c>
      <c r="L11" s="174">
        <v>401.1787578947368</v>
      </c>
      <c r="M11" s="175">
        <f t="shared" si="0"/>
        <v>29.83</v>
      </c>
      <c r="N11" s="175">
        <f t="shared" si="1"/>
        <v>400.36779368421048</v>
      </c>
      <c r="O11" s="175">
        <f t="shared" si="2"/>
        <v>31.548999999999999</v>
      </c>
      <c r="P11" s="171" t="s">
        <v>255</v>
      </c>
      <c r="Q11" s="171" t="s">
        <v>256</v>
      </c>
    </row>
    <row r="12" spans="1:17" s="171" customFormat="1" ht="15" customHeight="1" x14ac:dyDescent="0.2">
      <c r="A12" s="171" t="s">
        <v>276</v>
      </c>
      <c r="B12" s="171" t="s">
        <v>274</v>
      </c>
      <c r="C12" s="171" t="s">
        <v>251</v>
      </c>
      <c r="D12" s="171" t="s">
        <v>251</v>
      </c>
      <c r="E12" s="171">
        <v>-34.5</v>
      </c>
      <c r="F12" s="171">
        <v>150</v>
      </c>
      <c r="G12" s="171" t="s">
        <v>261</v>
      </c>
      <c r="H12" s="171" t="s">
        <v>266</v>
      </c>
      <c r="J12" s="171" t="s">
        <v>3147</v>
      </c>
      <c r="K12" s="173">
        <v>16.690000000000001</v>
      </c>
      <c r="L12" s="174">
        <v>402.97252631578942</v>
      </c>
      <c r="M12" s="175">
        <f t="shared" si="0"/>
        <v>37.795000000000002</v>
      </c>
      <c r="N12" s="175">
        <f t="shared" si="1"/>
        <v>401.77567578947372</v>
      </c>
      <c r="O12" s="175">
        <f t="shared" si="2"/>
        <v>32.611000000000004</v>
      </c>
      <c r="P12" s="171" t="s">
        <v>255</v>
      </c>
      <c r="Q12" s="171" t="s">
        <v>259</v>
      </c>
    </row>
    <row r="13" spans="1:17" s="171" customFormat="1" ht="15" customHeight="1" x14ac:dyDescent="0.2">
      <c r="A13" s="171" t="s">
        <v>277</v>
      </c>
      <c r="B13" s="171" t="s">
        <v>274</v>
      </c>
      <c r="C13" s="171" t="s">
        <v>251</v>
      </c>
      <c r="D13" s="171" t="s">
        <v>251</v>
      </c>
      <c r="E13" s="171">
        <v>-34.5</v>
      </c>
      <c r="F13" s="171">
        <v>150</v>
      </c>
      <c r="G13" s="171" t="s">
        <v>261</v>
      </c>
      <c r="H13" s="171" t="s">
        <v>266</v>
      </c>
      <c r="J13" s="171" t="s">
        <v>3147</v>
      </c>
      <c r="K13" s="173">
        <v>17.48</v>
      </c>
      <c r="L13" s="174">
        <v>403.00267368421055</v>
      </c>
      <c r="M13" s="175">
        <f t="shared" si="0"/>
        <v>34.240000000000009</v>
      </c>
      <c r="N13" s="175">
        <f t="shared" si="1"/>
        <v>402.64090526315789</v>
      </c>
      <c r="O13" s="175">
        <f t="shared" si="2"/>
        <v>33.241000000000007</v>
      </c>
      <c r="P13" s="171" t="s">
        <v>255</v>
      </c>
      <c r="Q13" s="171" t="s">
        <v>259</v>
      </c>
    </row>
    <row r="14" spans="1:17" s="171" customFormat="1" ht="15" customHeight="1" x14ac:dyDescent="0.2">
      <c r="A14" s="171" t="s">
        <v>278</v>
      </c>
      <c r="B14" s="171" t="s">
        <v>274</v>
      </c>
      <c r="C14" s="171" t="s">
        <v>251</v>
      </c>
      <c r="D14" s="171" t="s">
        <v>251</v>
      </c>
      <c r="E14" s="171">
        <v>-34.5</v>
      </c>
      <c r="F14" s="171">
        <v>150</v>
      </c>
      <c r="G14" s="171" t="s">
        <v>261</v>
      </c>
      <c r="H14" s="171" t="s">
        <v>266</v>
      </c>
      <c r="J14" s="171" t="s">
        <v>3147</v>
      </c>
      <c r="K14" s="173">
        <v>17.64</v>
      </c>
      <c r="L14" s="174">
        <v>403.01774736842106</v>
      </c>
      <c r="M14" s="175">
        <f t="shared" si="0"/>
        <v>33.52000000000001</v>
      </c>
      <c r="N14" s="175">
        <f t="shared" si="1"/>
        <v>403.01473263157897</v>
      </c>
      <c r="O14" s="175">
        <f t="shared" si="2"/>
        <v>33.484000000000002</v>
      </c>
      <c r="P14" s="171" t="s">
        <v>255</v>
      </c>
      <c r="Q14" s="171" t="s">
        <v>256</v>
      </c>
    </row>
    <row r="15" spans="1:17" s="171" customFormat="1" ht="15" customHeight="1" x14ac:dyDescent="0.2">
      <c r="A15" s="171" t="s">
        <v>279</v>
      </c>
      <c r="B15" s="171" t="s">
        <v>274</v>
      </c>
      <c r="C15" s="171" t="s">
        <v>251</v>
      </c>
      <c r="D15" s="171" t="s">
        <v>251</v>
      </c>
      <c r="E15" s="171">
        <v>-34.5</v>
      </c>
      <c r="F15" s="171">
        <v>150</v>
      </c>
      <c r="G15" s="171" t="s">
        <v>252</v>
      </c>
      <c r="H15" s="171" t="s">
        <v>266</v>
      </c>
      <c r="J15" s="171" t="s">
        <v>3147</v>
      </c>
      <c r="K15" s="173">
        <v>18.239999999999998</v>
      </c>
      <c r="L15" s="174">
        <v>403.03282105263156</v>
      </c>
      <c r="M15" s="175">
        <f t="shared" si="0"/>
        <v>30.820000000000007</v>
      </c>
      <c r="N15" s="175">
        <f t="shared" si="1"/>
        <v>403.04488000000003</v>
      </c>
      <c r="O15" s="175">
        <f t="shared" si="2"/>
        <v>32.251000000000012</v>
      </c>
      <c r="P15" s="171" t="s">
        <v>255</v>
      </c>
      <c r="Q15" s="171" t="s">
        <v>259</v>
      </c>
    </row>
    <row r="16" spans="1:17" s="171" customFormat="1" ht="15" customHeight="1" x14ac:dyDescent="0.2">
      <c r="A16" s="171" t="s">
        <v>280</v>
      </c>
      <c r="B16" s="171" t="s">
        <v>274</v>
      </c>
      <c r="C16" s="171" t="s">
        <v>251</v>
      </c>
      <c r="D16" s="171" t="s">
        <v>251</v>
      </c>
      <c r="E16" s="171">
        <v>-34.5</v>
      </c>
      <c r="F16" s="171">
        <v>150</v>
      </c>
      <c r="G16" s="171" t="s">
        <v>252</v>
      </c>
      <c r="H16" s="171" t="s">
        <v>266</v>
      </c>
      <c r="J16" s="172" t="s">
        <v>281</v>
      </c>
      <c r="K16" s="173">
        <v>18.190000000000001</v>
      </c>
      <c r="L16" s="174">
        <v>403.04789473684212</v>
      </c>
      <c r="M16" s="175">
        <f t="shared" si="0"/>
        <v>31.045000000000002</v>
      </c>
      <c r="N16" s="175">
        <f t="shared" si="1"/>
        <v>403.44583999999998</v>
      </c>
      <c r="O16" s="175">
        <f t="shared" si="2"/>
        <v>31.414000000000009</v>
      </c>
      <c r="P16" s="171" t="s">
        <v>263</v>
      </c>
      <c r="Q16" s="171" t="s">
        <v>259</v>
      </c>
    </row>
    <row r="17" spans="1:17" s="171" customFormat="1" ht="15" customHeight="1" x14ac:dyDescent="0.2">
      <c r="A17" s="171" t="s">
        <v>282</v>
      </c>
      <c r="B17" s="171" t="s">
        <v>274</v>
      </c>
      <c r="C17" s="171" t="s">
        <v>251</v>
      </c>
      <c r="D17" s="171" t="s">
        <v>251</v>
      </c>
      <c r="E17" s="171">
        <v>-34.5</v>
      </c>
      <c r="F17" s="171">
        <v>150</v>
      </c>
      <c r="G17" s="171" t="s">
        <v>252</v>
      </c>
      <c r="H17" s="171" t="s">
        <v>266</v>
      </c>
      <c r="J17" s="172" t="s">
        <v>281</v>
      </c>
      <c r="K17" s="173">
        <v>18.059999999999999</v>
      </c>
      <c r="L17" s="174">
        <v>403.12326315789477</v>
      </c>
      <c r="M17" s="175">
        <f t="shared" si="0"/>
        <v>31.63000000000001</v>
      </c>
      <c r="N17" s="175">
        <f t="shared" si="1"/>
        <v>403.84378526315788</v>
      </c>
      <c r="O17" s="175">
        <f t="shared" si="2"/>
        <v>30.685000000000009</v>
      </c>
      <c r="P17" s="171" t="s">
        <v>255</v>
      </c>
      <c r="Q17" s="171" t="s">
        <v>256</v>
      </c>
    </row>
    <row r="18" spans="1:17" s="171" customFormat="1" ht="15" customHeight="1" x14ac:dyDescent="0.2">
      <c r="A18" s="171" t="s">
        <v>283</v>
      </c>
      <c r="B18" s="171" t="s">
        <v>284</v>
      </c>
      <c r="C18" s="171" t="s">
        <v>251</v>
      </c>
      <c r="D18" s="171" t="s">
        <v>251</v>
      </c>
      <c r="E18" s="171">
        <v>-34.5</v>
      </c>
      <c r="F18" s="171">
        <v>150</v>
      </c>
      <c r="G18" s="171" t="s">
        <v>252</v>
      </c>
      <c r="H18" s="171" t="s">
        <v>266</v>
      </c>
      <c r="J18" s="171" t="s">
        <v>3148</v>
      </c>
      <c r="K18" s="173">
        <v>18.41</v>
      </c>
      <c r="L18" s="174">
        <v>405.00747368421054</v>
      </c>
      <c r="M18" s="175">
        <f t="shared" si="0"/>
        <v>30.055000000000007</v>
      </c>
      <c r="N18" s="175">
        <f t="shared" si="1"/>
        <v>404.33518736842109</v>
      </c>
      <c r="O18" s="175">
        <f t="shared" si="2"/>
        <v>30.865000000000009</v>
      </c>
      <c r="P18" s="171" t="s">
        <v>255</v>
      </c>
      <c r="Q18" s="171" t="s">
        <v>256</v>
      </c>
    </row>
    <row r="19" spans="1:17" s="171" customFormat="1" ht="15" customHeight="1" x14ac:dyDescent="0.2">
      <c r="A19" s="171" t="s">
        <v>285</v>
      </c>
      <c r="B19" s="171" t="s">
        <v>284</v>
      </c>
      <c r="C19" s="171" t="s">
        <v>251</v>
      </c>
      <c r="D19" s="171" t="s">
        <v>251</v>
      </c>
      <c r="E19" s="171">
        <v>-34.5</v>
      </c>
      <c r="F19" s="171">
        <v>150</v>
      </c>
      <c r="G19" s="171" t="s">
        <v>252</v>
      </c>
      <c r="H19" s="171" t="s">
        <v>266</v>
      </c>
      <c r="J19" s="171" t="s">
        <v>3148</v>
      </c>
      <c r="K19" s="173">
        <v>18.45</v>
      </c>
      <c r="L19" s="174">
        <v>405.00747368421054</v>
      </c>
      <c r="M19" s="175">
        <f t="shared" si="0"/>
        <v>29.875000000000014</v>
      </c>
      <c r="N19" s="175">
        <f t="shared" si="1"/>
        <v>404.83563368421056</v>
      </c>
      <c r="O19" s="175">
        <f t="shared" si="2"/>
        <v>30.100000000000012</v>
      </c>
      <c r="P19" s="171" t="s">
        <v>255</v>
      </c>
      <c r="Q19" s="171" t="s">
        <v>256</v>
      </c>
    </row>
    <row r="20" spans="1:17" s="171" customFormat="1" ht="15" customHeight="1" x14ac:dyDescent="0.2">
      <c r="A20" s="171" t="s">
        <v>286</v>
      </c>
      <c r="B20" s="171" t="s">
        <v>274</v>
      </c>
      <c r="C20" s="171" t="s">
        <v>251</v>
      </c>
      <c r="D20" s="171" t="s">
        <v>251</v>
      </c>
      <c r="E20" s="171">
        <v>-34.5</v>
      </c>
      <c r="F20" s="171">
        <v>150</v>
      </c>
      <c r="G20" s="171" t="s">
        <v>261</v>
      </c>
      <c r="H20" s="171" t="s">
        <v>266</v>
      </c>
      <c r="J20" s="171" t="s">
        <v>3149</v>
      </c>
      <c r="K20" s="173">
        <v>18.04</v>
      </c>
      <c r="L20" s="174">
        <v>405.48983157894736</v>
      </c>
      <c r="M20" s="175">
        <f t="shared" si="0"/>
        <v>31.720000000000013</v>
      </c>
      <c r="N20" s="175">
        <f t="shared" si="1"/>
        <v>405.3481389473684</v>
      </c>
      <c r="O20" s="175">
        <f t="shared" si="2"/>
        <v>29.164000000000009</v>
      </c>
      <c r="P20" s="171" t="s">
        <v>263</v>
      </c>
      <c r="Q20" s="171" t="s">
        <v>259</v>
      </c>
    </row>
    <row r="21" spans="1:17" s="171" customFormat="1" ht="15" customHeight="1" x14ac:dyDescent="0.2">
      <c r="A21" s="171" t="s">
        <v>287</v>
      </c>
      <c r="B21" s="171" t="s">
        <v>288</v>
      </c>
      <c r="C21" s="171" t="s">
        <v>251</v>
      </c>
      <c r="D21" s="171" t="s">
        <v>251</v>
      </c>
      <c r="E21" s="171">
        <v>-34.5</v>
      </c>
      <c r="F21" s="171">
        <v>150</v>
      </c>
      <c r="G21" s="171" t="s">
        <v>252</v>
      </c>
      <c r="H21" s="171" t="s">
        <v>266</v>
      </c>
      <c r="J21" s="172" t="s">
        <v>289</v>
      </c>
      <c r="K21" s="173">
        <v>19.04</v>
      </c>
      <c r="L21" s="174">
        <v>405.5501263157895</v>
      </c>
      <c r="M21" s="175">
        <f t="shared" si="0"/>
        <v>27.220000000000013</v>
      </c>
      <c r="N21" s="175">
        <f t="shared" si="1"/>
        <v>405.48681684210527</v>
      </c>
      <c r="O21" s="175">
        <f t="shared" ref="O21:O36" si="3">AVERAGE(M19:M23)</f>
        <v>28.525000000000013</v>
      </c>
      <c r="P21" s="171" t="s">
        <v>255</v>
      </c>
      <c r="Q21" s="171" t="s">
        <v>259</v>
      </c>
    </row>
    <row r="22" spans="1:17" s="171" customFormat="1" ht="15" customHeight="1" x14ac:dyDescent="0.2">
      <c r="A22" s="171" t="s">
        <v>290</v>
      </c>
      <c r="B22" s="171" t="s">
        <v>288</v>
      </c>
      <c r="C22" s="171" t="s">
        <v>251</v>
      </c>
      <c r="D22" s="171" t="s">
        <v>251</v>
      </c>
      <c r="E22" s="171">
        <v>-34.5</v>
      </c>
      <c r="F22" s="171">
        <v>150</v>
      </c>
      <c r="G22" s="171" t="s">
        <v>261</v>
      </c>
      <c r="H22" s="171" t="s">
        <v>266</v>
      </c>
      <c r="J22" s="172" t="s">
        <v>289</v>
      </c>
      <c r="K22" s="173">
        <v>19.100000000000001</v>
      </c>
      <c r="L22" s="174">
        <v>405.68578947368422</v>
      </c>
      <c r="M22" s="175">
        <f t="shared" si="0"/>
        <v>26.950000000000003</v>
      </c>
      <c r="N22" s="175">
        <f t="shared" si="1"/>
        <v>405.77321684210523</v>
      </c>
      <c r="O22" s="175">
        <f t="shared" si="3"/>
        <v>27.940000000000008</v>
      </c>
      <c r="P22" s="171" t="s">
        <v>255</v>
      </c>
      <c r="Q22" s="171" t="s">
        <v>259</v>
      </c>
    </row>
    <row r="23" spans="1:17" s="171" customFormat="1" ht="15" customHeight="1" x14ac:dyDescent="0.2">
      <c r="A23" s="171" t="s">
        <v>291</v>
      </c>
      <c r="B23" s="171" t="s">
        <v>288</v>
      </c>
      <c r="C23" s="171" t="s">
        <v>251</v>
      </c>
      <c r="D23" s="171" t="s">
        <v>251</v>
      </c>
      <c r="E23" s="171">
        <v>-34.5</v>
      </c>
      <c r="F23" s="171">
        <v>150</v>
      </c>
      <c r="G23" s="171" t="s">
        <v>252</v>
      </c>
      <c r="H23" s="171" t="s">
        <v>266</v>
      </c>
      <c r="J23" s="172" t="s">
        <v>289</v>
      </c>
      <c r="K23" s="173">
        <v>19.12</v>
      </c>
      <c r="L23" s="174">
        <v>405.70086315789473</v>
      </c>
      <c r="M23" s="175">
        <f t="shared" si="0"/>
        <v>26.86</v>
      </c>
      <c r="N23" s="175">
        <f t="shared" si="1"/>
        <v>405.97821894736842</v>
      </c>
      <c r="O23" s="175">
        <f t="shared" si="3"/>
        <v>26.842000000000006</v>
      </c>
      <c r="P23" s="171" t="s">
        <v>255</v>
      </c>
      <c r="Q23" s="171" t="s">
        <v>259</v>
      </c>
    </row>
    <row r="24" spans="1:17" s="171" customFormat="1" ht="15" customHeight="1" x14ac:dyDescent="0.2">
      <c r="A24" s="171" t="s">
        <v>292</v>
      </c>
      <c r="B24" s="171" t="s">
        <v>288</v>
      </c>
      <c r="C24" s="171" t="s">
        <v>251</v>
      </c>
      <c r="D24" s="171" t="s">
        <v>251</v>
      </c>
      <c r="E24" s="171">
        <v>-34.5</v>
      </c>
      <c r="F24" s="171">
        <v>150</v>
      </c>
      <c r="G24" s="171" t="s">
        <v>252</v>
      </c>
      <c r="H24" s="171" t="s">
        <v>266</v>
      </c>
      <c r="J24" s="172" t="s">
        <v>289</v>
      </c>
      <c r="K24" s="173">
        <v>19.100000000000001</v>
      </c>
      <c r="L24" s="174">
        <v>406.4394736842105</v>
      </c>
      <c r="M24" s="175">
        <f t="shared" si="0"/>
        <v>26.950000000000003</v>
      </c>
      <c r="N24" s="175">
        <f t="shared" si="1"/>
        <v>406.1862357894737</v>
      </c>
      <c r="O24" s="175">
        <f t="shared" si="3"/>
        <v>26.824000000000002</v>
      </c>
      <c r="P24" s="171" t="s">
        <v>263</v>
      </c>
      <c r="Q24" s="171" t="s">
        <v>256</v>
      </c>
    </row>
    <row r="25" spans="1:17" s="171" customFormat="1" ht="15" customHeight="1" x14ac:dyDescent="0.2">
      <c r="A25" s="171" t="s">
        <v>293</v>
      </c>
      <c r="B25" s="171" t="s">
        <v>288</v>
      </c>
      <c r="C25" s="171" t="s">
        <v>251</v>
      </c>
      <c r="D25" s="171" t="s">
        <v>251</v>
      </c>
      <c r="E25" s="171">
        <v>-34.5</v>
      </c>
      <c r="F25" s="171">
        <v>150</v>
      </c>
      <c r="G25" s="171" t="s">
        <v>261</v>
      </c>
      <c r="H25" s="171" t="s">
        <v>266</v>
      </c>
      <c r="J25" s="172" t="s">
        <v>289</v>
      </c>
      <c r="K25" s="173">
        <v>19.260000000000002</v>
      </c>
      <c r="L25" s="174">
        <v>406.51484210526314</v>
      </c>
      <c r="M25" s="175">
        <f t="shared" si="0"/>
        <v>26.230000000000004</v>
      </c>
      <c r="N25" s="175">
        <f t="shared" si="1"/>
        <v>406.511827368421</v>
      </c>
      <c r="O25" s="175">
        <f t="shared" si="3"/>
        <v>26.734000000000002</v>
      </c>
      <c r="P25" s="171" t="s">
        <v>263</v>
      </c>
      <c r="Q25" s="171" t="s">
        <v>259</v>
      </c>
    </row>
    <row r="26" spans="1:17" s="171" customFormat="1" ht="15" customHeight="1" x14ac:dyDescent="0.2">
      <c r="A26" s="171" t="s">
        <v>294</v>
      </c>
      <c r="B26" s="171" t="s">
        <v>288</v>
      </c>
      <c r="C26" s="171" t="s">
        <v>251</v>
      </c>
      <c r="D26" s="171" t="s">
        <v>251</v>
      </c>
      <c r="E26" s="171">
        <v>-34.5</v>
      </c>
      <c r="F26" s="171">
        <v>150</v>
      </c>
      <c r="G26" s="171" t="s">
        <v>252</v>
      </c>
      <c r="H26" s="171" t="s">
        <v>266</v>
      </c>
      <c r="J26" s="172" t="s">
        <v>289</v>
      </c>
      <c r="K26" s="173">
        <v>19.059999999999999</v>
      </c>
      <c r="L26" s="174">
        <v>406.59021052631584</v>
      </c>
      <c r="M26" s="175">
        <f t="shared" si="0"/>
        <v>27.13000000000001</v>
      </c>
      <c r="N26" s="175">
        <f t="shared" si="1"/>
        <v>406.84947789473682</v>
      </c>
      <c r="O26" s="175">
        <f t="shared" si="3"/>
        <v>26.75200000000001</v>
      </c>
      <c r="P26" s="171" t="s">
        <v>255</v>
      </c>
      <c r="Q26" s="171" t="s">
        <v>256</v>
      </c>
    </row>
    <row r="27" spans="1:17" s="171" customFormat="1" ht="15" customHeight="1" x14ac:dyDescent="0.2">
      <c r="A27" s="171" t="s">
        <v>295</v>
      </c>
      <c r="B27" s="171" t="s">
        <v>288</v>
      </c>
      <c r="C27" s="171" t="s">
        <v>251</v>
      </c>
      <c r="D27" s="171" t="s">
        <v>251</v>
      </c>
      <c r="E27" s="171">
        <v>-34.5</v>
      </c>
      <c r="F27" s="171">
        <v>150</v>
      </c>
      <c r="G27" s="171" t="s">
        <v>261</v>
      </c>
      <c r="H27" s="171" t="s">
        <v>266</v>
      </c>
      <c r="J27" s="172" t="s">
        <v>289</v>
      </c>
      <c r="K27" s="173">
        <v>19.2</v>
      </c>
      <c r="L27" s="174">
        <v>407.31374736842105</v>
      </c>
      <c r="M27" s="175">
        <f t="shared" si="0"/>
        <v>26.500000000000014</v>
      </c>
      <c r="N27" s="175">
        <f t="shared" si="1"/>
        <v>407.2880545864661</v>
      </c>
      <c r="O27" s="175">
        <f t="shared" si="3"/>
        <v>26.95000000000001</v>
      </c>
      <c r="P27" s="171" t="s">
        <v>263</v>
      </c>
      <c r="Q27" s="171" t="s">
        <v>259</v>
      </c>
    </row>
    <row r="28" spans="1:17" s="171" customFormat="1" ht="15" customHeight="1" x14ac:dyDescent="0.2">
      <c r="A28" s="171" t="s">
        <v>296</v>
      </c>
      <c r="B28" s="171" t="s">
        <v>288</v>
      </c>
      <c r="C28" s="171" t="s">
        <v>251</v>
      </c>
      <c r="D28" s="171" t="s">
        <v>251</v>
      </c>
      <c r="E28" s="171">
        <v>-34.5</v>
      </c>
      <c r="F28" s="171">
        <v>150</v>
      </c>
      <c r="G28" s="171" t="s">
        <v>252</v>
      </c>
      <c r="H28" s="171" t="s">
        <v>266</v>
      </c>
      <c r="J28" s="172" t="s">
        <v>289</v>
      </c>
      <c r="K28" s="173">
        <v>19.100000000000001</v>
      </c>
      <c r="L28" s="174">
        <v>407.38911578947369</v>
      </c>
      <c r="M28" s="175">
        <f t="shared" si="0"/>
        <v>26.950000000000003</v>
      </c>
      <c r="N28" s="175">
        <f t="shared" si="1"/>
        <v>407.71767187969925</v>
      </c>
      <c r="O28" s="175">
        <f t="shared" si="3"/>
        <v>27.454000000000008</v>
      </c>
      <c r="P28" s="171" t="s">
        <v>255</v>
      </c>
      <c r="Q28" s="171" t="s">
        <v>259</v>
      </c>
    </row>
    <row r="29" spans="1:17" s="171" customFormat="1" ht="15" customHeight="1" x14ac:dyDescent="0.2">
      <c r="A29" s="171" t="s">
        <v>297</v>
      </c>
      <c r="B29" s="171" t="s">
        <v>298</v>
      </c>
      <c r="C29" s="171" t="s">
        <v>251</v>
      </c>
      <c r="D29" s="171" t="s">
        <v>251</v>
      </c>
      <c r="E29" s="171">
        <v>-34.5</v>
      </c>
      <c r="F29" s="171">
        <v>150</v>
      </c>
      <c r="G29" s="171" t="s">
        <v>261</v>
      </c>
      <c r="H29" s="171" t="s">
        <v>299</v>
      </c>
      <c r="J29" s="172" t="s">
        <v>300</v>
      </c>
      <c r="K29" s="173">
        <v>18.88</v>
      </c>
      <c r="L29" s="174">
        <v>408.63235714285713</v>
      </c>
      <c r="M29" s="175">
        <f t="shared" si="0"/>
        <v>27.940000000000012</v>
      </c>
      <c r="N29" s="175">
        <f t="shared" si="1"/>
        <v>408.20100120300754</v>
      </c>
      <c r="O29" s="175">
        <f t="shared" si="3"/>
        <v>28.34500000000001</v>
      </c>
      <c r="P29" s="171" t="s">
        <v>263</v>
      </c>
      <c r="Q29" s="171" t="s">
        <v>259</v>
      </c>
    </row>
    <row r="30" spans="1:17" s="171" customFormat="1" ht="15" customHeight="1" x14ac:dyDescent="0.2">
      <c r="A30" s="171" t="s">
        <v>301</v>
      </c>
      <c r="B30" s="171" t="s">
        <v>298</v>
      </c>
      <c r="C30" s="171" t="s">
        <v>251</v>
      </c>
      <c r="D30" s="171" t="s">
        <v>251</v>
      </c>
      <c r="E30" s="171">
        <v>-34.5</v>
      </c>
      <c r="F30" s="171">
        <v>150</v>
      </c>
      <c r="G30" s="171" t="s">
        <v>261</v>
      </c>
      <c r="H30" s="171" t="s">
        <v>299</v>
      </c>
      <c r="J30" s="172" t="s">
        <v>302</v>
      </c>
      <c r="K30" s="173">
        <v>18.7</v>
      </c>
      <c r="L30" s="174">
        <v>408.66292857142855</v>
      </c>
      <c r="M30" s="175">
        <f t="shared" si="0"/>
        <v>28.750000000000014</v>
      </c>
      <c r="N30" s="175">
        <f t="shared" si="1"/>
        <v>408.60076601503761</v>
      </c>
      <c r="O30" s="175">
        <f t="shared" si="3"/>
        <v>28.543000000000006</v>
      </c>
      <c r="P30" s="171" t="s">
        <v>263</v>
      </c>
      <c r="Q30" s="171" t="s">
        <v>259</v>
      </c>
    </row>
    <row r="31" spans="1:17" s="171" customFormat="1" ht="15" customHeight="1" x14ac:dyDescent="0.2">
      <c r="A31" s="171" t="s">
        <v>303</v>
      </c>
      <c r="B31" s="171" t="s">
        <v>298</v>
      </c>
      <c r="C31" s="171" t="s">
        <v>251</v>
      </c>
      <c r="D31" s="171" t="s">
        <v>251</v>
      </c>
      <c r="E31" s="171">
        <v>-34.5</v>
      </c>
      <c r="F31" s="171">
        <v>150</v>
      </c>
      <c r="G31" s="171" t="s">
        <v>252</v>
      </c>
      <c r="H31" s="171" t="s">
        <v>299</v>
      </c>
      <c r="J31" s="172" t="s">
        <v>302</v>
      </c>
      <c r="K31" s="173">
        <v>18.07</v>
      </c>
      <c r="L31" s="174">
        <v>409.00685714285714</v>
      </c>
      <c r="M31" s="175">
        <f t="shared" si="0"/>
        <v>31.585000000000008</v>
      </c>
      <c r="N31" s="175">
        <f t="shared" si="1"/>
        <v>409.00991428571422</v>
      </c>
      <c r="O31" s="175">
        <f t="shared" si="3"/>
        <v>29.524000000000012</v>
      </c>
      <c r="P31" s="171" t="s">
        <v>255</v>
      </c>
      <c r="Q31" s="171" t="s">
        <v>256</v>
      </c>
    </row>
    <row r="32" spans="1:17" s="171" customFormat="1" ht="15" customHeight="1" x14ac:dyDescent="0.2">
      <c r="A32" s="171" t="s">
        <v>304</v>
      </c>
      <c r="B32" s="171" t="s">
        <v>298</v>
      </c>
      <c r="C32" s="171" t="s">
        <v>251</v>
      </c>
      <c r="D32" s="171" t="s">
        <v>251</v>
      </c>
      <c r="E32" s="171">
        <v>-34.5</v>
      </c>
      <c r="F32" s="171">
        <v>150</v>
      </c>
      <c r="G32" s="171" t="s">
        <v>261</v>
      </c>
      <c r="H32" s="171" t="s">
        <v>299</v>
      </c>
      <c r="J32" s="172" t="s">
        <v>302</v>
      </c>
      <c r="K32" s="173">
        <v>18.98</v>
      </c>
      <c r="L32" s="174">
        <v>409.3125714285714</v>
      </c>
      <c r="M32" s="175">
        <f t="shared" si="0"/>
        <v>27.490000000000009</v>
      </c>
      <c r="N32" s="175">
        <f t="shared" si="1"/>
        <v>409.17194285714288</v>
      </c>
      <c r="O32" s="175">
        <f t="shared" si="3"/>
        <v>29.533000000000005</v>
      </c>
      <c r="P32" s="171" t="s">
        <v>263</v>
      </c>
      <c r="Q32" s="171" t="s">
        <v>256</v>
      </c>
    </row>
    <row r="33" spans="1:17" s="171" customFormat="1" ht="15" customHeight="1" x14ac:dyDescent="0.2">
      <c r="A33" s="171" t="s">
        <v>305</v>
      </c>
      <c r="B33" s="171" t="s">
        <v>298</v>
      </c>
      <c r="C33" s="171" t="s">
        <v>251</v>
      </c>
      <c r="D33" s="171" t="s">
        <v>251</v>
      </c>
      <c r="E33" s="171">
        <v>-34.5</v>
      </c>
      <c r="F33" s="171">
        <v>150</v>
      </c>
      <c r="G33" s="171" t="s">
        <v>252</v>
      </c>
      <c r="H33" s="171" t="s">
        <v>299</v>
      </c>
      <c r="J33" s="172" t="s">
        <v>302</v>
      </c>
      <c r="K33" s="173">
        <v>18.010000000000002</v>
      </c>
      <c r="L33" s="174">
        <v>409.43485714285714</v>
      </c>
      <c r="M33" s="175">
        <f t="shared" si="0"/>
        <v>31.855000000000004</v>
      </c>
      <c r="N33" s="175">
        <f t="shared" si="1"/>
        <v>409.32938571428576</v>
      </c>
      <c r="O33" s="175">
        <f t="shared" si="3"/>
        <v>29.218000000000007</v>
      </c>
      <c r="P33" s="171" t="s">
        <v>255</v>
      </c>
      <c r="Q33" s="171" t="s">
        <v>259</v>
      </c>
    </row>
    <row r="34" spans="1:17" s="171" customFormat="1" ht="15" customHeight="1" x14ac:dyDescent="0.2">
      <c r="A34" s="171" t="s">
        <v>306</v>
      </c>
      <c r="B34" s="171" t="s">
        <v>298</v>
      </c>
      <c r="C34" s="171" t="s">
        <v>251</v>
      </c>
      <c r="D34" s="171" t="s">
        <v>251</v>
      </c>
      <c r="E34" s="171">
        <v>-34.5</v>
      </c>
      <c r="F34" s="171">
        <v>150</v>
      </c>
      <c r="G34" s="171" t="s">
        <v>252</v>
      </c>
      <c r="H34" s="171" t="s">
        <v>299</v>
      </c>
      <c r="J34" s="172" t="s">
        <v>302</v>
      </c>
      <c r="K34" s="173">
        <v>18.87</v>
      </c>
      <c r="L34" s="174">
        <v>409.4425</v>
      </c>
      <c r="M34" s="175">
        <f t="shared" si="0"/>
        <v>27.984999999999999</v>
      </c>
      <c r="N34" s="175">
        <f t="shared" si="1"/>
        <v>409.41957142857143</v>
      </c>
      <c r="O34" s="175">
        <f t="shared" si="3"/>
        <v>28.687000000000001</v>
      </c>
      <c r="P34" s="171" t="s">
        <v>255</v>
      </c>
      <c r="Q34" s="171" t="s">
        <v>256</v>
      </c>
    </row>
    <row r="35" spans="1:17" s="171" customFormat="1" ht="15" customHeight="1" x14ac:dyDescent="0.2">
      <c r="A35" s="171" t="s">
        <v>307</v>
      </c>
      <c r="B35" s="171" t="s">
        <v>308</v>
      </c>
      <c r="C35" s="171" t="s">
        <v>251</v>
      </c>
      <c r="D35" s="171" t="s">
        <v>251</v>
      </c>
      <c r="E35" s="171">
        <v>-34.5</v>
      </c>
      <c r="F35" s="171">
        <v>150</v>
      </c>
      <c r="G35" s="171" t="s">
        <v>252</v>
      </c>
      <c r="H35" s="171" t="s">
        <v>299</v>
      </c>
      <c r="J35" s="172" t="s">
        <v>300</v>
      </c>
      <c r="K35" s="173">
        <v>19.05</v>
      </c>
      <c r="L35" s="174">
        <v>409.45014285714285</v>
      </c>
      <c r="M35" s="175">
        <f t="shared" si="0"/>
        <v>27.174999999999997</v>
      </c>
      <c r="N35" s="175">
        <f t="shared" si="1"/>
        <v>409.45472857142857</v>
      </c>
      <c r="O35" s="175">
        <f t="shared" si="3"/>
        <v>28.858000000000004</v>
      </c>
      <c r="P35" s="171" t="s">
        <v>263</v>
      </c>
      <c r="Q35" s="171" t="s">
        <v>259</v>
      </c>
    </row>
    <row r="36" spans="1:17" s="171" customFormat="1" ht="15" customHeight="1" x14ac:dyDescent="0.2">
      <c r="A36" s="171" t="s">
        <v>309</v>
      </c>
      <c r="B36" s="171" t="s">
        <v>298</v>
      </c>
      <c r="C36" s="171" t="s">
        <v>251</v>
      </c>
      <c r="D36" s="171" t="s">
        <v>251</v>
      </c>
      <c r="E36" s="171">
        <v>-34.5</v>
      </c>
      <c r="F36" s="171">
        <v>150</v>
      </c>
      <c r="G36" s="171" t="s">
        <v>261</v>
      </c>
      <c r="H36" s="171" t="s">
        <v>299</v>
      </c>
      <c r="J36" s="172" t="s">
        <v>302</v>
      </c>
      <c r="K36" s="173">
        <v>18.66</v>
      </c>
      <c r="L36" s="174">
        <v>409.45778571428571</v>
      </c>
      <c r="M36" s="175">
        <f t="shared" si="0"/>
        <v>28.930000000000007</v>
      </c>
      <c r="N36" s="175">
        <f t="shared" si="1"/>
        <v>409.46848571428575</v>
      </c>
      <c r="O36" s="175">
        <f t="shared" si="3"/>
        <v>27.886000000000003</v>
      </c>
      <c r="P36" s="171" t="s">
        <v>263</v>
      </c>
      <c r="Q36" s="171" t="s">
        <v>259</v>
      </c>
    </row>
    <row r="37" spans="1:17" s="171" customFormat="1" ht="15" customHeight="1" x14ac:dyDescent="0.2">
      <c r="A37" s="171" t="s">
        <v>310</v>
      </c>
      <c r="B37" s="171" t="s">
        <v>298</v>
      </c>
      <c r="C37" s="171" t="s">
        <v>251</v>
      </c>
      <c r="D37" s="171" t="s">
        <v>251</v>
      </c>
      <c r="E37" s="171">
        <v>-34.5</v>
      </c>
      <c r="F37" s="171">
        <v>150</v>
      </c>
      <c r="G37" s="171" t="s">
        <v>261</v>
      </c>
      <c r="H37" s="171" t="s">
        <v>299</v>
      </c>
      <c r="J37" s="172" t="s">
        <v>302</v>
      </c>
      <c r="K37" s="173">
        <v>18.79</v>
      </c>
      <c r="L37" s="174">
        <v>409.48835714285713</v>
      </c>
      <c r="M37" s="175">
        <f t="shared" si="0"/>
        <v>28.345000000000013</v>
      </c>
      <c r="N37" s="175">
        <f t="shared" ref="N37:N68" si="4">AVERAGE(L35:L39)</f>
        <v>409.4853</v>
      </c>
      <c r="O37" s="175">
        <f t="shared" ref="O37:O52" si="5">AVERAGE(M35:M39)</f>
        <v>27.346000000000004</v>
      </c>
      <c r="P37" s="171" t="s">
        <v>255</v>
      </c>
      <c r="Q37" s="171" t="s">
        <v>259</v>
      </c>
    </row>
    <row r="38" spans="1:17" s="171" customFormat="1" ht="15" customHeight="1" x14ac:dyDescent="0.2">
      <c r="A38" s="171" t="s">
        <v>311</v>
      </c>
      <c r="B38" s="171" t="s">
        <v>298</v>
      </c>
      <c r="C38" s="171" t="s">
        <v>251</v>
      </c>
      <c r="D38" s="171" t="s">
        <v>251</v>
      </c>
      <c r="E38" s="171">
        <v>-34.5</v>
      </c>
      <c r="F38" s="171">
        <v>150</v>
      </c>
      <c r="G38" s="171" t="s">
        <v>252</v>
      </c>
      <c r="H38" s="171" t="s">
        <v>299</v>
      </c>
      <c r="J38" s="172" t="s">
        <v>302</v>
      </c>
      <c r="K38" s="173">
        <v>19.09</v>
      </c>
      <c r="L38" s="174">
        <v>409.50364285714284</v>
      </c>
      <c r="M38" s="175">
        <f t="shared" si="0"/>
        <v>26.995000000000005</v>
      </c>
      <c r="N38" s="175">
        <f t="shared" si="4"/>
        <v>409.5021142857143</v>
      </c>
      <c r="O38" s="175">
        <f t="shared" si="5"/>
        <v>27.463000000000005</v>
      </c>
      <c r="P38" s="171" t="s">
        <v>255</v>
      </c>
      <c r="Q38" s="171" t="s">
        <v>259</v>
      </c>
    </row>
    <row r="39" spans="1:17" s="171" customFormat="1" ht="15" customHeight="1" x14ac:dyDescent="0.2">
      <c r="A39" s="171" t="s">
        <v>312</v>
      </c>
      <c r="B39" s="171" t="s">
        <v>298</v>
      </c>
      <c r="C39" s="171" t="s">
        <v>251</v>
      </c>
      <c r="D39" s="171" t="s">
        <v>251</v>
      </c>
      <c r="E39" s="171">
        <v>-34.5</v>
      </c>
      <c r="F39" s="171">
        <v>150</v>
      </c>
      <c r="G39" s="171" t="s">
        <v>261</v>
      </c>
      <c r="H39" s="171" t="s">
        <v>299</v>
      </c>
      <c r="J39" s="172" t="s">
        <v>302</v>
      </c>
      <c r="K39" s="173">
        <v>19.47</v>
      </c>
      <c r="L39" s="174">
        <v>409.5265714285714</v>
      </c>
      <c r="M39" s="175">
        <f t="shared" si="0"/>
        <v>25.285000000000011</v>
      </c>
      <c r="N39" s="175">
        <f t="shared" si="4"/>
        <v>409.52045714285714</v>
      </c>
      <c r="O39" s="175">
        <f t="shared" si="5"/>
        <v>27.085000000000008</v>
      </c>
      <c r="P39" s="171" t="s">
        <v>263</v>
      </c>
      <c r="Q39" s="171" t="s">
        <v>259</v>
      </c>
    </row>
    <row r="40" spans="1:17" s="171" customFormat="1" ht="15" customHeight="1" x14ac:dyDescent="0.2">
      <c r="A40" s="171" t="s">
        <v>313</v>
      </c>
      <c r="B40" s="171" t="s">
        <v>308</v>
      </c>
      <c r="C40" s="171" t="s">
        <v>251</v>
      </c>
      <c r="D40" s="171" t="s">
        <v>251</v>
      </c>
      <c r="E40" s="171">
        <v>-34.5</v>
      </c>
      <c r="F40" s="171">
        <v>150</v>
      </c>
      <c r="G40" s="171" t="s">
        <v>252</v>
      </c>
      <c r="H40" s="171" t="s">
        <v>299</v>
      </c>
      <c r="J40" s="172" t="s">
        <v>300</v>
      </c>
      <c r="K40" s="173">
        <v>18.920000000000002</v>
      </c>
      <c r="L40" s="174">
        <v>409.53421428571426</v>
      </c>
      <c r="M40" s="175">
        <f t="shared" si="0"/>
        <v>27.759999999999991</v>
      </c>
      <c r="N40" s="175">
        <f t="shared" si="4"/>
        <v>409.53421428571426</v>
      </c>
      <c r="O40" s="175">
        <f t="shared" si="5"/>
        <v>27.742000000000008</v>
      </c>
      <c r="P40" s="171" t="s">
        <v>263</v>
      </c>
      <c r="Q40" s="171" t="s">
        <v>256</v>
      </c>
    </row>
    <row r="41" spans="1:17" s="171" customFormat="1" ht="15" customHeight="1" x14ac:dyDescent="0.2">
      <c r="A41" s="171" t="s">
        <v>314</v>
      </c>
      <c r="B41" s="171" t="s">
        <v>308</v>
      </c>
      <c r="C41" s="171" t="s">
        <v>251</v>
      </c>
      <c r="D41" s="171" t="s">
        <v>251</v>
      </c>
      <c r="E41" s="171">
        <v>-34.5</v>
      </c>
      <c r="F41" s="171">
        <v>150</v>
      </c>
      <c r="G41" s="171" t="s">
        <v>261</v>
      </c>
      <c r="H41" s="171" t="s">
        <v>299</v>
      </c>
      <c r="J41" s="172" t="s">
        <v>300</v>
      </c>
      <c r="K41" s="173">
        <v>19.079999999999998</v>
      </c>
      <c r="L41" s="174">
        <v>409.54949999999997</v>
      </c>
      <c r="M41" s="175">
        <f t="shared" si="0"/>
        <v>27.04000000000002</v>
      </c>
      <c r="N41" s="175">
        <f t="shared" si="4"/>
        <v>409.54644285714284</v>
      </c>
      <c r="O41" s="175">
        <f t="shared" si="5"/>
        <v>27.751000000000012</v>
      </c>
      <c r="P41" s="171" t="s">
        <v>255</v>
      </c>
      <c r="Q41" s="171" t="s">
        <v>259</v>
      </c>
    </row>
    <row r="42" spans="1:17" s="171" customFormat="1" ht="15" customHeight="1" x14ac:dyDescent="0.2">
      <c r="A42" s="171" t="s">
        <v>315</v>
      </c>
      <c r="B42" s="171" t="s">
        <v>308</v>
      </c>
      <c r="C42" s="171" t="s">
        <v>251</v>
      </c>
      <c r="D42" s="171" t="s">
        <v>251</v>
      </c>
      <c r="E42" s="171">
        <v>-34.5</v>
      </c>
      <c r="F42" s="171">
        <v>150</v>
      </c>
      <c r="G42" s="171" t="s">
        <v>261</v>
      </c>
      <c r="H42" s="171" t="s">
        <v>299</v>
      </c>
      <c r="J42" s="172" t="s">
        <v>300</v>
      </c>
      <c r="K42" s="173">
        <v>18.059999999999999</v>
      </c>
      <c r="L42" s="174">
        <v>409.55714285714288</v>
      </c>
      <c r="M42" s="175">
        <f t="shared" si="0"/>
        <v>31.63000000000001</v>
      </c>
      <c r="N42" s="175">
        <f t="shared" si="4"/>
        <v>409.55714285714282</v>
      </c>
      <c r="O42" s="175">
        <f t="shared" si="5"/>
        <v>28.255000000000006</v>
      </c>
      <c r="P42" s="171" t="s">
        <v>263</v>
      </c>
      <c r="Q42" s="171" t="s">
        <v>256</v>
      </c>
    </row>
    <row r="43" spans="1:17" s="171" customFormat="1" ht="15" customHeight="1" x14ac:dyDescent="0.2">
      <c r="A43" s="171" t="s">
        <v>316</v>
      </c>
      <c r="B43" s="171" t="s">
        <v>298</v>
      </c>
      <c r="C43" s="171" t="s">
        <v>251</v>
      </c>
      <c r="D43" s="171" t="s">
        <v>251</v>
      </c>
      <c r="E43" s="171">
        <v>-34.5</v>
      </c>
      <c r="F43" s="171">
        <v>150</v>
      </c>
      <c r="G43" s="171" t="s">
        <v>261</v>
      </c>
      <c r="H43" s="171" t="s">
        <v>299</v>
      </c>
      <c r="J43" s="172" t="s">
        <v>302</v>
      </c>
      <c r="K43" s="173">
        <v>19.079999999999998</v>
      </c>
      <c r="L43" s="174">
        <v>409.56478571428573</v>
      </c>
      <c r="M43" s="175">
        <f t="shared" si="0"/>
        <v>27.04000000000002</v>
      </c>
      <c r="N43" s="175">
        <f t="shared" si="4"/>
        <v>409.57089999999999</v>
      </c>
      <c r="O43" s="175">
        <f t="shared" si="5"/>
        <v>28.570000000000014</v>
      </c>
      <c r="P43" s="171" t="s">
        <v>263</v>
      </c>
      <c r="Q43" s="171" t="s">
        <v>259</v>
      </c>
    </row>
    <row r="44" spans="1:17" s="171" customFormat="1" ht="15" customHeight="1" x14ac:dyDescent="0.2">
      <c r="A44" s="171" t="s">
        <v>317</v>
      </c>
      <c r="B44" s="171" t="s">
        <v>298</v>
      </c>
      <c r="C44" s="171" t="s">
        <v>251</v>
      </c>
      <c r="D44" s="171" t="s">
        <v>251</v>
      </c>
      <c r="E44" s="171">
        <v>-34.5</v>
      </c>
      <c r="F44" s="171">
        <v>150</v>
      </c>
      <c r="G44" s="171" t="s">
        <v>261</v>
      </c>
      <c r="H44" s="171" t="s">
        <v>299</v>
      </c>
      <c r="J44" s="172" t="s">
        <v>302</v>
      </c>
      <c r="K44" s="173">
        <v>18.91</v>
      </c>
      <c r="L44" s="174">
        <v>409.58007142857139</v>
      </c>
      <c r="M44" s="175">
        <f t="shared" si="0"/>
        <v>27.805000000000007</v>
      </c>
      <c r="N44" s="175">
        <f t="shared" si="4"/>
        <v>409.5877142857143</v>
      </c>
      <c r="O44" s="175">
        <f t="shared" si="5"/>
        <v>28.92100000000001</v>
      </c>
      <c r="P44" s="171" t="s">
        <v>263</v>
      </c>
      <c r="Q44" s="171" t="s">
        <v>259</v>
      </c>
    </row>
    <row r="45" spans="1:17" s="171" customFormat="1" ht="15" customHeight="1" x14ac:dyDescent="0.2">
      <c r="A45" s="171" t="s">
        <v>318</v>
      </c>
      <c r="B45" s="171" t="s">
        <v>308</v>
      </c>
      <c r="C45" s="171" t="s">
        <v>251</v>
      </c>
      <c r="D45" s="171" t="s">
        <v>251</v>
      </c>
      <c r="E45" s="171">
        <v>-34.5</v>
      </c>
      <c r="F45" s="171">
        <v>150</v>
      </c>
      <c r="G45" s="171" t="s">
        <v>252</v>
      </c>
      <c r="H45" s="171" t="s">
        <v>299</v>
      </c>
      <c r="J45" s="172" t="s">
        <v>300</v>
      </c>
      <c r="K45" s="173">
        <v>18.57</v>
      </c>
      <c r="L45" s="174">
        <v>409.60300000000001</v>
      </c>
      <c r="M45" s="175">
        <f t="shared" si="0"/>
        <v>29.335000000000008</v>
      </c>
      <c r="N45" s="175">
        <f t="shared" si="4"/>
        <v>409.60452857142855</v>
      </c>
      <c r="O45" s="175">
        <f t="shared" si="5"/>
        <v>28.18300000000001</v>
      </c>
      <c r="P45" s="171" t="s">
        <v>263</v>
      </c>
      <c r="Q45" s="171" t="s">
        <v>259</v>
      </c>
    </row>
    <row r="46" spans="1:17" s="171" customFormat="1" ht="15" customHeight="1" x14ac:dyDescent="0.2">
      <c r="A46" s="171" t="s">
        <v>319</v>
      </c>
      <c r="B46" s="171" t="s">
        <v>298</v>
      </c>
      <c r="C46" s="171" t="s">
        <v>251</v>
      </c>
      <c r="D46" s="171" t="s">
        <v>251</v>
      </c>
      <c r="E46" s="171">
        <v>-34.5</v>
      </c>
      <c r="F46" s="171">
        <v>150</v>
      </c>
      <c r="G46" s="171" t="s">
        <v>252</v>
      </c>
      <c r="H46" s="171" t="s">
        <v>299</v>
      </c>
      <c r="J46" s="172" t="s">
        <v>302</v>
      </c>
      <c r="K46" s="173">
        <v>18.690000000000001</v>
      </c>
      <c r="L46" s="174">
        <v>409.63357142857143</v>
      </c>
      <c r="M46" s="175">
        <f t="shared" si="0"/>
        <v>28.795000000000002</v>
      </c>
      <c r="N46" s="175">
        <f t="shared" si="4"/>
        <v>409.61981428571426</v>
      </c>
      <c r="O46" s="175">
        <f t="shared" si="5"/>
        <v>28.903000000000009</v>
      </c>
      <c r="P46" s="171" t="s">
        <v>255</v>
      </c>
      <c r="Q46" s="171" t="s">
        <v>256</v>
      </c>
    </row>
    <row r="47" spans="1:17" s="171" customFormat="1" ht="15" customHeight="1" x14ac:dyDescent="0.2">
      <c r="A47" s="171" t="s">
        <v>320</v>
      </c>
      <c r="B47" s="171" t="s">
        <v>298</v>
      </c>
      <c r="C47" s="171" t="s">
        <v>251</v>
      </c>
      <c r="D47" s="171" t="s">
        <v>251</v>
      </c>
      <c r="E47" s="171">
        <v>-34.5</v>
      </c>
      <c r="F47" s="171">
        <v>150</v>
      </c>
      <c r="G47" s="171" t="s">
        <v>261</v>
      </c>
      <c r="H47" s="171" t="s">
        <v>299</v>
      </c>
      <c r="J47" s="172" t="s">
        <v>302</v>
      </c>
      <c r="K47" s="173">
        <v>18.88</v>
      </c>
      <c r="L47" s="174">
        <v>409.64121428571423</v>
      </c>
      <c r="M47" s="175">
        <f t="shared" si="0"/>
        <v>27.940000000000012</v>
      </c>
      <c r="N47" s="175">
        <f t="shared" si="4"/>
        <v>409.63357142857137</v>
      </c>
      <c r="O47" s="175">
        <f t="shared" si="5"/>
        <v>29.020000000000003</v>
      </c>
      <c r="P47" s="171" t="s">
        <v>263</v>
      </c>
      <c r="Q47" s="171" t="s">
        <v>256</v>
      </c>
    </row>
    <row r="48" spans="1:17" s="171" customFormat="1" ht="15" customHeight="1" x14ac:dyDescent="0.2">
      <c r="A48" s="171" t="s">
        <v>321</v>
      </c>
      <c r="B48" s="171" t="s">
        <v>308</v>
      </c>
      <c r="C48" s="171" t="s">
        <v>251</v>
      </c>
      <c r="D48" s="171" t="s">
        <v>251</v>
      </c>
      <c r="E48" s="171">
        <v>-34.5</v>
      </c>
      <c r="F48" s="171">
        <v>150</v>
      </c>
      <c r="G48" s="171" t="s">
        <v>252</v>
      </c>
      <c r="H48" s="171" t="s">
        <v>299</v>
      </c>
      <c r="J48" s="172" t="s">
        <v>300</v>
      </c>
      <c r="K48" s="173">
        <v>18.28</v>
      </c>
      <c r="L48" s="174">
        <v>409.64121428571423</v>
      </c>
      <c r="M48" s="175">
        <f t="shared" si="0"/>
        <v>30.64</v>
      </c>
      <c r="N48" s="175">
        <f t="shared" si="4"/>
        <v>409.64427142857141</v>
      </c>
      <c r="O48" s="175">
        <f t="shared" si="5"/>
        <v>28.732000000000006</v>
      </c>
      <c r="P48" s="171" t="s">
        <v>263</v>
      </c>
      <c r="Q48" s="171" t="s">
        <v>259</v>
      </c>
    </row>
    <row r="49" spans="1:17" s="171" customFormat="1" ht="15" customHeight="1" x14ac:dyDescent="0.2">
      <c r="A49" s="171" t="s">
        <v>322</v>
      </c>
      <c r="B49" s="171" t="s">
        <v>308</v>
      </c>
      <c r="C49" s="171" t="s">
        <v>251</v>
      </c>
      <c r="D49" s="171" t="s">
        <v>251</v>
      </c>
      <c r="E49" s="171">
        <v>-34.5</v>
      </c>
      <c r="F49" s="171">
        <v>150</v>
      </c>
      <c r="G49" s="171" t="s">
        <v>252</v>
      </c>
      <c r="H49" s="171" t="s">
        <v>299</v>
      </c>
      <c r="J49" s="172" t="s">
        <v>300</v>
      </c>
      <c r="K49" s="173">
        <v>18.78</v>
      </c>
      <c r="L49" s="174">
        <v>409.64885714285714</v>
      </c>
      <c r="M49" s="175">
        <f t="shared" si="0"/>
        <v>28.39</v>
      </c>
      <c r="N49" s="175">
        <f t="shared" si="4"/>
        <v>409.65038571428568</v>
      </c>
      <c r="O49" s="175">
        <f t="shared" si="5"/>
        <v>29.128000000000007</v>
      </c>
      <c r="P49" s="171" t="s">
        <v>255</v>
      </c>
      <c r="Q49" s="171" t="s">
        <v>256</v>
      </c>
    </row>
    <row r="50" spans="1:17" s="171" customFormat="1" ht="15" customHeight="1" x14ac:dyDescent="0.2">
      <c r="A50" s="171" t="s">
        <v>323</v>
      </c>
      <c r="B50" s="171" t="s">
        <v>308</v>
      </c>
      <c r="C50" s="171" t="s">
        <v>251</v>
      </c>
      <c r="D50" s="171" t="s">
        <v>251</v>
      </c>
      <c r="E50" s="171">
        <v>-34.5</v>
      </c>
      <c r="F50" s="171">
        <v>150</v>
      </c>
      <c r="G50" s="171" t="s">
        <v>261</v>
      </c>
      <c r="H50" s="171" t="s">
        <v>299</v>
      </c>
      <c r="J50" s="172" t="s">
        <v>324</v>
      </c>
      <c r="K50" s="173">
        <v>18.89</v>
      </c>
      <c r="L50" s="174">
        <v>409.65649999999999</v>
      </c>
      <c r="M50" s="175">
        <f t="shared" si="0"/>
        <v>27.89500000000001</v>
      </c>
      <c r="N50" s="175">
        <f t="shared" si="4"/>
        <v>409.65955714285712</v>
      </c>
      <c r="O50" s="175">
        <f t="shared" si="5"/>
        <v>29.497000000000003</v>
      </c>
      <c r="P50" s="171" t="s">
        <v>263</v>
      </c>
      <c r="Q50" s="171" t="s">
        <v>256</v>
      </c>
    </row>
    <row r="51" spans="1:17" s="171" customFormat="1" ht="15" customHeight="1" x14ac:dyDescent="0.2">
      <c r="A51" s="171" t="s">
        <v>325</v>
      </c>
      <c r="B51" s="171" t="s">
        <v>298</v>
      </c>
      <c r="C51" s="171" t="s">
        <v>251</v>
      </c>
      <c r="D51" s="171" t="s">
        <v>251</v>
      </c>
      <c r="E51" s="171">
        <v>-34.5</v>
      </c>
      <c r="F51" s="171">
        <v>150</v>
      </c>
      <c r="G51" s="171" t="s">
        <v>252</v>
      </c>
      <c r="H51" s="171" t="s">
        <v>299</v>
      </c>
      <c r="J51" s="172" t="s">
        <v>326</v>
      </c>
      <c r="K51" s="173">
        <v>18.25</v>
      </c>
      <c r="L51" s="174">
        <v>409.66414285714285</v>
      </c>
      <c r="M51" s="175">
        <f t="shared" si="0"/>
        <v>30.775000000000006</v>
      </c>
      <c r="N51" s="175">
        <f t="shared" si="4"/>
        <v>409.67178571428565</v>
      </c>
      <c r="O51" s="175">
        <f t="shared" si="5"/>
        <v>29.407000000000004</v>
      </c>
      <c r="P51" s="171" t="s">
        <v>263</v>
      </c>
      <c r="Q51" s="171" t="s">
        <v>259</v>
      </c>
    </row>
    <row r="52" spans="1:17" s="171" customFormat="1" ht="15" customHeight="1" x14ac:dyDescent="0.2">
      <c r="A52" s="171" t="s">
        <v>327</v>
      </c>
      <c r="B52" s="171" t="s">
        <v>298</v>
      </c>
      <c r="C52" s="171" t="s">
        <v>251</v>
      </c>
      <c r="D52" s="171" t="s">
        <v>251</v>
      </c>
      <c r="E52" s="171">
        <v>-34.5</v>
      </c>
      <c r="F52" s="171">
        <v>150</v>
      </c>
      <c r="G52" s="171" t="s">
        <v>261</v>
      </c>
      <c r="H52" s="171" t="s">
        <v>299</v>
      </c>
      <c r="J52" s="172" t="s">
        <v>326</v>
      </c>
      <c r="K52" s="173">
        <v>18.47</v>
      </c>
      <c r="L52" s="174">
        <v>409.68707142857141</v>
      </c>
      <c r="M52" s="175">
        <f t="shared" si="0"/>
        <v>29.785000000000011</v>
      </c>
      <c r="N52" s="175">
        <f t="shared" si="4"/>
        <v>409.68707142857136</v>
      </c>
      <c r="O52" s="175">
        <f t="shared" si="5"/>
        <v>29.560000000000009</v>
      </c>
      <c r="P52" s="171" t="s">
        <v>255</v>
      </c>
      <c r="Q52" s="171" t="s">
        <v>256</v>
      </c>
    </row>
    <row r="53" spans="1:17" s="171" customFormat="1" ht="15" customHeight="1" x14ac:dyDescent="0.2">
      <c r="A53" s="171" t="s">
        <v>328</v>
      </c>
      <c r="B53" s="171" t="s">
        <v>308</v>
      </c>
      <c r="C53" s="171" t="s">
        <v>251</v>
      </c>
      <c r="D53" s="171" t="s">
        <v>251</v>
      </c>
      <c r="E53" s="171">
        <v>-34.5</v>
      </c>
      <c r="F53" s="171">
        <v>150</v>
      </c>
      <c r="G53" s="171" t="s">
        <v>252</v>
      </c>
      <c r="H53" s="171" t="s">
        <v>299</v>
      </c>
      <c r="J53" s="172" t="s">
        <v>324</v>
      </c>
      <c r="K53" s="173">
        <v>18.38</v>
      </c>
      <c r="L53" s="174">
        <v>409.70235714285712</v>
      </c>
      <c r="M53" s="175">
        <f t="shared" si="0"/>
        <v>30.190000000000012</v>
      </c>
      <c r="N53" s="175">
        <f t="shared" si="4"/>
        <v>409.70235714285707</v>
      </c>
      <c r="O53" s="175">
        <f t="shared" ref="O53:O68" si="6">AVERAGE(M51:M55)</f>
        <v>30.055000000000007</v>
      </c>
      <c r="P53" s="171" t="s">
        <v>255</v>
      </c>
      <c r="Q53" s="171" t="s">
        <v>259</v>
      </c>
    </row>
    <row r="54" spans="1:17" s="171" customFormat="1" ht="15" customHeight="1" x14ac:dyDescent="0.2">
      <c r="A54" s="171" t="s">
        <v>329</v>
      </c>
      <c r="B54" s="171" t="s">
        <v>298</v>
      </c>
      <c r="C54" s="171" t="s">
        <v>251</v>
      </c>
      <c r="D54" s="171" t="s">
        <v>251</v>
      </c>
      <c r="E54" s="171">
        <v>-34.5</v>
      </c>
      <c r="F54" s="171">
        <v>150</v>
      </c>
      <c r="G54" s="171" t="s">
        <v>261</v>
      </c>
      <c r="H54" s="171" t="s">
        <v>299</v>
      </c>
      <c r="J54" s="172" t="s">
        <v>326</v>
      </c>
      <c r="K54" s="173">
        <v>18.61</v>
      </c>
      <c r="L54" s="174">
        <v>409.72528571428569</v>
      </c>
      <c r="M54" s="175">
        <f t="shared" si="0"/>
        <v>29.155000000000001</v>
      </c>
      <c r="N54" s="175">
        <f t="shared" si="4"/>
        <v>409.71917142857149</v>
      </c>
      <c r="O54" s="175">
        <f t="shared" si="6"/>
        <v>29.569000000000006</v>
      </c>
      <c r="P54" s="171" t="s">
        <v>255</v>
      </c>
      <c r="Q54" s="171" t="s">
        <v>256</v>
      </c>
    </row>
    <row r="55" spans="1:17" s="171" customFormat="1" ht="15" customHeight="1" x14ac:dyDescent="0.2">
      <c r="A55" s="171" t="s">
        <v>330</v>
      </c>
      <c r="B55" s="171" t="s">
        <v>308</v>
      </c>
      <c r="C55" s="171" t="s">
        <v>251</v>
      </c>
      <c r="D55" s="171" t="s">
        <v>251</v>
      </c>
      <c r="E55" s="171">
        <v>-34.5</v>
      </c>
      <c r="F55" s="171">
        <v>150</v>
      </c>
      <c r="G55" s="171" t="s">
        <v>252</v>
      </c>
      <c r="H55" s="171" t="s">
        <v>299</v>
      </c>
      <c r="J55" s="172" t="s">
        <v>324</v>
      </c>
      <c r="K55" s="173">
        <v>18.34</v>
      </c>
      <c r="L55" s="174">
        <v>409.73292857142854</v>
      </c>
      <c r="M55" s="175">
        <f t="shared" si="0"/>
        <v>30.370000000000005</v>
      </c>
      <c r="N55" s="175">
        <f t="shared" si="4"/>
        <v>409.73445714285708</v>
      </c>
      <c r="O55" s="175">
        <f t="shared" si="6"/>
        <v>29.479000000000006</v>
      </c>
      <c r="P55" s="171" t="s">
        <v>263</v>
      </c>
      <c r="Q55" s="171" t="s">
        <v>259</v>
      </c>
    </row>
    <row r="56" spans="1:17" s="171" customFormat="1" ht="15" customHeight="1" x14ac:dyDescent="0.2">
      <c r="A56" s="171" t="s">
        <v>331</v>
      </c>
      <c r="B56" s="171" t="s">
        <v>298</v>
      </c>
      <c r="C56" s="171" t="s">
        <v>251</v>
      </c>
      <c r="D56" s="171" t="s">
        <v>251</v>
      </c>
      <c r="E56" s="171">
        <v>-34.5</v>
      </c>
      <c r="F56" s="171">
        <v>150</v>
      </c>
      <c r="G56" s="171" t="s">
        <v>261</v>
      </c>
      <c r="H56" s="171" t="s">
        <v>299</v>
      </c>
      <c r="J56" s="172" t="s">
        <v>326</v>
      </c>
      <c r="K56" s="173">
        <v>18.79</v>
      </c>
      <c r="L56" s="174">
        <v>409.74821428571431</v>
      </c>
      <c r="M56" s="175">
        <f t="shared" si="0"/>
        <v>28.345000000000013</v>
      </c>
      <c r="N56" s="175">
        <f t="shared" si="4"/>
        <v>409.74974285714291</v>
      </c>
      <c r="O56" s="175">
        <f t="shared" si="6"/>
        <v>28.975000000000005</v>
      </c>
      <c r="P56" s="171" t="s">
        <v>263</v>
      </c>
      <c r="Q56" s="171" t="s">
        <v>259</v>
      </c>
    </row>
    <row r="57" spans="1:17" s="171" customFormat="1" ht="15" customHeight="1" x14ac:dyDescent="0.2">
      <c r="A57" s="171" t="s">
        <v>332</v>
      </c>
      <c r="B57" s="171" t="s">
        <v>308</v>
      </c>
      <c r="C57" s="171" t="s">
        <v>251</v>
      </c>
      <c r="D57" s="171" t="s">
        <v>251</v>
      </c>
      <c r="E57" s="171">
        <v>-34.5</v>
      </c>
      <c r="F57" s="171">
        <v>150</v>
      </c>
      <c r="G57" s="171" t="s">
        <v>252</v>
      </c>
      <c r="H57" s="171" t="s">
        <v>299</v>
      </c>
      <c r="J57" s="172" t="s">
        <v>324</v>
      </c>
      <c r="K57" s="173">
        <v>18.57</v>
      </c>
      <c r="L57" s="174">
        <v>409.76349999999996</v>
      </c>
      <c r="M57" s="175">
        <f t="shared" si="0"/>
        <v>29.335000000000008</v>
      </c>
      <c r="N57" s="175">
        <f t="shared" si="4"/>
        <v>409.76655714285715</v>
      </c>
      <c r="O57" s="175">
        <f t="shared" si="6"/>
        <v>29.407000000000004</v>
      </c>
      <c r="P57" s="171" t="s">
        <v>255</v>
      </c>
      <c r="Q57" s="171" t="s">
        <v>256</v>
      </c>
    </row>
    <row r="58" spans="1:17" s="171" customFormat="1" ht="15" customHeight="1" x14ac:dyDescent="0.2">
      <c r="A58" s="171" t="s">
        <v>333</v>
      </c>
      <c r="B58" s="171" t="s">
        <v>308</v>
      </c>
      <c r="C58" s="171" t="s">
        <v>251</v>
      </c>
      <c r="D58" s="171" t="s">
        <v>251</v>
      </c>
      <c r="E58" s="171">
        <v>-34.5</v>
      </c>
      <c r="F58" s="171">
        <v>150</v>
      </c>
      <c r="G58" s="171" t="s">
        <v>252</v>
      </c>
      <c r="H58" s="171" t="s">
        <v>299</v>
      </c>
      <c r="J58" s="172" t="s">
        <v>324</v>
      </c>
      <c r="K58" s="173">
        <v>18.940000000000001</v>
      </c>
      <c r="L58" s="174">
        <v>409.77878571428568</v>
      </c>
      <c r="M58" s="175">
        <f t="shared" si="0"/>
        <v>27.67</v>
      </c>
      <c r="N58" s="175">
        <f t="shared" si="4"/>
        <v>409.79101428571431</v>
      </c>
      <c r="O58" s="175">
        <f t="shared" si="6"/>
        <v>30.181000000000004</v>
      </c>
      <c r="P58" s="171" t="s">
        <v>255</v>
      </c>
      <c r="Q58" s="171" t="s">
        <v>256</v>
      </c>
    </row>
    <row r="59" spans="1:17" s="171" customFormat="1" ht="15" customHeight="1" x14ac:dyDescent="0.2">
      <c r="A59" s="171" t="s">
        <v>334</v>
      </c>
      <c r="B59" s="171" t="s">
        <v>308</v>
      </c>
      <c r="C59" s="171" t="s">
        <v>251</v>
      </c>
      <c r="D59" s="171" t="s">
        <v>251</v>
      </c>
      <c r="E59" s="171">
        <v>-34.5</v>
      </c>
      <c r="F59" s="171">
        <v>150</v>
      </c>
      <c r="G59" s="171" t="s">
        <v>252</v>
      </c>
      <c r="H59" s="171" t="s">
        <v>299</v>
      </c>
      <c r="J59" s="172" t="s">
        <v>324</v>
      </c>
      <c r="K59" s="173">
        <v>18.13</v>
      </c>
      <c r="L59" s="174">
        <v>409.80935714285715</v>
      </c>
      <c r="M59" s="175">
        <f t="shared" si="0"/>
        <v>31.315000000000012</v>
      </c>
      <c r="N59" s="175">
        <f t="shared" si="4"/>
        <v>409.82922857142859</v>
      </c>
      <c r="O59" s="175">
        <f t="shared" si="6"/>
        <v>30.973000000000006</v>
      </c>
      <c r="P59" s="171" t="s">
        <v>255</v>
      </c>
      <c r="Q59" s="171" t="s">
        <v>256</v>
      </c>
    </row>
    <row r="60" spans="1:17" s="171" customFormat="1" ht="15" customHeight="1" x14ac:dyDescent="0.2">
      <c r="A60" s="171" t="s">
        <v>335</v>
      </c>
      <c r="B60" s="171" t="s">
        <v>336</v>
      </c>
      <c r="C60" s="171" t="s">
        <v>251</v>
      </c>
      <c r="D60" s="171" t="s">
        <v>251</v>
      </c>
      <c r="E60" s="171">
        <v>-34.5</v>
      </c>
      <c r="F60" s="171">
        <v>150</v>
      </c>
      <c r="G60" s="171" t="s">
        <v>261</v>
      </c>
      <c r="H60" s="171" t="s">
        <v>299</v>
      </c>
      <c r="J60" s="171" t="s">
        <v>3150</v>
      </c>
      <c r="K60" s="173">
        <v>17.48</v>
      </c>
      <c r="L60" s="174">
        <v>409.85521428571428</v>
      </c>
      <c r="M60" s="175">
        <f t="shared" si="0"/>
        <v>34.240000000000009</v>
      </c>
      <c r="N60" s="175">
        <f t="shared" si="4"/>
        <v>409.8689714285714</v>
      </c>
      <c r="O60" s="175">
        <f t="shared" si="6"/>
        <v>31.576000000000011</v>
      </c>
      <c r="P60" s="171" t="s">
        <v>255</v>
      </c>
      <c r="Q60" s="171" t="s">
        <v>256</v>
      </c>
    </row>
    <row r="61" spans="1:17" s="171" customFormat="1" ht="15" customHeight="1" x14ac:dyDescent="0.2">
      <c r="A61" s="171" t="s">
        <v>337</v>
      </c>
      <c r="B61" s="171" t="s">
        <v>336</v>
      </c>
      <c r="C61" s="171" t="s">
        <v>251</v>
      </c>
      <c r="D61" s="171" t="s">
        <v>251</v>
      </c>
      <c r="E61" s="171">
        <v>-34.5</v>
      </c>
      <c r="F61" s="171">
        <v>150</v>
      </c>
      <c r="G61" s="171" t="s">
        <v>261</v>
      </c>
      <c r="H61" s="171" t="s">
        <v>299</v>
      </c>
      <c r="J61" s="172" t="s">
        <v>326</v>
      </c>
      <c r="K61" s="173">
        <v>17.91</v>
      </c>
      <c r="L61" s="174">
        <v>409.93928571428569</v>
      </c>
      <c r="M61" s="175">
        <f t="shared" si="0"/>
        <v>32.305000000000007</v>
      </c>
      <c r="N61" s="175">
        <f t="shared" si="4"/>
        <v>409.95151428571427</v>
      </c>
      <c r="O61" s="175">
        <f t="shared" si="6"/>
        <v>33.241000000000007</v>
      </c>
      <c r="P61" s="171" t="s">
        <v>255</v>
      </c>
      <c r="Q61" s="171" t="s">
        <v>256</v>
      </c>
    </row>
    <row r="62" spans="1:17" s="171" customFormat="1" ht="15" customHeight="1" x14ac:dyDescent="0.2">
      <c r="A62" s="171" t="s">
        <v>338</v>
      </c>
      <c r="B62" s="171" t="s">
        <v>336</v>
      </c>
      <c r="C62" s="171" t="s">
        <v>251</v>
      </c>
      <c r="D62" s="171" t="s">
        <v>251</v>
      </c>
      <c r="E62" s="171">
        <v>-34.5</v>
      </c>
      <c r="F62" s="171">
        <v>150</v>
      </c>
      <c r="G62" s="171" t="s">
        <v>252</v>
      </c>
      <c r="H62" s="171" t="s">
        <v>299</v>
      </c>
      <c r="J62" s="172" t="s">
        <v>326</v>
      </c>
      <c r="K62" s="173">
        <v>17.899999999999999</v>
      </c>
      <c r="L62" s="174">
        <v>409.96221428571425</v>
      </c>
      <c r="M62" s="175">
        <f t="shared" si="0"/>
        <v>32.350000000000009</v>
      </c>
      <c r="N62" s="175">
        <f t="shared" si="4"/>
        <v>410.04781428571425</v>
      </c>
      <c r="O62" s="175">
        <f t="shared" si="6"/>
        <v>33.772000000000013</v>
      </c>
      <c r="P62" s="171" t="s">
        <v>263</v>
      </c>
      <c r="Q62" s="171" t="s">
        <v>256</v>
      </c>
    </row>
    <row r="63" spans="1:17" s="171" customFormat="1" ht="15" customHeight="1" x14ac:dyDescent="0.2">
      <c r="A63" s="171" t="s">
        <v>339</v>
      </c>
      <c r="B63" s="171" t="s">
        <v>336</v>
      </c>
      <c r="C63" s="171" t="s">
        <v>251</v>
      </c>
      <c r="D63" s="171" t="s">
        <v>251</v>
      </c>
      <c r="E63" s="171">
        <v>-34.5</v>
      </c>
      <c r="F63" s="171">
        <v>150</v>
      </c>
      <c r="G63" s="171" t="s">
        <v>252</v>
      </c>
      <c r="H63" s="171" t="s">
        <v>299</v>
      </c>
      <c r="J63" s="172" t="s">
        <v>326</v>
      </c>
      <c r="K63" s="173">
        <v>17.09</v>
      </c>
      <c r="L63" s="174">
        <v>410.19149999999996</v>
      </c>
      <c r="M63" s="175">
        <f t="shared" si="0"/>
        <v>35.995000000000005</v>
      </c>
      <c r="N63" s="175">
        <f t="shared" si="4"/>
        <v>410.16245714285708</v>
      </c>
      <c r="O63" s="175">
        <f t="shared" si="6"/>
        <v>33.664000000000009</v>
      </c>
      <c r="P63" s="171" t="s">
        <v>255</v>
      </c>
      <c r="Q63" s="171" t="s">
        <v>259</v>
      </c>
    </row>
    <row r="64" spans="1:17" s="171" customFormat="1" ht="15" customHeight="1" x14ac:dyDescent="0.2">
      <c r="A64" s="171" t="s">
        <v>340</v>
      </c>
      <c r="B64" s="171" t="s">
        <v>336</v>
      </c>
      <c r="C64" s="171" t="s">
        <v>251</v>
      </c>
      <c r="D64" s="171" t="s">
        <v>251</v>
      </c>
      <c r="E64" s="171">
        <v>-34.5</v>
      </c>
      <c r="F64" s="171">
        <v>150</v>
      </c>
      <c r="G64" s="171" t="s">
        <v>261</v>
      </c>
      <c r="H64" s="171" t="s">
        <v>299</v>
      </c>
      <c r="J64" s="172" t="s">
        <v>326</v>
      </c>
      <c r="K64" s="173">
        <v>17.54</v>
      </c>
      <c r="L64" s="174">
        <v>410.29085714285713</v>
      </c>
      <c r="M64" s="175">
        <f t="shared" si="0"/>
        <v>33.970000000000013</v>
      </c>
      <c r="N64" s="175">
        <f t="shared" si="4"/>
        <v>410.3137857142857</v>
      </c>
      <c r="O64" s="175">
        <f t="shared" si="6"/>
        <v>33.69100000000001</v>
      </c>
      <c r="P64" s="171" t="s">
        <v>255</v>
      </c>
      <c r="Q64" s="171" t="s">
        <v>259</v>
      </c>
    </row>
    <row r="65" spans="1:17" s="171" customFormat="1" ht="15" customHeight="1" x14ac:dyDescent="0.2">
      <c r="A65" s="171" t="s">
        <v>341</v>
      </c>
      <c r="B65" s="171" t="s">
        <v>336</v>
      </c>
      <c r="C65" s="171" t="s">
        <v>251</v>
      </c>
      <c r="D65" s="171" t="s">
        <v>251</v>
      </c>
      <c r="E65" s="171">
        <v>-34.5</v>
      </c>
      <c r="F65" s="171">
        <v>150</v>
      </c>
      <c r="G65" s="171" t="s">
        <v>261</v>
      </c>
      <c r="H65" s="171" t="s">
        <v>299</v>
      </c>
      <c r="J65" s="172" t="s">
        <v>326</v>
      </c>
      <c r="K65" s="173">
        <v>17.600000000000001</v>
      </c>
      <c r="L65" s="174">
        <v>410.42842857142858</v>
      </c>
      <c r="M65" s="175">
        <f t="shared" si="0"/>
        <v>33.700000000000003</v>
      </c>
      <c r="N65" s="175">
        <f t="shared" si="4"/>
        <v>410.46511428571432</v>
      </c>
      <c r="O65" s="175">
        <f t="shared" si="6"/>
        <v>33.403000000000006</v>
      </c>
      <c r="P65" s="171" t="s">
        <v>255</v>
      </c>
      <c r="Q65" s="171" t="s">
        <v>256</v>
      </c>
    </row>
    <row r="66" spans="1:17" s="171" customFormat="1" ht="15" customHeight="1" x14ac:dyDescent="0.2">
      <c r="A66" s="171" t="s">
        <v>342</v>
      </c>
      <c r="B66" s="171" t="s">
        <v>336</v>
      </c>
      <c r="C66" s="171" t="s">
        <v>251</v>
      </c>
      <c r="D66" s="171" t="s">
        <v>251</v>
      </c>
      <c r="E66" s="171">
        <v>-34.5</v>
      </c>
      <c r="F66" s="171">
        <v>150</v>
      </c>
      <c r="G66" s="171" t="s">
        <v>261</v>
      </c>
      <c r="H66" s="171" t="s">
        <v>299</v>
      </c>
      <c r="J66" s="172" t="s">
        <v>326</v>
      </c>
      <c r="K66" s="173">
        <v>17.88</v>
      </c>
      <c r="L66" s="174">
        <v>410.69592857142851</v>
      </c>
      <c r="M66" s="175">
        <f t="shared" si="0"/>
        <v>32.440000000000012</v>
      </c>
      <c r="N66" s="175">
        <f t="shared" si="4"/>
        <v>410.58281428571428</v>
      </c>
      <c r="O66" s="175">
        <f t="shared" si="6"/>
        <v>35.095000000000006</v>
      </c>
      <c r="P66" s="171" t="s">
        <v>263</v>
      </c>
      <c r="Q66" s="171" t="s">
        <v>256</v>
      </c>
    </row>
    <row r="67" spans="1:17" s="171" customFormat="1" ht="15" customHeight="1" x14ac:dyDescent="0.2">
      <c r="A67" s="171" t="s">
        <v>343</v>
      </c>
      <c r="B67" s="171" t="s">
        <v>336</v>
      </c>
      <c r="C67" s="171" t="s">
        <v>251</v>
      </c>
      <c r="D67" s="171" t="s">
        <v>251</v>
      </c>
      <c r="E67" s="171">
        <v>-34.5</v>
      </c>
      <c r="F67" s="171">
        <v>150</v>
      </c>
      <c r="G67" s="171" t="s">
        <v>252</v>
      </c>
      <c r="H67" s="171" t="s">
        <v>299</v>
      </c>
      <c r="J67" s="172" t="s">
        <v>326</v>
      </c>
      <c r="K67" s="173">
        <v>18.22</v>
      </c>
      <c r="L67" s="174">
        <v>410.71885714285713</v>
      </c>
      <c r="M67" s="175">
        <f t="shared" ref="M67:M130" si="7">117.4-4.5*(K67+1)</f>
        <v>30.910000000000011</v>
      </c>
      <c r="N67" s="175">
        <f t="shared" si="4"/>
        <v>410.69116785714289</v>
      </c>
      <c r="O67" s="175">
        <f t="shared" si="6"/>
        <v>34.672000000000004</v>
      </c>
      <c r="P67" s="171" t="s">
        <v>255</v>
      </c>
      <c r="Q67" s="171" t="s">
        <v>259</v>
      </c>
    </row>
    <row r="68" spans="1:17" s="171" customFormat="1" ht="15" customHeight="1" x14ac:dyDescent="0.2">
      <c r="A68" s="171" t="s">
        <v>344</v>
      </c>
      <c r="B68" s="171" t="s">
        <v>345</v>
      </c>
      <c r="C68" s="171" t="s">
        <v>251</v>
      </c>
      <c r="D68" s="171" t="s">
        <v>251</v>
      </c>
      <c r="E68" s="171">
        <v>-34.5</v>
      </c>
      <c r="F68" s="171">
        <v>150</v>
      </c>
      <c r="G68" s="171" t="s">
        <v>252</v>
      </c>
      <c r="H68" s="171" t="s">
        <v>346</v>
      </c>
      <c r="J68" s="172" t="s">
        <v>347</v>
      </c>
      <c r="K68" s="173">
        <v>15.21</v>
      </c>
      <c r="L68" s="174">
        <v>410.78</v>
      </c>
      <c r="M68" s="175">
        <f t="shared" si="7"/>
        <v>44.454999999999998</v>
      </c>
      <c r="N68" s="175">
        <f t="shared" si="4"/>
        <v>410.78253214285712</v>
      </c>
      <c r="O68" s="175">
        <f t="shared" si="6"/>
        <v>35.194000000000003</v>
      </c>
      <c r="P68" s="171" t="s">
        <v>255</v>
      </c>
      <c r="Q68" s="171" t="s">
        <v>256</v>
      </c>
    </row>
    <row r="69" spans="1:17" s="171" customFormat="1" ht="15" customHeight="1" x14ac:dyDescent="0.2">
      <c r="A69" s="171" t="s">
        <v>348</v>
      </c>
      <c r="B69" s="171" t="s">
        <v>336</v>
      </c>
      <c r="C69" s="171" t="s">
        <v>251</v>
      </c>
      <c r="D69" s="171" t="s">
        <v>251</v>
      </c>
      <c r="E69" s="171">
        <v>-34.5</v>
      </c>
      <c r="F69" s="171">
        <v>150</v>
      </c>
      <c r="G69" s="171" t="s">
        <v>261</v>
      </c>
      <c r="H69" s="171" t="s">
        <v>349</v>
      </c>
      <c r="J69" s="172" t="s">
        <v>350</v>
      </c>
      <c r="K69" s="173">
        <v>18.010000000000002</v>
      </c>
      <c r="L69" s="174">
        <v>410.83262500000001</v>
      </c>
      <c r="M69" s="175">
        <f t="shared" si="7"/>
        <v>31.855000000000004</v>
      </c>
      <c r="N69" s="175">
        <f t="shared" ref="N69:N100" si="8">AVERAGE(L67:L71)</f>
        <v>410.94669642857144</v>
      </c>
      <c r="O69" s="175">
        <f t="shared" ref="O69:O84" si="9">AVERAGE(M67:M71)</f>
        <v>35.554000000000009</v>
      </c>
      <c r="P69" s="171" t="s">
        <v>255</v>
      </c>
      <c r="Q69" s="171" t="s">
        <v>259</v>
      </c>
    </row>
    <row r="70" spans="1:17" s="171" customFormat="1" ht="15" customHeight="1" x14ac:dyDescent="0.2">
      <c r="A70" s="171" t="s">
        <v>351</v>
      </c>
      <c r="B70" s="171" t="s">
        <v>352</v>
      </c>
      <c r="C70" s="171" t="s">
        <v>251</v>
      </c>
      <c r="D70" s="171" t="s">
        <v>251</v>
      </c>
      <c r="E70" s="171">
        <v>-34.5</v>
      </c>
      <c r="F70" s="171">
        <v>150</v>
      </c>
      <c r="G70" s="171" t="s">
        <v>261</v>
      </c>
      <c r="H70" s="171" t="s">
        <v>349</v>
      </c>
      <c r="J70" s="172" t="s">
        <v>350</v>
      </c>
      <c r="K70" s="173">
        <v>17.02</v>
      </c>
      <c r="L70" s="174">
        <v>410.88524999999998</v>
      </c>
      <c r="M70" s="175">
        <f t="shared" si="7"/>
        <v>36.31</v>
      </c>
      <c r="N70" s="175">
        <f t="shared" si="8"/>
        <v>411.15188333333333</v>
      </c>
      <c r="O70" s="175">
        <f t="shared" si="9"/>
        <v>36.931000000000004</v>
      </c>
      <c r="P70" s="171" t="s">
        <v>263</v>
      </c>
      <c r="Q70" s="171" t="s">
        <v>259</v>
      </c>
    </row>
    <row r="71" spans="1:17" s="171" customFormat="1" ht="15" customHeight="1" x14ac:dyDescent="0.2">
      <c r="A71" s="171" t="s">
        <v>353</v>
      </c>
      <c r="B71" s="171" t="s">
        <v>352</v>
      </c>
      <c r="C71" s="171" t="s">
        <v>251</v>
      </c>
      <c r="D71" s="171" t="s">
        <v>251</v>
      </c>
      <c r="E71" s="171">
        <v>-34.5</v>
      </c>
      <c r="F71" s="171">
        <v>150</v>
      </c>
      <c r="G71" s="171" t="s">
        <v>252</v>
      </c>
      <c r="H71" s="171" t="s">
        <v>349</v>
      </c>
      <c r="J71" s="172" t="s">
        <v>350</v>
      </c>
      <c r="K71" s="173">
        <v>17.48</v>
      </c>
      <c r="L71" s="174">
        <v>411.51675</v>
      </c>
      <c r="M71" s="175">
        <f t="shared" si="7"/>
        <v>34.240000000000009</v>
      </c>
      <c r="N71" s="175">
        <f t="shared" si="8"/>
        <v>411.39045000000004</v>
      </c>
      <c r="O71" s="175">
        <f t="shared" si="9"/>
        <v>34.393000000000008</v>
      </c>
      <c r="P71" s="171" t="s">
        <v>255</v>
      </c>
      <c r="Q71" s="171" t="s">
        <v>256</v>
      </c>
    </row>
    <row r="72" spans="1:17" s="171" customFormat="1" ht="15" customHeight="1" x14ac:dyDescent="0.2">
      <c r="A72" s="171" t="s">
        <v>354</v>
      </c>
      <c r="B72" s="171" t="s">
        <v>355</v>
      </c>
      <c r="C72" s="171" t="s">
        <v>251</v>
      </c>
      <c r="D72" s="171" t="s">
        <v>251</v>
      </c>
      <c r="E72" s="171">
        <v>-34.5</v>
      </c>
      <c r="F72" s="171">
        <v>150</v>
      </c>
      <c r="G72" s="171" t="s">
        <v>252</v>
      </c>
      <c r="H72" s="171" t="s">
        <v>349</v>
      </c>
      <c r="J72" s="172" t="s">
        <v>350</v>
      </c>
      <c r="K72" s="173">
        <v>16.690000000000001</v>
      </c>
      <c r="L72" s="174">
        <v>411.74479166666669</v>
      </c>
      <c r="M72" s="175">
        <f t="shared" si="7"/>
        <v>37.795000000000002</v>
      </c>
      <c r="N72" s="175">
        <f t="shared" si="8"/>
        <v>411.63954166666662</v>
      </c>
      <c r="O72" s="175">
        <f t="shared" si="9"/>
        <v>34.807000000000002</v>
      </c>
      <c r="P72" s="171" t="s">
        <v>255</v>
      </c>
      <c r="Q72" s="171" t="s">
        <v>259</v>
      </c>
    </row>
    <row r="73" spans="1:17" s="171" customFormat="1" ht="15" customHeight="1" x14ac:dyDescent="0.2">
      <c r="A73" s="171" t="s">
        <v>356</v>
      </c>
      <c r="B73" s="171" t="s">
        <v>352</v>
      </c>
      <c r="C73" s="171" t="s">
        <v>251</v>
      </c>
      <c r="D73" s="171" t="s">
        <v>251</v>
      </c>
      <c r="E73" s="171">
        <v>-34.5</v>
      </c>
      <c r="F73" s="171">
        <v>150</v>
      </c>
      <c r="G73" s="171" t="s">
        <v>252</v>
      </c>
      <c r="H73" s="171" t="s">
        <v>349</v>
      </c>
      <c r="J73" s="172" t="s">
        <v>350</v>
      </c>
      <c r="K73" s="173">
        <v>18.03</v>
      </c>
      <c r="L73" s="174">
        <v>411.97283333333331</v>
      </c>
      <c r="M73" s="175">
        <f t="shared" si="7"/>
        <v>31.765000000000001</v>
      </c>
      <c r="N73" s="175">
        <f t="shared" si="8"/>
        <v>411.96230833333328</v>
      </c>
      <c r="O73" s="175">
        <f t="shared" si="9"/>
        <v>33.907000000000004</v>
      </c>
      <c r="P73" s="171" t="s">
        <v>255</v>
      </c>
      <c r="Q73" s="171" t="s">
        <v>259</v>
      </c>
    </row>
    <row r="74" spans="1:17" s="171" customFormat="1" ht="15" customHeight="1" x14ac:dyDescent="0.2">
      <c r="A74" s="171" t="s">
        <v>357</v>
      </c>
      <c r="B74" s="171" t="s">
        <v>352</v>
      </c>
      <c r="C74" s="171" t="s">
        <v>251</v>
      </c>
      <c r="D74" s="171" t="s">
        <v>251</v>
      </c>
      <c r="E74" s="171">
        <v>-34.5</v>
      </c>
      <c r="F74" s="171">
        <v>150</v>
      </c>
      <c r="G74" s="171" t="s">
        <v>261</v>
      </c>
      <c r="H74" s="171" t="s">
        <v>349</v>
      </c>
      <c r="J74" s="172" t="s">
        <v>350</v>
      </c>
      <c r="K74" s="173">
        <v>17.55</v>
      </c>
      <c r="L74" s="174">
        <v>412.07808333333332</v>
      </c>
      <c r="M74" s="175">
        <f t="shared" si="7"/>
        <v>33.924999999999997</v>
      </c>
      <c r="N74" s="175">
        <f t="shared" si="8"/>
        <v>412.26753333333335</v>
      </c>
      <c r="O74" s="175">
        <f t="shared" si="9"/>
        <v>33.69100000000001</v>
      </c>
      <c r="P74" s="171" t="s">
        <v>263</v>
      </c>
      <c r="Q74" s="171" t="s">
        <v>256</v>
      </c>
    </row>
    <row r="75" spans="1:17" s="171" customFormat="1" ht="15" customHeight="1" x14ac:dyDescent="0.2">
      <c r="A75" s="171" t="s">
        <v>358</v>
      </c>
      <c r="B75" s="171" t="s">
        <v>352</v>
      </c>
      <c r="C75" s="171" t="s">
        <v>251</v>
      </c>
      <c r="D75" s="171" t="s">
        <v>251</v>
      </c>
      <c r="E75" s="171">
        <v>-34.5</v>
      </c>
      <c r="F75" s="171">
        <v>150</v>
      </c>
      <c r="G75" s="171" t="s">
        <v>261</v>
      </c>
      <c r="H75" s="171" t="s">
        <v>349</v>
      </c>
      <c r="J75" s="172" t="s">
        <v>350</v>
      </c>
      <c r="K75" s="173">
        <v>18.02</v>
      </c>
      <c r="L75" s="174">
        <v>412.49908333333332</v>
      </c>
      <c r="M75" s="175">
        <f t="shared" si="7"/>
        <v>31.810000000000002</v>
      </c>
      <c r="N75" s="175">
        <f t="shared" si="8"/>
        <v>412.64292499999993</v>
      </c>
      <c r="O75" s="175">
        <f t="shared" si="9"/>
        <v>32.629000000000005</v>
      </c>
      <c r="P75" s="171" t="s">
        <v>255</v>
      </c>
      <c r="Q75" s="171" t="s">
        <v>259</v>
      </c>
    </row>
    <row r="76" spans="1:17" s="171" customFormat="1" ht="15" customHeight="1" x14ac:dyDescent="0.2">
      <c r="A76" s="171" t="s">
        <v>359</v>
      </c>
      <c r="B76" s="171" t="s">
        <v>355</v>
      </c>
      <c r="C76" s="171" t="s">
        <v>251</v>
      </c>
      <c r="D76" s="171" t="s">
        <v>251</v>
      </c>
      <c r="E76" s="171">
        <v>-34.5</v>
      </c>
      <c r="F76" s="171">
        <v>150</v>
      </c>
      <c r="G76" s="171" t="s">
        <v>252</v>
      </c>
      <c r="H76" s="171" t="s">
        <v>349</v>
      </c>
      <c r="J76" s="172" t="s">
        <v>350</v>
      </c>
      <c r="K76" s="173">
        <v>17.72</v>
      </c>
      <c r="L76" s="174">
        <v>413.04287499999998</v>
      </c>
      <c r="M76" s="175">
        <f t="shared" si="7"/>
        <v>33.160000000000011</v>
      </c>
      <c r="N76" s="175">
        <f t="shared" si="8"/>
        <v>412.97972499999997</v>
      </c>
      <c r="O76" s="175">
        <f t="shared" si="9"/>
        <v>33.745000000000005</v>
      </c>
      <c r="P76" s="171" t="s">
        <v>263</v>
      </c>
      <c r="Q76" s="171" t="s">
        <v>256</v>
      </c>
    </row>
    <row r="77" spans="1:17" s="171" customFormat="1" ht="15" customHeight="1" x14ac:dyDescent="0.2">
      <c r="A77" s="171" t="s">
        <v>360</v>
      </c>
      <c r="B77" s="171" t="s">
        <v>352</v>
      </c>
      <c r="C77" s="171" t="s">
        <v>251</v>
      </c>
      <c r="D77" s="171" t="s">
        <v>251</v>
      </c>
      <c r="E77" s="171">
        <v>-34.5</v>
      </c>
      <c r="F77" s="171">
        <v>150</v>
      </c>
      <c r="G77" s="171" t="s">
        <v>261</v>
      </c>
      <c r="H77" s="171" t="s">
        <v>349</v>
      </c>
      <c r="J77" s="172" t="s">
        <v>350</v>
      </c>
      <c r="K77" s="173">
        <v>17.87</v>
      </c>
      <c r="L77" s="174">
        <v>413.62174999999996</v>
      </c>
      <c r="M77" s="175">
        <f t="shared" si="7"/>
        <v>32.484999999999999</v>
      </c>
      <c r="N77" s="175">
        <f t="shared" si="8"/>
        <v>413.30599999999993</v>
      </c>
      <c r="O77" s="175">
        <f t="shared" si="9"/>
        <v>33.817000000000007</v>
      </c>
      <c r="P77" s="171" t="s">
        <v>255</v>
      </c>
      <c r="Q77" s="171" t="s">
        <v>259</v>
      </c>
    </row>
    <row r="78" spans="1:17" s="171" customFormat="1" ht="15" customHeight="1" x14ac:dyDescent="0.2">
      <c r="A78" s="171" t="s">
        <v>361</v>
      </c>
      <c r="B78" s="171" t="s">
        <v>352</v>
      </c>
      <c r="C78" s="171" t="s">
        <v>251</v>
      </c>
      <c r="D78" s="171" t="s">
        <v>251</v>
      </c>
      <c r="E78" s="171">
        <v>-34.5</v>
      </c>
      <c r="F78" s="171">
        <v>150</v>
      </c>
      <c r="G78" s="171" t="s">
        <v>261</v>
      </c>
      <c r="H78" s="171" t="s">
        <v>349</v>
      </c>
      <c r="J78" s="172" t="s">
        <v>350</v>
      </c>
      <c r="K78" s="173">
        <v>16.79</v>
      </c>
      <c r="L78" s="174">
        <v>413.65683333333328</v>
      </c>
      <c r="M78" s="175">
        <f t="shared" si="7"/>
        <v>37.345000000000013</v>
      </c>
      <c r="N78" s="175">
        <f t="shared" si="8"/>
        <v>413.56210833333324</v>
      </c>
      <c r="O78" s="175">
        <f t="shared" si="9"/>
        <v>34.285000000000011</v>
      </c>
      <c r="P78" s="171" t="s">
        <v>263</v>
      </c>
      <c r="Q78" s="171" t="s">
        <v>256</v>
      </c>
    </row>
    <row r="79" spans="1:17" s="171" customFormat="1" ht="15" customHeight="1" x14ac:dyDescent="0.2">
      <c r="A79" s="171" t="s">
        <v>362</v>
      </c>
      <c r="B79" s="171" t="s">
        <v>352</v>
      </c>
      <c r="C79" s="171" t="s">
        <v>251</v>
      </c>
      <c r="D79" s="171" t="s">
        <v>251</v>
      </c>
      <c r="E79" s="171">
        <v>-34.5</v>
      </c>
      <c r="F79" s="171">
        <v>150</v>
      </c>
      <c r="G79" s="171" t="s">
        <v>252</v>
      </c>
      <c r="H79" s="171" t="s">
        <v>349</v>
      </c>
      <c r="J79" s="172" t="s">
        <v>350</v>
      </c>
      <c r="K79" s="173">
        <v>17.47</v>
      </c>
      <c r="L79" s="174">
        <v>413.70945833333332</v>
      </c>
      <c r="M79" s="175">
        <f t="shared" si="7"/>
        <v>34.285000000000011</v>
      </c>
      <c r="N79" s="175">
        <f t="shared" si="8"/>
        <v>413.70945833333337</v>
      </c>
      <c r="O79" s="175">
        <f t="shared" si="9"/>
        <v>34.420000000000009</v>
      </c>
      <c r="P79" s="171" t="s">
        <v>255</v>
      </c>
      <c r="Q79" s="171" t="s">
        <v>256</v>
      </c>
    </row>
    <row r="80" spans="1:17" s="171" customFormat="1" ht="15" customHeight="1" x14ac:dyDescent="0.2">
      <c r="A80" s="171" t="s">
        <v>363</v>
      </c>
      <c r="B80" s="171" t="s">
        <v>352</v>
      </c>
      <c r="C80" s="171" t="s">
        <v>251</v>
      </c>
      <c r="D80" s="171" t="s">
        <v>251</v>
      </c>
      <c r="E80" s="171">
        <v>-34.5</v>
      </c>
      <c r="F80" s="171">
        <v>150</v>
      </c>
      <c r="G80" s="171" t="s">
        <v>252</v>
      </c>
      <c r="H80" s="171" t="s">
        <v>349</v>
      </c>
      <c r="J80" s="172" t="s">
        <v>350</v>
      </c>
      <c r="K80" s="173">
        <v>17.5</v>
      </c>
      <c r="L80" s="174">
        <v>413.77962500000001</v>
      </c>
      <c r="M80" s="175">
        <f t="shared" si="7"/>
        <v>34.150000000000006</v>
      </c>
      <c r="N80" s="175">
        <f t="shared" si="8"/>
        <v>413.75155833333326</v>
      </c>
      <c r="O80" s="175">
        <f t="shared" si="9"/>
        <v>35.086000000000013</v>
      </c>
      <c r="P80" s="171" t="s">
        <v>263</v>
      </c>
      <c r="Q80" s="171" t="s">
        <v>256</v>
      </c>
    </row>
    <row r="81" spans="1:17" s="171" customFormat="1" ht="15" customHeight="1" x14ac:dyDescent="0.2">
      <c r="A81" s="171" t="s">
        <v>364</v>
      </c>
      <c r="B81" s="171" t="s">
        <v>352</v>
      </c>
      <c r="C81" s="171" t="s">
        <v>251</v>
      </c>
      <c r="D81" s="171" t="s">
        <v>251</v>
      </c>
      <c r="E81" s="171">
        <v>-34.5</v>
      </c>
      <c r="F81" s="171">
        <v>150</v>
      </c>
      <c r="G81" s="171" t="s">
        <v>252</v>
      </c>
      <c r="H81" s="171" t="s">
        <v>349</v>
      </c>
      <c r="J81" s="172" t="s">
        <v>350</v>
      </c>
      <c r="K81" s="173">
        <v>17.57</v>
      </c>
      <c r="L81" s="174">
        <v>413.77962500000001</v>
      </c>
      <c r="M81" s="175">
        <f t="shared" si="7"/>
        <v>33.835000000000008</v>
      </c>
      <c r="N81" s="175">
        <f t="shared" si="8"/>
        <v>413.80418333333336</v>
      </c>
      <c r="O81" s="175">
        <f t="shared" si="9"/>
        <v>34.483000000000004</v>
      </c>
      <c r="P81" s="171" t="s">
        <v>255</v>
      </c>
      <c r="Q81" s="171" t="s">
        <v>256</v>
      </c>
    </row>
    <row r="82" spans="1:17" s="171" customFormat="1" ht="15" customHeight="1" x14ac:dyDescent="0.2">
      <c r="A82" s="171" t="s">
        <v>365</v>
      </c>
      <c r="B82" s="171" t="s">
        <v>352</v>
      </c>
      <c r="C82" s="171" t="s">
        <v>251</v>
      </c>
      <c r="D82" s="171" t="s">
        <v>251</v>
      </c>
      <c r="E82" s="171">
        <v>-34.5</v>
      </c>
      <c r="F82" s="171">
        <v>150</v>
      </c>
      <c r="G82" s="171" t="s">
        <v>252</v>
      </c>
      <c r="H82" s="171" t="s">
        <v>349</v>
      </c>
      <c r="J82" s="172" t="s">
        <v>350</v>
      </c>
      <c r="K82" s="173">
        <v>17.13</v>
      </c>
      <c r="L82" s="174">
        <v>413.83224999999999</v>
      </c>
      <c r="M82" s="175">
        <f t="shared" si="7"/>
        <v>35.815000000000012</v>
      </c>
      <c r="N82" s="175">
        <f t="shared" si="8"/>
        <v>413.8497916666667</v>
      </c>
      <c r="O82" s="175">
        <f t="shared" si="9"/>
        <v>34.600000000000009</v>
      </c>
      <c r="P82" s="171" t="s">
        <v>255</v>
      </c>
      <c r="Q82" s="171" t="s">
        <v>256</v>
      </c>
    </row>
    <row r="83" spans="1:17" s="171" customFormat="1" ht="15" customHeight="1" x14ac:dyDescent="0.2">
      <c r="A83" s="171" t="s">
        <v>366</v>
      </c>
      <c r="B83" s="171" t="s">
        <v>352</v>
      </c>
      <c r="C83" s="171" t="s">
        <v>251</v>
      </c>
      <c r="D83" s="171" t="s">
        <v>251</v>
      </c>
      <c r="E83" s="171">
        <v>-34.5</v>
      </c>
      <c r="F83" s="171">
        <v>150</v>
      </c>
      <c r="G83" s="171" t="s">
        <v>252</v>
      </c>
      <c r="H83" s="171" t="s">
        <v>349</v>
      </c>
      <c r="J83" s="172" t="s">
        <v>350</v>
      </c>
      <c r="K83" s="173">
        <v>17.46</v>
      </c>
      <c r="L83" s="174">
        <v>413.91995833333334</v>
      </c>
      <c r="M83" s="175">
        <f t="shared" si="7"/>
        <v>34.33</v>
      </c>
      <c r="N83" s="175">
        <f t="shared" si="8"/>
        <v>413.88487500000002</v>
      </c>
      <c r="O83" s="175">
        <f t="shared" si="9"/>
        <v>34.906000000000006</v>
      </c>
      <c r="P83" s="171" t="s">
        <v>263</v>
      </c>
      <c r="Q83" s="171" t="s">
        <v>259</v>
      </c>
    </row>
    <row r="84" spans="1:17" s="171" customFormat="1" ht="15" customHeight="1" x14ac:dyDescent="0.2">
      <c r="A84" s="171" t="s">
        <v>367</v>
      </c>
      <c r="B84" s="171" t="s">
        <v>352</v>
      </c>
      <c r="C84" s="171" t="s">
        <v>251</v>
      </c>
      <c r="D84" s="171" t="s">
        <v>251</v>
      </c>
      <c r="E84" s="171">
        <v>-34.5</v>
      </c>
      <c r="F84" s="171">
        <v>150</v>
      </c>
      <c r="G84" s="171" t="s">
        <v>252</v>
      </c>
      <c r="H84" s="171" t="s">
        <v>349</v>
      </c>
      <c r="J84" s="172" t="s">
        <v>350</v>
      </c>
      <c r="K84" s="173">
        <v>17.34</v>
      </c>
      <c r="L84" s="174">
        <v>413.9375</v>
      </c>
      <c r="M84" s="175">
        <f t="shared" si="7"/>
        <v>34.870000000000005</v>
      </c>
      <c r="N84" s="175">
        <f t="shared" si="8"/>
        <v>413.91995833333328</v>
      </c>
      <c r="O84" s="175">
        <f t="shared" si="9"/>
        <v>34.897000000000006</v>
      </c>
      <c r="P84" s="171" t="s">
        <v>263</v>
      </c>
      <c r="Q84" s="171" t="s">
        <v>256</v>
      </c>
    </row>
    <row r="85" spans="1:17" s="171" customFormat="1" ht="15" customHeight="1" x14ac:dyDescent="0.2">
      <c r="A85" s="171" t="s">
        <v>368</v>
      </c>
      <c r="B85" s="171" t="s">
        <v>352</v>
      </c>
      <c r="C85" s="171" t="s">
        <v>251</v>
      </c>
      <c r="D85" s="171" t="s">
        <v>251</v>
      </c>
      <c r="E85" s="171">
        <v>-34.5</v>
      </c>
      <c r="F85" s="171">
        <v>150</v>
      </c>
      <c r="G85" s="171" t="s">
        <v>261</v>
      </c>
      <c r="H85" s="171" t="s">
        <v>349</v>
      </c>
      <c r="J85" s="172" t="s">
        <v>350</v>
      </c>
      <c r="K85" s="173">
        <v>17.16</v>
      </c>
      <c r="L85" s="174">
        <v>413.95504166666666</v>
      </c>
      <c r="M85" s="175">
        <f t="shared" si="7"/>
        <v>35.680000000000007</v>
      </c>
      <c r="N85" s="175">
        <f t="shared" si="8"/>
        <v>413.97258333333332</v>
      </c>
      <c r="O85" s="175">
        <f t="shared" ref="O85:O100" si="10">AVERAGE(M83:M87)</f>
        <v>34.519000000000005</v>
      </c>
      <c r="P85" s="171" t="s">
        <v>255</v>
      </c>
      <c r="Q85" s="171" t="s">
        <v>256</v>
      </c>
    </row>
    <row r="86" spans="1:17" s="171" customFormat="1" ht="15" customHeight="1" x14ac:dyDescent="0.2">
      <c r="A86" s="171" t="s">
        <v>369</v>
      </c>
      <c r="B86" s="171" t="s">
        <v>352</v>
      </c>
      <c r="C86" s="171" t="s">
        <v>251</v>
      </c>
      <c r="D86" s="171" t="s">
        <v>251</v>
      </c>
      <c r="E86" s="171">
        <v>-34.5</v>
      </c>
      <c r="F86" s="171">
        <v>150</v>
      </c>
      <c r="G86" s="171" t="s">
        <v>252</v>
      </c>
      <c r="H86" s="171" t="s">
        <v>349</v>
      </c>
      <c r="J86" s="172" t="s">
        <v>350</v>
      </c>
      <c r="K86" s="173">
        <v>17.579999999999998</v>
      </c>
      <c r="L86" s="174">
        <v>413.95504166666666</v>
      </c>
      <c r="M86" s="175">
        <f t="shared" si="7"/>
        <v>33.79000000000002</v>
      </c>
      <c r="N86" s="175">
        <f t="shared" si="8"/>
        <v>414.03222499999993</v>
      </c>
      <c r="O86" s="175">
        <f t="shared" si="10"/>
        <v>35.527000000000008</v>
      </c>
      <c r="P86" s="171" t="s">
        <v>255</v>
      </c>
      <c r="Q86" s="171" t="s">
        <v>256</v>
      </c>
    </row>
    <row r="87" spans="1:17" s="171" customFormat="1" ht="15" customHeight="1" x14ac:dyDescent="0.2">
      <c r="A87" s="171" t="s">
        <v>370</v>
      </c>
      <c r="B87" s="171" t="s">
        <v>352</v>
      </c>
      <c r="C87" s="171" t="s">
        <v>251</v>
      </c>
      <c r="D87" s="171" t="s">
        <v>251</v>
      </c>
      <c r="E87" s="171">
        <v>-34.5</v>
      </c>
      <c r="F87" s="171">
        <v>150</v>
      </c>
      <c r="G87" s="171" t="s">
        <v>252</v>
      </c>
      <c r="H87" s="171" t="s">
        <v>349</v>
      </c>
      <c r="J87" s="172" t="s">
        <v>350</v>
      </c>
      <c r="K87" s="173">
        <v>17.55</v>
      </c>
      <c r="L87" s="174">
        <v>414.09537499999993</v>
      </c>
      <c r="M87" s="175">
        <f t="shared" si="7"/>
        <v>33.924999999999997</v>
      </c>
      <c r="N87" s="175">
        <f t="shared" si="8"/>
        <v>414.09537500000005</v>
      </c>
      <c r="O87" s="175">
        <f t="shared" si="10"/>
        <v>36.013000000000012</v>
      </c>
      <c r="P87" s="171" t="s">
        <v>255</v>
      </c>
      <c r="Q87" s="171" t="s">
        <v>256</v>
      </c>
    </row>
    <row r="88" spans="1:17" s="171" customFormat="1" ht="15" customHeight="1" x14ac:dyDescent="0.2">
      <c r="A88" s="171" t="s">
        <v>371</v>
      </c>
      <c r="B88" s="171" t="s">
        <v>352</v>
      </c>
      <c r="C88" s="171" t="s">
        <v>251</v>
      </c>
      <c r="D88" s="171" t="s">
        <v>251</v>
      </c>
      <c r="E88" s="171">
        <v>-34.5</v>
      </c>
      <c r="F88" s="171">
        <v>150</v>
      </c>
      <c r="G88" s="171" t="s">
        <v>252</v>
      </c>
      <c r="H88" s="171" t="s">
        <v>349</v>
      </c>
      <c r="J88" s="172" t="s">
        <v>350</v>
      </c>
      <c r="K88" s="173">
        <v>16.34</v>
      </c>
      <c r="L88" s="174">
        <v>414.21816666666672</v>
      </c>
      <c r="M88" s="175">
        <f t="shared" si="7"/>
        <v>39.370000000000005</v>
      </c>
      <c r="N88" s="175">
        <f t="shared" si="8"/>
        <v>414.16203333333334</v>
      </c>
      <c r="O88" s="175">
        <f t="shared" si="10"/>
        <v>36.228999999999999</v>
      </c>
      <c r="P88" s="171" t="s">
        <v>263</v>
      </c>
      <c r="Q88" s="171" t="s">
        <v>256</v>
      </c>
    </row>
    <row r="89" spans="1:17" s="171" customFormat="1" ht="15" customHeight="1" x14ac:dyDescent="0.2">
      <c r="A89" s="171" t="s">
        <v>372</v>
      </c>
      <c r="B89" s="171" t="s">
        <v>352</v>
      </c>
      <c r="C89" s="171" t="s">
        <v>251</v>
      </c>
      <c r="D89" s="171" t="s">
        <v>251</v>
      </c>
      <c r="E89" s="171">
        <v>-34.5</v>
      </c>
      <c r="F89" s="171">
        <v>150</v>
      </c>
      <c r="G89" s="171" t="s">
        <v>261</v>
      </c>
      <c r="H89" s="171" t="s">
        <v>349</v>
      </c>
      <c r="J89" s="172" t="s">
        <v>350</v>
      </c>
      <c r="K89" s="173">
        <v>16.8</v>
      </c>
      <c r="L89" s="174">
        <v>414.25324999999998</v>
      </c>
      <c r="M89" s="175">
        <f t="shared" si="7"/>
        <v>37.299999999999997</v>
      </c>
      <c r="N89" s="175">
        <f t="shared" si="8"/>
        <v>414.23570833333332</v>
      </c>
      <c r="O89" s="175">
        <f t="shared" si="10"/>
        <v>37.488999999999997</v>
      </c>
      <c r="P89" s="171" t="s">
        <v>263</v>
      </c>
      <c r="Q89" s="171" t="s">
        <v>256</v>
      </c>
    </row>
    <row r="90" spans="1:17" s="171" customFormat="1" ht="15" customHeight="1" x14ac:dyDescent="0.2">
      <c r="A90" s="171" t="s">
        <v>373</v>
      </c>
      <c r="B90" s="171" t="s">
        <v>352</v>
      </c>
      <c r="C90" s="171" t="s">
        <v>251</v>
      </c>
      <c r="D90" s="171" t="s">
        <v>251</v>
      </c>
      <c r="E90" s="171">
        <v>-34.5</v>
      </c>
      <c r="F90" s="171">
        <v>150</v>
      </c>
      <c r="G90" s="171" t="s">
        <v>252</v>
      </c>
      <c r="H90" s="171" t="s">
        <v>349</v>
      </c>
      <c r="J90" s="172" t="s">
        <v>350</v>
      </c>
      <c r="K90" s="173">
        <v>16.920000000000002</v>
      </c>
      <c r="L90" s="174">
        <v>414.2883333333333</v>
      </c>
      <c r="M90" s="175">
        <f t="shared" si="7"/>
        <v>36.759999999999991</v>
      </c>
      <c r="N90" s="175">
        <f t="shared" si="8"/>
        <v>414.28131666666667</v>
      </c>
      <c r="O90" s="175">
        <f t="shared" si="10"/>
        <v>37.237000000000002</v>
      </c>
      <c r="P90" s="171" t="s">
        <v>255</v>
      </c>
      <c r="Q90" s="171" t="s">
        <v>256</v>
      </c>
    </row>
    <row r="91" spans="1:17" s="171" customFormat="1" ht="15" customHeight="1" x14ac:dyDescent="0.2">
      <c r="A91" s="171" t="s">
        <v>374</v>
      </c>
      <c r="B91" s="171" t="s">
        <v>352</v>
      </c>
      <c r="C91" s="171" t="s">
        <v>251</v>
      </c>
      <c r="D91" s="171" t="s">
        <v>251</v>
      </c>
      <c r="E91" s="171">
        <v>-34.5</v>
      </c>
      <c r="F91" s="171">
        <v>150</v>
      </c>
      <c r="G91" s="171" t="s">
        <v>261</v>
      </c>
      <c r="H91" s="171" t="s">
        <v>349</v>
      </c>
      <c r="J91" s="172" t="s">
        <v>350</v>
      </c>
      <c r="K91" s="173">
        <v>16.18</v>
      </c>
      <c r="L91" s="174">
        <v>414.32341666666673</v>
      </c>
      <c r="M91" s="175">
        <f t="shared" si="7"/>
        <v>40.090000000000003</v>
      </c>
      <c r="N91" s="175">
        <f t="shared" si="8"/>
        <v>414.30587500000001</v>
      </c>
      <c r="O91" s="175">
        <f t="shared" si="10"/>
        <v>36.886000000000003</v>
      </c>
      <c r="P91" s="171" t="s">
        <v>255</v>
      </c>
      <c r="Q91" s="171" t="s">
        <v>256</v>
      </c>
    </row>
    <row r="92" spans="1:17" s="171" customFormat="1" ht="15" customHeight="1" x14ac:dyDescent="0.2">
      <c r="A92" s="171" t="s">
        <v>375</v>
      </c>
      <c r="B92" s="171" t="s">
        <v>355</v>
      </c>
      <c r="C92" s="171" t="s">
        <v>251</v>
      </c>
      <c r="D92" s="171" t="s">
        <v>251</v>
      </c>
      <c r="E92" s="171">
        <v>-34.5</v>
      </c>
      <c r="F92" s="171">
        <v>150</v>
      </c>
      <c r="G92" s="171" t="s">
        <v>252</v>
      </c>
      <c r="H92" s="171" t="s">
        <v>349</v>
      </c>
      <c r="J92" s="172" t="s">
        <v>350</v>
      </c>
      <c r="K92" s="173">
        <v>17.829999999999998</v>
      </c>
      <c r="L92" s="174">
        <v>414.32341666666673</v>
      </c>
      <c r="M92" s="175">
        <f t="shared" si="7"/>
        <v>32.66500000000002</v>
      </c>
      <c r="N92" s="175">
        <f t="shared" si="8"/>
        <v>414.36200833333334</v>
      </c>
      <c r="O92" s="175">
        <f t="shared" si="10"/>
        <v>36.301000000000009</v>
      </c>
      <c r="P92" s="171" t="s">
        <v>263</v>
      </c>
      <c r="Q92" s="171" t="s">
        <v>256</v>
      </c>
    </row>
    <row r="93" spans="1:17" s="171" customFormat="1" ht="15" customHeight="1" x14ac:dyDescent="0.2">
      <c r="A93" s="171" t="s">
        <v>376</v>
      </c>
      <c r="B93" s="171" t="s">
        <v>352</v>
      </c>
      <c r="C93" s="171" t="s">
        <v>251</v>
      </c>
      <c r="D93" s="171" t="s">
        <v>251</v>
      </c>
      <c r="E93" s="171">
        <v>-34.5</v>
      </c>
      <c r="F93" s="171">
        <v>150</v>
      </c>
      <c r="G93" s="171" t="s">
        <v>261</v>
      </c>
      <c r="H93" s="171" t="s">
        <v>349</v>
      </c>
      <c r="J93" s="172" t="s">
        <v>350</v>
      </c>
      <c r="K93" s="173">
        <v>16.73</v>
      </c>
      <c r="L93" s="174">
        <v>414.34095833333333</v>
      </c>
      <c r="M93" s="175">
        <f t="shared" si="7"/>
        <v>37.615000000000009</v>
      </c>
      <c r="N93" s="175">
        <f t="shared" si="8"/>
        <v>414.47427500000003</v>
      </c>
      <c r="O93" s="175">
        <f t="shared" si="10"/>
        <v>35.473000000000013</v>
      </c>
      <c r="P93" s="171" t="s">
        <v>255</v>
      </c>
      <c r="Q93" s="171" t="s">
        <v>256</v>
      </c>
    </row>
    <row r="94" spans="1:17" s="171" customFormat="1" ht="15" customHeight="1" x14ac:dyDescent="0.2">
      <c r="A94" s="171" t="s">
        <v>377</v>
      </c>
      <c r="B94" s="171" t="s">
        <v>355</v>
      </c>
      <c r="C94" s="171" t="s">
        <v>251</v>
      </c>
      <c r="D94" s="171" t="s">
        <v>251</v>
      </c>
      <c r="E94" s="171">
        <v>-34.5</v>
      </c>
      <c r="F94" s="171">
        <v>150</v>
      </c>
      <c r="G94" s="171" t="s">
        <v>252</v>
      </c>
      <c r="H94" s="171" t="s">
        <v>349</v>
      </c>
      <c r="J94" s="172" t="s">
        <v>378</v>
      </c>
      <c r="K94" s="173">
        <v>17.45</v>
      </c>
      <c r="L94" s="174">
        <v>414.53391666666664</v>
      </c>
      <c r="M94" s="175">
        <f t="shared" si="7"/>
        <v>34.375000000000014</v>
      </c>
      <c r="N94" s="175">
        <f t="shared" si="8"/>
        <v>414.58654166666668</v>
      </c>
      <c r="O94" s="175">
        <f t="shared" si="10"/>
        <v>34.177000000000007</v>
      </c>
      <c r="P94" s="171" t="s">
        <v>255</v>
      </c>
      <c r="Q94" s="171" t="s">
        <v>256</v>
      </c>
    </row>
    <row r="95" spans="1:17" s="171" customFormat="1" ht="15" customHeight="1" x14ac:dyDescent="0.2">
      <c r="A95" s="171" t="s">
        <v>379</v>
      </c>
      <c r="B95" s="171" t="s">
        <v>355</v>
      </c>
      <c r="C95" s="171" t="s">
        <v>251</v>
      </c>
      <c r="D95" s="171" t="s">
        <v>251</v>
      </c>
      <c r="E95" s="171">
        <v>-34.5</v>
      </c>
      <c r="F95" s="171">
        <v>150</v>
      </c>
      <c r="G95" s="171" t="s">
        <v>261</v>
      </c>
      <c r="H95" s="171" t="s">
        <v>349</v>
      </c>
      <c r="J95" s="172" t="s">
        <v>378</v>
      </c>
      <c r="K95" s="173">
        <v>17.84</v>
      </c>
      <c r="L95" s="174">
        <v>414.84966666666662</v>
      </c>
      <c r="M95" s="175">
        <f t="shared" si="7"/>
        <v>32.620000000000005</v>
      </c>
      <c r="N95" s="175">
        <f t="shared" si="8"/>
        <v>414.83914166666665</v>
      </c>
      <c r="O95" s="175">
        <f t="shared" si="10"/>
        <v>34.150000000000006</v>
      </c>
      <c r="P95" s="171" t="s">
        <v>255</v>
      </c>
      <c r="Q95" s="171" t="s">
        <v>259</v>
      </c>
    </row>
    <row r="96" spans="1:17" s="171" customFormat="1" ht="15" customHeight="1" x14ac:dyDescent="0.2">
      <c r="A96" s="171" t="s">
        <v>380</v>
      </c>
      <c r="B96" s="171" t="s">
        <v>355</v>
      </c>
      <c r="C96" s="171" t="s">
        <v>251</v>
      </c>
      <c r="D96" s="171" t="s">
        <v>251</v>
      </c>
      <c r="E96" s="171">
        <v>-34.5</v>
      </c>
      <c r="F96" s="171">
        <v>150</v>
      </c>
      <c r="G96" s="171" t="s">
        <v>261</v>
      </c>
      <c r="H96" s="171" t="s">
        <v>349</v>
      </c>
      <c r="J96" s="172" t="s">
        <v>378</v>
      </c>
      <c r="K96" s="173">
        <v>17.62</v>
      </c>
      <c r="L96" s="174">
        <v>414.88475000000005</v>
      </c>
      <c r="M96" s="175">
        <f t="shared" si="7"/>
        <v>33.61</v>
      </c>
      <c r="N96" s="175">
        <f t="shared" si="8"/>
        <v>415.10928333333334</v>
      </c>
      <c r="O96" s="175">
        <f t="shared" si="10"/>
        <v>32.853999999999999</v>
      </c>
      <c r="P96" s="171" t="s">
        <v>255</v>
      </c>
      <c r="Q96" s="171" t="s">
        <v>256</v>
      </c>
    </row>
    <row r="97" spans="1:17" s="171" customFormat="1" ht="15" customHeight="1" x14ac:dyDescent="0.2">
      <c r="A97" s="171" t="s">
        <v>381</v>
      </c>
      <c r="B97" s="171" t="s">
        <v>355</v>
      </c>
      <c r="C97" s="171" t="s">
        <v>251</v>
      </c>
      <c r="D97" s="171" t="s">
        <v>251</v>
      </c>
      <c r="E97" s="171">
        <v>-34.5</v>
      </c>
      <c r="F97" s="171">
        <v>150</v>
      </c>
      <c r="G97" s="171" t="s">
        <v>252</v>
      </c>
      <c r="H97" s="171" t="s">
        <v>382</v>
      </c>
      <c r="J97" s="172" t="s">
        <v>378</v>
      </c>
      <c r="K97" s="173">
        <v>17.86</v>
      </c>
      <c r="L97" s="174">
        <v>415.58641666666665</v>
      </c>
      <c r="M97" s="175">
        <f t="shared" si="7"/>
        <v>32.53</v>
      </c>
      <c r="N97" s="175">
        <f t="shared" si="8"/>
        <v>415.34434166666659</v>
      </c>
      <c r="O97" s="175">
        <f t="shared" si="10"/>
        <v>32.088999999999999</v>
      </c>
      <c r="P97" s="171" t="s">
        <v>263</v>
      </c>
      <c r="Q97" s="171" t="s">
        <v>256</v>
      </c>
    </row>
    <row r="98" spans="1:17" s="171" customFormat="1" ht="15" customHeight="1" x14ac:dyDescent="0.2">
      <c r="A98" s="171" t="s">
        <v>383</v>
      </c>
      <c r="B98" s="171" t="s">
        <v>355</v>
      </c>
      <c r="C98" s="171" t="s">
        <v>251</v>
      </c>
      <c r="D98" s="171" t="s">
        <v>251</v>
      </c>
      <c r="E98" s="171">
        <v>-34.5</v>
      </c>
      <c r="F98" s="171">
        <v>150</v>
      </c>
      <c r="G98" s="171" t="s">
        <v>252</v>
      </c>
      <c r="H98" s="171" t="s">
        <v>349</v>
      </c>
      <c r="J98" s="172" t="s">
        <v>378</v>
      </c>
      <c r="K98" s="173">
        <v>18.170000000000002</v>
      </c>
      <c r="L98" s="174">
        <v>415.69166666666666</v>
      </c>
      <c r="M98" s="175">
        <f t="shared" si="7"/>
        <v>31.134999999999991</v>
      </c>
      <c r="N98" s="175">
        <f t="shared" si="8"/>
        <v>415.53729999999996</v>
      </c>
      <c r="O98" s="175">
        <f t="shared" si="10"/>
        <v>32.025999999999996</v>
      </c>
      <c r="P98" s="171" t="s">
        <v>263</v>
      </c>
      <c r="Q98" s="171" t="s">
        <v>259</v>
      </c>
    </row>
    <row r="99" spans="1:17" s="171" customFormat="1" ht="15" customHeight="1" x14ac:dyDescent="0.2">
      <c r="A99" s="171" t="s">
        <v>384</v>
      </c>
      <c r="B99" s="171" t="s">
        <v>355</v>
      </c>
      <c r="C99" s="171" t="s">
        <v>251</v>
      </c>
      <c r="D99" s="171" t="s">
        <v>251</v>
      </c>
      <c r="E99" s="171">
        <v>-34.5</v>
      </c>
      <c r="F99" s="171">
        <v>150</v>
      </c>
      <c r="G99" s="171" t="s">
        <v>252</v>
      </c>
      <c r="H99" s="171" t="s">
        <v>349</v>
      </c>
      <c r="J99" s="172" t="s">
        <v>378</v>
      </c>
      <c r="K99" s="173">
        <v>18.3</v>
      </c>
      <c r="L99" s="174">
        <v>415.70920833333332</v>
      </c>
      <c r="M99" s="175">
        <f t="shared" si="7"/>
        <v>30.549999999999997</v>
      </c>
      <c r="N99" s="175">
        <f t="shared" si="8"/>
        <v>415.73376666666672</v>
      </c>
      <c r="O99" s="175">
        <f t="shared" si="10"/>
        <v>31.936</v>
      </c>
      <c r="P99" s="171" t="s">
        <v>263</v>
      </c>
      <c r="Q99" s="171" t="s">
        <v>259</v>
      </c>
    </row>
    <row r="100" spans="1:17" s="171" customFormat="1" ht="15" customHeight="1" x14ac:dyDescent="0.2">
      <c r="A100" s="171" t="s">
        <v>385</v>
      </c>
      <c r="B100" s="171" t="s">
        <v>355</v>
      </c>
      <c r="C100" s="171" t="s">
        <v>251</v>
      </c>
      <c r="D100" s="171" t="s">
        <v>251</v>
      </c>
      <c r="E100" s="171">
        <v>-34.5</v>
      </c>
      <c r="F100" s="171">
        <v>150</v>
      </c>
      <c r="G100" s="171" t="s">
        <v>252</v>
      </c>
      <c r="H100" s="171" t="s">
        <v>349</v>
      </c>
      <c r="J100" s="172" t="s">
        <v>378</v>
      </c>
      <c r="K100" s="173">
        <v>17.91</v>
      </c>
      <c r="L100" s="174">
        <v>415.81445833333333</v>
      </c>
      <c r="M100" s="175">
        <f t="shared" si="7"/>
        <v>32.305000000000007</v>
      </c>
      <c r="N100" s="175">
        <f t="shared" si="8"/>
        <v>415.78990000000005</v>
      </c>
      <c r="O100" s="175">
        <f t="shared" si="10"/>
        <v>32.008000000000003</v>
      </c>
      <c r="P100" s="171" t="s">
        <v>255</v>
      </c>
      <c r="Q100" s="171" t="s">
        <v>256</v>
      </c>
    </row>
    <row r="101" spans="1:17" s="171" customFormat="1" ht="15" customHeight="1" x14ac:dyDescent="0.2">
      <c r="A101" s="171" t="s">
        <v>386</v>
      </c>
      <c r="B101" s="171" t="s">
        <v>355</v>
      </c>
      <c r="C101" s="171" t="s">
        <v>251</v>
      </c>
      <c r="D101" s="171" t="s">
        <v>251</v>
      </c>
      <c r="E101" s="171">
        <v>-34.5</v>
      </c>
      <c r="F101" s="171">
        <v>150</v>
      </c>
      <c r="G101" s="171" t="s">
        <v>261</v>
      </c>
      <c r="H101" s="171" t="s">
        <v>349</v>
      </c>
      <c r="J101" s="172" t="s">
        <v>387</v>
      </c>
      <c r="K101" s="173">
        <v>17.72</v>
      </c>
      <c r="L101" s="174">
        <v>415.86708333333337</v>
      </c>
      <c r="M101" s="175">
        <f t="shared" si="7"/>
        <v>33.160000000000011</v>
      </c>
      <c r="N101" s="175">
        <f t="shared" ref="N101:N105" si="11">AVERAGE(L99:L103)</f>
        <v>415.82849166666665</v>
      </c>
      <c r="O101" s="175">
        <f t="shared" ref="O101:O105" si="12">AVERAGE(M99:M103)</f>
        <v>32.197000000000003</v>
      </c>
      <c r="P101" s="171" t="s">
        <v>263</v>
      </c>
      <c r="Q101" s="171" t="s">
        <v>256</v>
      </c>
    </row>
    <row r="102" spans="1:17" s="171" customFormat="1" ht="15" customHeight="1" x14ac:dyDescent="0.2">
      <c r="A102" s="171" t="s">
        <v>388</v>
      </c>
      <c r="B102" s="171" t="s">
        <v>355</v>
      </c>
      <c r="C102" s="171" t="s">
        <v>251</v>
      </c>
      <c r="D102" s="171" t="s">
        <v>251</v>
      </c>
      <c r="E102" s="171">
        <v>-34.5</v>
      </c>
      <c r="F102" s="171">
        <v>150</v>
      </c>
      <c r="G102" s="171" t="s">
        <v>261</v>
      </c>
      <c r="H102" s="171" t="s">
        <v>349</v>
      </c>
      <c r="J102" s="172" t="s">
        <v>387</v>
      </c>
      <c r="K102" s="173">
        <v>17.78</v>
      </c>
      <c r="L102" s="174">
        <v>415.86708333333337</v>
      </c>
      <c r="M102" s="175">
        <f t="shared" si="7"/>
        <v>32.89</v>
      </c>
      <c r="N102" s="175">
        <f t="shared" si="11"/>
        <v>415.87059166666666</v>
      </c>
      <c r="O102" s="175">
        <f t="shared" si="12"/>
        <v>32.584000000000003</v>
      </c>
      <c r="P102" s="171" t="s">
        <v>263</v>
      </c>
      <c r="Q102" s="171" t="s">
        <v>256</v>
      </c>
    </row>
    <row r="103" spans="1:17" s="171" customFormat="1" ht="15" customHeight="1" x14ac:dyDescent="0.2">
      <c r="A103" s="171" t="s">
        <v>389</v>
      </c>
      <c r="B103" s="171" t="s">
        <v>355</v>
      </c>
      <c r="C103" s="171" t="s">
        <v>251</v>
      </c>
      <c r="D103" s="171" t="s">
        <v>251</v>
      </c>
      <c r="E103" s="171">
        <v>-34.5</v>
      </c>
      <c r="F103" s="171">
        <v>150</v>
      </c>
      <c r="G103" s="171" t="s">
        <v>261</v>
      </c>
      <c r="H103" s="171" t="s">
        <v>349</v>
      </c>
      <c r="J103" s="172" t="s">
        <v>387</v>
      </c>
      <c r="K103" s="173">
        <v>17.96</v>
      </c>
      <c r="L103" s="174">
        <v>415.88462500000003</v>
      </c>
      <c r="M103" s="175">
        <f t="shared" si="7"/>
        <v>32.08</v>
      </c>
      <c r="N103" s="175">
        <f t="shared" si="11"/>
        <v>415.89164166666671</v>
      </c>
      <c r="O103" s="175">
        <f t="shared" si="12"/>
        <v>32.575000000000003</v>
      </c>
      <c r="P103" s="171" t="s">
        <v>255</v>
      </c>
      <c r="Q103" s="171" t="s">
        <v>256</v>
      </c>
    </row>
    <row r="104" spans="1:17" s="171" customFormat="1" ht="15" customHeight="1" x14ac:dyDescent="0.2">
      <c r="A104" s="171" t="s">
        <v>390</v>
      </c>
      <c r="B104" s="171" t="s">
        <v>355</v>
      </c>
      <c r="C104" s="171" t="s">
        <v>251</v>
      </c>
      <c r="D104" s="171" t="s">
        <v>251</v>
      </c>
      <c r="E104" s="171">
        <v>-34.5</v>
      </c>
      <c r="F104" s="171">
        <v>150</v>
      </c>
      <c r="G104" s="171" t="s">
        <v>252</v>
      </c>
      <c r="H104" s="171" t="s">
        <v>349</v>
      </c>
      <c r="J104" s="172" t="s">
        <v>387</v>
      </c>
      <c r="K104" s="173">
        <v>17.87</v>
      </c>
      <c r="L104" s="174">
        <v>415.91970833333329</v>
      </c>
      <c r="M104" s="175">
        <f t="shared" si="7"/>
        <v>32.484999999999999</v>
      </c>
      <c r="N104" s="175">
        <f t="shared" si="11"/>
        <v>415.97584166666667</v>
      </c>
      <c r="O104" s="175">
        <f t="shared" si="12"/>
        <v>32.863</v>
      </c>
      <c r="P104" s="171" t="s">
        <v>255</v>
      </c>
      <c r="Q104" s="171" t="s">
        <v>259</v>
      </c>
    </row>
    <row r="105" spans="1:17" s="171" customFormat="1" ht="15" customHeight="1" x14ac:dyDescent="0.2">
      <c r="A105" s="171" t="s">
        <v>391</v>
      </c>
      <c r="B105" s="171" t="s">
        <v>355</v>
      </c>
      <c r="C105" s="171" t="s">
        <v>251</v>
      </c>
      <c r="D105" s="171" t="s">
        <v>251</v>
      </c>
      <c r="E105" s="171">
        <v>-34.5</v>
      </c>
      <c r="F105" s="171">
        <v>150</v>
      </c>
      <c r="G105" s="171" t="s">
        <v>252</v>
      </c>
      <c r="H105" s="171" t="s">
        <v>349</v>
      </c>
      <c r="J105" s="172" t="s">
        <v>387</v>
      </c>
      <c r="K105" s="173">
        <v>17.920000000000002</v>
      </c>
      <c r="L105" s="174">
        <v>415.91970833333329</v>
      </c>
      <c r="M105" s="175">
        <f t="shared" si="7"/>
        <v>32.259999999999991</v>
      </c>
      <c r="N105" s="175">
        <f t="shared" si="11"/>
        <v>416.06355000000002</v>
      </c>
      <c r="O105" s="175">
        <f t="shared" si="12"/>
        <v>32.908000000000001</v>
      </c>
      <c r="P105" s="171" t="s">
        <v>255</v>
      </c>
      <c r="Q105" s="171" t="s">
        <v>256</v>
      </c>
    </row>
    <row r="106" spans="1:17" s="171" customFormat="1" ht="15" customHeight="1" x14ac:dyDescent="0.2">
      <c r="A106" s="171" t="s">
        <v>392</v>
      </c>
      <c r="B106" s="171" t="s">
        <v>355</v>
      </c>
      <c r="C106" s="171" t="s">
        <v>251</v>
      </c>
      <c r="D106" s="171" t="s">
        <v>251</v>
      </c>
      <c r="E106" s="171">
        <v>-34.5</v>
      </c>
      <c r="F106" s="171">
        <v>150</v>
      </c>
      <c r="G106" s="171" t="s">
        <v>252</v>
      </c>
      <c r="H106" s="171" t="s">
        <v>349</v>
      </c>
      <c r="J106" s="172" t="s">
        <v>387</v>
      </c>
      <c r="K106" s="173">
        <v>17.399999999999999</v>
      </c>
      <c r="L106" s="174">
        <v>416.2880833333333</v>
      </c>
      <c r="M106" s="175">
        <f t="shared" si="7"/>
        <v>34.600000000000009</v>
      </c>
      <c r="N106" s="175"/>
      <c r="O106" s="175"/>
      <c r="P106" s="171" t="s">
        <v>255</v>
      </c>
      <c r="Q106" s="171" t="s">
        <v>259</v>
      </c>
    </row>
    <row r="107" spans="1:17" s="171" customFormat="1" ht="15" customHeight="1" x14ac:dyDescent="0.2">
      <c r="A107" s="171" t="s">
        <v>393</v>
      </c>
      <c r="B107" s="171" t="s">
        <v>355</v>
      </c>
      <c r="C107" s="171" t="s">
        <v>251</v>
      </c>
      <c r="D107" s="171" t="s">
        <v>251</v>
      </c>
      <c r="E107" s="171">
        <v>-34.5</v>
      </c>
      <c r="F107" s="171">
        <v>150</v>
      </c>
      <c r="G107" s="171" t="s">
        <v>261</v>
      </c>
      <c r="H107" s="171" t="s">
        <v>349</v>
      </c>
      <c r="J107" s="172" t="s">
        <v>387</v>
      </c>
      <c r="K107" s="173">
        <v>17.73</v>
      </c>
      <c r="L107" s="174">
        <v>416.30562500000002</v>
      </c>
      <c r="M107" s="175">
        <f t="shared" si="7"/>
        <v>33.115000000000009</v>
      </c>
      <c r="N107" s="175"/>
      <c r="O107" s="175"/>
      <c r="P107" s="171" t="s">
        <v>255</v>
      </c>
      <c r="Q107" s="171" t="s">
        <v>259</v>
      </c>
    </row>
    <row r="108" spans="1:17" s="176" customFormat="1" ht="15" customHeight="1" x14ac:dyDescent="0.2">
      <c r="A108" s="176" t="s">
        <v>394</v>
      </c>
      <c r="B108" s="176" t="s">
        <v>395</v>
      </c>
      <c r="C108" s="176" t="s">
        <v>396</v>
      </c>
      <c r="D108" s="176" t="s">
        <v>397</v>
      </c>
      <c r="E108" s="176">
        <v>43.4</v>
      </c>
      <c r="F108" s="176">
        <v>3.4</v>
      </c>
      <c r="G108" s="177" t="s">
        <v>398</v>
      </c>
      <c r="H108" s="176" t="s">
        <v>399</v>
      </c>
      <c r="I108" s="176" t="s">
        <v>400</v>
      </c>
      <c r="J108" s="178" t="s">
        <v>324</v>
      </c>
      <c r="K108" s="179">
        <v>18.55</v>
      </c>
      <c r="L108" s="180">
        <v>358.8872949640288</v>
      </c>
      <c r="M108" s="181">
        <f t="shared" si="7"/>
        <v>29.424999999999997</v>
      </c>
      <c r="N108" s="181"/>
      <c r="O108" s="181"/>
      <c r="P108" s="176" t="s">
        <v>263</v>
      </c>
      <c r="Q108" s="176" t="s">
        <v>259</v>
      </c>
    </row>
    <row r="109" spans="1:17" s="176" customFormat="1" ht="15" customHeight="1" x14ac:dyDescent="0.2">
      <c r="A109" s="176" t="s">
        <v>401</v>
      </c>
      <c r="B109" s="176" t="s">
        <v>402</v>
      </c>
      <c r="C109" s="176" t="s">
        <v>403</v>
      </c>
      <c r="D109" s="176" t="s">
        <v>397</v>
      </c>
      <c r="E109" s="176">
        <v>50.6</v>
      </c>
      <c r="F109" s="176">
        <v>9.3000000000000007</v>
      </c>
      <c r="G109" s="176" t="s">
        <v>261</v>
      </c>
      <c r="H109" s="176" t="s">
        <v>404</v>
      </c>
      <c r="I109" s="176" t="s">
        <v>404</v>
      </c>
      <c r="J109" s="178" t="s">
        <v>405</v>
      </c>
      <c r="K109" s="179">
        <v>17.88</v>
      </c>
      <c r="L109" s="182">
        <v>359.09647058823532</v>
      </c>
      <c r="M109" s="181">
        <f t="shared" si="7"/>
        <v>32.440000000000012</v>
      </c>
      <c r="N109" s="181"/>
      <c r="O109" s="181"/>
      <c r="P109" s="176" t="s">
        <v>255</v>
      </c>
      <c r="Q109" s="176" t="s">
        <v>256</v>
      </c>
    </row>
    <row r="110" spans="1:17" s="176" customFormat="1" ht="15" customHeight="1" x14ac:dyDescent="0.2">
      <c r="A110" s="176" t="s">
        <v>406</v>
      </c>
      <c r="B110" s="176" t="s">
        <v>395</v>
      </c>
      <c r="C110" s="176" t="s">
        <v>396</v>
      </c>
      <c r="D110" s="176" t="s">
        <v>397</v>
      </c>
      <c r="E110" s="176">
        <v>43.4</v>
      </c>
      <c r="F110" s="176">
        <v>3.4</v>
      </c>
      <c r="G110" s="176" t="s">
        <v>261</v>
      </c>
      <c r="H110" s="176" t="s">
        <v>404</v>
      </c>
      <c r="I110" s="176" t="s">
        <v>404</v>
      </c>
      <c r="J110" s="178" t="s">
        <v>405</v>
      </c>
      <c r="K110" s="179">
        <v>19.09</v>
      </c>
      <c r="L110" s="182">
        <v>359.19209150326799</v>
      </c>
      <c r="M110" s="181">
        <f t="shared" si="7"/>
        <v>26.995000000000005</v>
      </c>
      <c r="N110" s="181">
        <f t="shared" ref="N110:N173" si="13">AVERAGE(L108:L112)</f>
        <v>359.19719755489729</v>
      </c>
      <c r="O110" s="181">
        <f t="shared" ref="O110:O125" si="14">AVERAGE(M108:M112)</f>
        <v>28.273000000000007</v>
      </c>
      <c r="P110" s="176" t="s">
        <v>263</v>
      </c>
      <c r="Q110" s="176" t="s">
        <v>259</v>
      </c>
    </row>
    <row r="111" spans="1:17" s="176" customFormat="1" ht="15" customHeight="1" x14ac:dyDescent="0.2">
      <c r="A111" s="176" t="s">
        <v>407</v>
      </c>
      <c r="B111" s="176" t="s">
        <v>395</v>
      </c>
      <c r="C111" s="176" t="s">
        <v>396</v>
      </c>
      <c r="D111" s="176" t="s">
        <v>408</v>
      </c>
      <c r="E111" s="176">
        <v>43.4</v>
      </c>
      <c r="F111" s="176">
        <v>3.4</v>
      </c>
      <c r="G111" s="176" t="s">
        <v>261</v>
      </c>
      <c r="H111" s="176" t="s">
        <v>404</v>
      </c>
      <c r="I111" s="176" t="s">
        <v>404</v>
      </c>
      <c r="J111" s="178" t="s">
        <v>405</v>
      </c>
      <c r="K111" s="179">
        <v>18.95</v>
      </c>
      <c r="L111" s="182">
        <v>359.36594771241829</v>
      </c>
      <c r="M111" s="181">
        <f t="shared" si="7"/>
        <v>27.625000000000014</v>
      </c>
      <c r="N111" s="181">
        <f t="shared" si="13"/>
        <v>359.32596078431374</v>
      </c>
      <c r="O111" s="181">
        <f t="shared" si="14"/>
        <v>27.52600000000001</v>
      </c>
      <c r="P111" s="176" t="s">
        <v>255</v>
      </c>
      <c r="Q111" s="176" t="s">
        <v>256</v>
      </c>
    </row>
    <row r="112" spans="1:17" s="176" customFormat="1" ht="15" customHeight="1" x14ac:dyDescent="0.2">
      <c r="A112" s="176" t="s">
        <v>409</v>
      </c>
      <c r="B112" s="176" t="s">
        <v>395</v>
      </c>
      <c r="C112" s="176" t="s">
        <v>396</v>
      </c>
      <c r="D112" s="176" t="s">
        <v>408</v>
      </c>
      <c r="E112" s="176">
        <v>43.4</v>
      </c>
      <c r="F112" s="176">
        <v>3.4</v>
      </c>
      <c r="G112" s="176" t="s">
        <v>252</v>
      </c>
      <c r="H112" s="176" t="s">
        <v>404</v>
      </c>
      <c r="I112" s="176" t="s">
        <v>404</v>
      </c>
      <c r="J112" s="178" t="s">
        <v>405</v>
      </c>
      <c r="K112" s="179">
        <v>19.559999999999999</v>
      </c>
      <c r="L112" s="182">
        <v>359.44418300653592</v>
      </c>
      <c r="M112" s="181">
        <f t="shared" si="7"/>
        <v>24.88000000000001</v>
      </c>
      <c r="N112" s="181">
        <f t="shared" si="13"/>
        <v>359.41984313725487</v>
      </c>
      <c r="O112" s="181">
        <f t="shared" si="14"/>
        <v>27.958000000000009</v>
      </c>
      <c r="P112" s="176" t="s">
        <v>255</v>
      </c>
      <c r="Q112" s="176" t="s">
        <v>256</v>
      </c>
    </row>
    <row r="113" spans="1:17" s="176" customFormat="1" ht="15" customHeight="1" x14ac:dyDescent="0.2">
      <c r="A113" s="176" t="s">
        <v>410</v>
      </c>
      <c r="B113" s="176" t="s">
        <v>395</v>
      </c>
      <c r="C113" s="176" t="s">
        <v>396</v>
      </c>
      <c r="D113" s="176" t="s">
        <v>408</v>
      </c>
      <c r="E113" s="176">
        <v>43.4</v>
      </c>
      <c r="F113" s="176">
        <v>3.4</v>
      </c>
      <c r="G113" s="176" t="s">
        <v>252</v>
      </c>
      <c r="H113" s="176" t="s">
        <v>404</v>
      </c>
      <c r="I113" s="176" t="s">
        <v>404</v>
      </c>
      <c r="J113" s="178" t="s">
        <v>405</v>
      </c>
      <c r="K113" s="179">
        <v>19.38</v>
      </c>
      <c r="L113" s="182">
        <v>359.5311111111111</v>
      </c>
      <c r="M113" s="181">
        <f t="shared" si="7"/>
        <v>25.690000000000012</v>
      </c>
      <c r="N113" s="181">
        <f t="shared" si="13"/>
        <v>359.51720261437907</v>
      </c>
      <c r="O113" s="181">
        <f t="shared" si="14"/>
        <v>27.688000000000009</v>
      </c>
      <c r="P113" s="176" t="s">
        <v>255</v>
      </c>
      <c r="Q113" s="176" t="s">
        <v>259</v>
      </c>
    </row>
    <row r="114" spans="1:17" s="176" customFormat="1" ht="15" customHeight="1" x14ac:dyDescent="0.2">
      <c r="A114" s="176" t="s">
        <v>411</v>
      </c>
      <c r="B114" s="176" t="s">
        <v>402</v>
      </c>
      <c r="C114" s="176" t="s">
        <v>403</v>
      </c>
      <c r="D114" s="176" t="s">
        <v>408</v>
      </c>
      <c r="E114" s="176">
        <v>50.6</v>
      </c>
      <c r="F114" s="176">
        <v>9.3000000000000007</v>
      </c>
      <c r="G114" s="176" t="s">
        <v>252</v>
      </c>
      <c r="H114" s="176" t="s">
        <v>404</v>
      </c>
      <c r="I114" s="176" t="s">
        <v>404</v>
      </c>
      <c r="J114" s="178" t="s">
        <v>405</v>
      </c>
      <c r="K114" s="179">
        <v>17.399999999999999</v>
      </c>
      <c r="L114" s="182">
        <v>359.56588235294117</v>
      </c>
      <c r="M114" s="181">
        <f t="shared" si="7"/>
        <v>34.600000000000009</v>
      </c>
      <c r="N114" s="181">
        <f t="shared" si="13"/>
        <v>359.72756862745098</v>
      </c>
      <c r="O114" s="181">
        <f t="shared" si="14"/>
        <v>27.796000000000014</v>
      </c>
      <c r="P114" s="176" t="s">
        <v>263</v>
      </c>
      <c r="Q114" s="176" t="s">
        <v>259</v>
      </c>
    </row>
    <row r="115" spans="1:17" s="176" customFormat="1" ht="15" customHeight="1" x14ac:dyDescent="0.2">
      <c r="A115" s="176" t="s">
        <v>412</v>
      </c>
      <c r="B115" s="176" t="s">
        <v>395</v>
      </c>
      <c r="C115" s="176" t="s">
        <v>396</v>
      </c>
      <c r="D115" s="176" t="s">
        <v>408</v>
      </c>
      <c r="E115" s="176">
        <v>43.4</v>
      </c>
      <c r="F115" s="176">
        <v>3.4</v>
      </c>
      <c r="G115" s="176" t="s">
        <v>261</v>
      </c>
      <c r="H115" s="176" t="s">
        <v>404</v>
      </c>
      <c r="I115" s="176" t="s">
        <v>404</v>
      </c>
      <c r="J115" s="178" t="s">
        <v>405</v>
      </c>
      <c r="K115" s="179">
        <v>19.39</v>
      </c>
      <c r="L115" s="182">
        <v>359.67888888888893</v>
      </c>
      <c r="M115" s="181">
        <f t="shared" si="7"/>
        <v>25.64500000000001</v>
      </c>
      <c r="N115" s="181">
        <f t="shared" si="13"/>
        <v>359.95358169934639</v>
      </c>
      <c r="O115" s="181">
        <f t="shared" si="14"/>
        <v>28.327000000000009</v>
      </c>
      <c r="P115" s="176" t="s">
        <v>263</v>
      </c>
      <c r="Q115" s="176" t="s">
        <v>256</v>
      </c>
    </row>
    <row r="116" spans="1:17" s="176" customFormat="1" ht="15" customHeight="1" x14ac:dyDescent="0.2">
      <c r="A116" s="176" t="s">
        <v>413</v>
      </c>
      <c r="B116" s="176" t="s">
        <v>395</v>
      </c>
      <c r="C116" s="176" t="s">
        <v>396</v>
      </c>
      <c r="D116" s="176" t="s">
        <v>408</v>
      </c>
      <c r="E116" s="176">
        <v>43.4</v>
      </c>
      <c r="F116" s="176">
        <v>3.4</v>
      </c>
      <c r="G116" s="176" t="s">
        <v>252</v>
      </c>
      <c r="H116" s="176" t="s">
        <v>404</v>
      </c>
      <c r="I116" s="176" t="s">
        <v>404</v>
      </c>
      <c r="J116" s="176" t="s">
        <v>3151</v>
      </c>
      <c r="K116" s="179">
        <v>18.829999999999998</v>
      </c>
      <c r="L116" s="182">
        <v>360.41777777777776</v>
      </c>
      <c r="M116" s="181">
        <f t="shared" si="7"/>
        <v>28.16500000000002</v>
      </c>
      <c r="N116" s="181">
        <f t="shared" si="13"/>
        <v>360.19176470588235</v>
      </c>
      <c r="O116" s="181">
        <f t="shared" si="14"/>
        <v>28.624000000000013</v>
      </c>
      <c r="P116" s="176" t="s">
        <v>255</v>
      </c>
      <c r="Q116" s="176" t="s">
        <v>256</v>
      </c>
    </row>
    <row r="117" spans="1:17" s="176" customFormat="1" ht="15" customHeight="1" x14ac:dyDescent="0.2">
      <c r="A117" s="176" t="s">
        <v>414</v>
      </c>
      <c r="B117" s="176" t="s">
        <v>395</v>
      </c>
      <c r="C117" s="176" t="s">
        <v>396</v>
      </c>
      <c r="D117" s="176" t="s">
        <v>397</v>
      </c>
      <c r="E117" s="176">
        <v>43.4</v>
      </c>
      <c r="F117" s="176">
        <v>3.4</v>
      </c>
      <c r="G117" s="176" t="s">
        <v>261</v>
      </c>
      <c r="H117" s="176" t="s">
        <v>404</v>
      </c>
      <c r="I117" s="176" t="s">
        <v>404</v>
      </c>
      <c r="J117" s="176" t="s">
        <v>3151</v>
      </c>
      <c r="K117" s="179">
        <v>18.97</v>
      </c>
      <c r="L117" s="182">
        <v>360.57424836601308</v>
      </c>
      <c r="M117" s="181">
        <f t="shared" si="7"/>
        <v>27.535000000000011</v>
      </c>
      <c r="N117" s="181">
        <f t="shared" si="13"/>
        <v>360.45254901960777</v>
      </c>
      <c r="O117" s="181">
        <f t="shared" si="14"/>
        <v>26.680000000000007</v>
      </c>
      <c r="P117" s="176" t="s">
        <v>255</v>
      </c>
      <c r="Q117" s="176" t="s">
        <v>256</v>
      </c>
    </row>
    <row r="118" spans="1:17" s="176" customFormat="1" ht="15" customHeight="1" x14ac:dyDescent="0.2">
      <c r="A118" s="176" t="s">
        <v>415</v>
      </c>
      <c r="B118" s="176" t="s">
        <v>395</v>
      </c>
      <c r="C118" s="176" t="s">
        <v>396</v>
      </c>
      <c r="D118" s="176" t="s">
        <v>397</v>
      </c>
      <c r="E118" s="176">
        <v>43.4</v>
      </c>
      <c r="F118" s="176">
        <v>3.4</v>
      </c>
      <c r="G118" s="176" t="s">
        <v>252</v>
      </c>
      <c r="H118" s="176" t="s">
        <v>404</v>
      </c>
      <c r="I118" s="176" t="s">
        <v>404</v>
      </c>
      <c r="K118" s="179">
        <v>19.05</v>
      </c>
      <c r="L118" s="182">
        <v>360.72202614379086</v>
      </c>
      <c r="M118" s="181">
        <f t="shared" si="7"/>
        <v>27.174999999999997</v>
      </c>
      <c r="N118" s="181">
        <f t="shared" si="13"/>
        <v>360.70985620915036</v>
      </c>
      <c r="O118" s="181">
        <f t="shared" si="14"/>
        <v>27.256000000000007</v>
      </c>
      <c r="P118" s="176" t="s">
        <v>255</v>
      </c>
      <c r="Q118" s="176" t="s">
        <v>259</v>
      </c>
    </row>
    <row r="119" spans="1:17" s="176" customFormat="1" ht="15" customHeight="1" x14ac:dyDescent="0.2">
      <c r="A119" s="176" t="s">
        <v>416</v>
      </c>
      <c r="B119" s="176" t="s">
        <v>395</v>
      </c>
      <c r="C119" s="176" t="s">
        <v>396</v>
      </c>
      <c r="D119" s="176" t="s">
        <v>397</v>
      </c>
      <c r="E119" s="176">
        <v>43.4</v>
      </c>
      <c r="F119" s="176">
        <v>3.4</v>
      </c>
      <c r="G119" s="176" t="s">
        <v>261</v>
      </c>
      <c r="H119" s="176" t="s">
        <v>404</v>
      </c>
      <c r="I119" s="176" t="s">
        <v>404</v>
      </c>
      <c r="K119" s="179">
        <v>19.559999999999999</v>
      </c>
      <c r="L119" s="182">
        <v>360.86980392156863</v>
      </c>
      <c r="M119" s="181">
        <f t="shared" si="7"/>
        <v>24.88000000000001</v>
      </c>
      <c r="N119" s="181">
        <f t="shared" si="13"/>
        <v>360.85415686274513</v>
      </c>
      <c r="O119" s="181">
        <f t="shared" si="14"/>
        <v>27.409000000000002</v>
      </c>
      <c r="P119" s="176" t="s">
        <v>263</v>
      </c>
      <c r="Q119" s="176" t="s">
        <v>256</v>
      </c>
    </row>
    <row r="120" spans="1:17" s="176" customFormat="1" ht="15" customHeight="1" x14ac:dyDescent="0.2">
      <c r="A120" s="176" t="s">
        <v>417</v>
      </c>
      <c r="B120" s="176" t="s">
        <v>395</v>
      </c>
      <c r="C120" s="176" t="s">
        <v>396</v>
      </c>
      <c r="D120" s="176" t="s">
        <v>397</v>
      </c>
      <c r="E120" s="176">
        <v>43.4</v>
      </c>
      <c r="F120" s="176">
        <v>3.4</v>
      </c>
      <c r="G120" s="176" t="s">
        <v>261</v>
      </c>
      <c r="H120" s="176" t="s">
        <v>404</v>
      </c>
      <c r="I120" s="176" t="s">
        <v>404</v>
      </c>
      <c r="K120" s="179">
        <v>18.75</v>
      </c>
      <c r="L120" s="182">
        <v>360.9654248366013</v>
      </c>
      <c r="M120" s="181">
        <f t="shared" si="7"/>
        <v>28.525000000000006</v>
      </c>
      <c r="N120" s="181">
        <f t="shared" si="13"/>
        <v>361.07843137254906</v>
      </c>
      <c r="O120" s="181">
        <f t="shared" si="14"/>
        <v>28.273000000000003</v>
      </c>
      <c r="P120" s="176" t="s">
        <v>255</v>
      </c>
      <c r="Q120" s="176" t="s">
        <v>259</v>
      </c>
    </row>
    <row r="121" spans="1:17" s="176" customFormat="1" ht="15" customHeight="1" x14ac:dyDescent="0.2">
      <c r="A121" s="176" t="s">
        <v>418</v>
      </c>
      <c r="B121" s="176" t="s">
        <v>395</v>
      </c>
      <c r="C121" s="176" t="s">
        <v>396</v>
      </c>
      <c r="D121" s="176" t="s">
        <v>408</v>
      </c>
      <c r="E121" s="176">
        <v>43.4</v>
      </c>
      <c r="F121" s="176">
        <v>3.4</v>
      </c>
      <c r="G121" s="176" t="s">
        <v>261</v>
      </c>
      <c r="H121" s="176" t="s">
        <v>404</v>
      </c>
      <c r="I121" s="176" t="s">
        <v>404</v>
      </c>
      <c r="K121" s="179">
        <v>18.66</v>
      </c>
      <c r="L121" s="182">
        <v>361.13928104575166</v>
      </c>
      <c r="M121" s="181">
        <f t="shared" si="7"/>
        <v>28.930000000000007</v>
      </c>
      <c r="N121" s="181">
        <f t="shared" si="13"/>
        <v>361.28879738562091</v>
      </c>
      <c r="O121" s="181">
        <f t="shared" si="14"/>
        <v>28.615000000000002</v>
      </c>
      <c r="P121" s="176" t="s">
        <v>255</v>
      </c>
      <c r="Q121" s="176" t="s">
        <v>256</v>
      </c>
    </row>
    <row r="122" spans="1:17" s="176" customFormat="1" ht="15" customHeight="1" x14ac:dyDescent="0.2">
      <c r="A122" s="176" t="s">
        <v>419</v>
      </c>
      <c r="B122" s="176" t="s">
        <v>402</v>
      </c>
      <c r="C122" s="176" t="s">
        <v>403</v>
      </c>
      <c r="D122" s="176" t="s">
        <v>408</v>
      </c>
      <c r="E122" s="176">
        <v>50.6</v>
      </c>
      <c r="F122" s="176">
        <v>9.3000000000000007</v>
      </c>
      <c r="G122" s="176" t="s">
        <v>261</v>
      </c>
      <c r="H122" s="176" t="s">
        <v>404</v>
      </c>
      <c r="I122" s="176" t="s">
        <v>404</v>
      </c>
      <c r="J122" s="176" t="s">
        <v>3152</v>
      </c>
      <c r="K122" s="179">
        <v>18.010000000000002</v>
      </c>
      <c r="L122" s="182">
        <v>361.69562091503269</v>
      </c>
      <c r="M122" s="181">
        <f t="shared" si="7"/>
        <v>31.855000000000004</v>
      </c>
      <c r="N122" s="181">
        <f t="shared" si="13"/>
        <v>361.48351633986931</v>
      </c>
      <c r="O122" s="181">
        <f t="shared" si="14"/>
        <v>29.830000000000002</v>
      </c>
      <c r="P122" s="176" t="s">
        <v>255</v>
      </c>
      <c r="Q122" s="176" t="s">
        <v>256</v>
      </c>
    </row>
    <row r="123" spans="1:17" s="176" customFormat="1" ht="15" customHeight="1" x14ac:dyDescent="0.2">
      <c r="A123" s="176" t="s">
        <v>420</v>
      </c>
      <c r="B123" s="176" t="s">
        <v>395</v>
      </c>
      <c r="C123" s="176" t="s">
        <v>396</v>
      </c>
      <c r="D123" s="176" t="s">
        <v>408</v>
      </c>
      <c r="E123" s="176">
        <v>43.4</v>
      </c>
      <c r="F123" s="176">
        <v>3.4</v>
      </c>
      <c r="G123" s="176" t="s">
        <v>261</v>
      </c>
      <c r="H123" s="176" t="s">
        <v>404</v>
      </c>
      <c r="I123" s="176" t="s">
        <v>404</v>
      </c>
      <c r="J123" s="176" t="s">
        <v>3153</v>
      </c>
      <c r="K123" s="179">
        <v>18.670000000000002</v>
      </c>
      <c r="L123" s="182">
        <v>361.77385620915032</v>
      </c>
      <c r="M123" s="181">
        <f t="shared" si="7"/>
        <v>28.884999999999991</v>
      </c>
      <c r="N123" s="181">
        <f t="shared" si="13"/>
        <v>361.69388235294116</v>
      </c>
      <c r="O123" s="181">
        <f t="shared" si="14"/>
        <v>30.469000000000005</v>
      </c>
      <c r="P123" s="176" t="s">
        <v>255</v>
      </c>
      <c r="Q123" s="176" t="s">
        <v>259</v>
      </c>
    </row>
    <row r="124" spans="1:17" s="176" customFormat="1" ht="15" customHeight="1" x14ac:dyDescent="0.2">
      <c r="A124" s="176" t="s">
        <v>421</v>
      </c>
      <c r="B124" s="176" t="s">
        <v>402</v>
      </c>
      <c r="C124" s="176" t="s">
        <v>403</v>
      </c>
      <c r="D124" s="176" t="s">
        <v>408</v>
      </c>
      <c r="E124" s="176">
        <v>50.6</v>
      </c>
      <c r="F124" s="176">
        <v>9.3000000000000007</v>
      </c>
      <c r="G124" s="176" t="s">
        <v>261</v>
      </c>
      <c r="H124" s="176" t="s">
        <v>404</v>
      </c>
      <c r="J124" s="176" t="s">
        <v>3154</v>
      </c>
      <c r="K124" s="179">
        <v>18.21</v>
      </c>
      <c r="L124" s="182">
        <v>361.84339869281047</v>
      </c>
      <c r="M124" s="181">
        <f t="shared" si="7"/>
        <v>30.954999999999998</v>
      </c>
      <c r="N124" s="181">
        <f t="shared" si="13"/>
        <v>361.87469281045753</v>
      </c>
      <c r="O124" s="181">
        <f t="shared" si="14"/>
        <v>30.982000000000006</v>
      </c>
      <c r="P124" s="176" t="s">
        <v>255</v>
      </c>
      <c r="Q124" s="176" t="s">
        <v>259</v>
      </c>
    </row>
    <row r="125" spans="1:17" s="176" customFormat="1" ht="15" customHeight="1" x14ac:dyDescent="0.2">
      <c r="A125" s="176" t="s">
        <v>422</v>
      </c>
      <c r="B125" s="176" t="s">
        <v>402</v>
      </c>
      <c r="C125" s="176" t="s">
        <v>403</v>
      </c>
      <c r="D125" s="176" t="s">
        <v>408</v>
      </c>
      <c r="E125" s="176">
        <v>50.6</v>
      </c>
      <c r="F125" s="176">
        <v>9.3000000000000007</v>
      </c>
      <c r="G125" s="176" t="s">
        <v>252</v>
      </c>
      <c r="H125" s="176" t="s">
        <v>404</v>
      </c>
      <c r="J125" s="176" t="s">
        <v>3154</v>
      </c>
      <c r="K125" s="179">
        <v>18.04</v>
      </c>
      <c r="L125" s="182">
        <v>362.01725490196083</v>
      </c>
      <c r="M125" s="181">
        <f t="shared" si="7"/>
        <v>31.720000000000013</v>
      </c>
      <c r="N125" s="181">
        <f t="shared" si="13"/>
        <v>361.96509803921572</v>
      </c>
      <c r="O125" s="181">
        <f t="shared" si="14"/>
        <v>30.838000000000001</v>
      </c>
      <c r="P125" s="176" t="s">
        <v>263</v>
      </c>
      <c r="Q125" s="176" t="s">
        <v>259</v>
      </c>
    </row>
    <row r="126" spans="1:17" s="176" customFormat="1" ht="15" customHeight="1" x14ac:dyDescent="0.2">
      <c r="A126" s="176" t="s">
        <v>423</v>
      </c>
      <c r="B126" s="176" t="s">
        <v>402</v>
      </c>
      <c r="C126" s="176" t="s">
        <v>403</v>
      </c>
      <c r="D126" s="176" t="s">
        <v>408</v>
      </c>
      <c r="E126" s="176">
        <v>50.6</v>
      </c>
      <c r="F126" s="176">
        <v>9.3000000000000007</v>
      </c>
      <c r="G126" s="176" t="s">
        <v>261</v>
      </c>
      <c r="H126" s="176" t="s">
        <v>404</v>
      </c>
      <c r="J126" s="176" t="s">
        <v>3154</v>
      </c>
      <c r="K126" s="179">
        <v>18.09</v>
      </c>
      <c r="L126" s="182">
        <v>362.04333333333335</v>
      </c>
      <c r="M126" s="181">
        <f t="shared" si="7"/>
        <v>31.495000000000005</v>
      </c>
      <c r="N126" s="181">
        <f t="shared" si="13"/>
        <v>362.07462745098042</v>
      </c>
      <c r="O126" s="181">
        <f t="shared" ref="O126:O141" si="15">AVERAGE(M124:M128)</f>
        <v>31.711000000000002</v>
      </c>
      <c r="P126" s="176" t="s">
        <v>255</v>
      </c>
      <c r="Q126" s="176" t="s">
        <v>256</v>
      </c>
    </row>
    <row r="127" spans="1:17" s="176" customFormat="1" ht="15" customHeight="1" x14ac:dyDescent="0.2">
      <c r="A127" s="176" t="s">
        <v>424</v>
      </c>
      <c r="B127" s="176" t="s">
        <v>402</v>
      </c>
      <c r="C127" s="176" t="s">
        <v>403</v>
      </c>
      <c r="D127" s="176" t="s">
        <v>397</v>
      </c>
      <c r="E127" s="176">
        <v>50.6</v>
      </c>
      <c r="F127" s="176">
        <v>9.3000000000000007</v>
      </c>
      <c r="G127" s="176" t="s">
        <v>252</v>
      </c>
      <c r="H127" s="176" t="s">
        <v>404</v>
      </c>
      <c r="J127" s="176" t="s">
        <v>3154</v>
      </c>
      <c r="K127" s="179">
        <v>18.170000000000002</v>
      </c>
      <c r="L127" s="182">
        <v>362.14764705882351</v>
      </c>
      <c r="M127" s="181">
        <f t="shared" si="7"/>
        <v>31.134999999999991</v>
      </c>
      <c r="N127" s="181">
        <f t="shared" si="13"/>
        <v>362.26065359477127</v>
      </c>
      <c r="O127" s="181">
        <f t="shared" si="15"/>
        <v>32.080000000000005</v>
      </c>
      <c r="P127" s="176" t="s">
        <v>255</v>
      </c>
      <c r="Q127" s="176" t="s">
        <v>256</v>
      </c>
    </row>
    <row r="128" spans="1:17" s="176" customFormat="1" ht="15" customHeight="1" x14ac:dyDescent="0.2">
      <c r="A128" s="176" t="s">
        <v>425</v>
      </c>
      <c r="B128" s="176" t="s">
        <v>402</v>
      </c>
      <c r="C128" s="176" t="s">
        <v>403</v>
      </c>
      <c r="D128" s="176" t="s">
        <v>397</v>
      </c>
      <c r="E128" s="176">
        <v>50.6</v>
      </c>
      <c r="F128" s="176">
        <v>9.3000000000000007</v>
      </c>
      <c r="G128" s="176" t="s">
        <v>252</v>
      </c>
      <c r="H128" s="176" t="s">
        <v>404</v>
      </c>
      <c r="J128" s="176" t="s">
        <v>3154</v>
      </c>
      <c r="K128" s="179">
        <v>17.7</v>
      </c>
      <c r="L128" s="182">
        <v>362.32150326797387</v>
      </c>
      <c r="M128" s="181">
        <f t="shared" si="7"/>
        <v>33.250000000000014</v>
      </c>
      <c r="N128" s="181">
        <f t="shared" si="13"/>
        <v>362.41538562091506</v>
      </c>
      <c r="O128" s="181">
        <f t="shared" si="15"/>
        <v>30.505000000000006</v>
      </c>
      <c r="P128" s="176" t="s">
        <v>263</v>
      </c>
      <c r="Q128" s="176" t="s">
        <v>256</v>
      </c>
    </row>
    <row r="129" spans="1:17" s="176" customFormat="1" ht="15" customHeight="1" x14ac:dyDescent="0.2">
      <c r="A129" s="176" t="s">
        <v>426</v>
      </c>
      <c r="B129" s="176" t="s">
        <v>402</v>
      </c>
      <c r="C129" s="176" t="s">
        <v>403</v>
      </c>
      <c r="D129" s="176" t="s">
        <v>408</v>
      </c>
      <c r="E129" s="176">
        <v>50.6</v>
      </c>
      <c r="F129" s="176">
        <v>9.3000000000000007</v>
      </c>
      <c r="G129" s="176" t="s">
        <v>261</v>
      </c>
      <c r="H129" s="176" t="s">
        <v>404</v>
      </c>
      <c r="J129" s="176" t="s">
        <v>3155</v>
      </c>
      <c r="K129" s="179">
        <v>17.8</v>
      </c>
      <c r="L129" s="182">
        <v>362.77352941176474</v>
      </c>
      <c r="M129" s="181">
        <f t="shared" si="7"/>
        <v>32.799999999999997</v>
      </c>
      <c r="N129" s="181">
        <f t="shared" si="13"/>
        <v>362.58402614379088</v>
      </c>
      <c r="O129" s="181">
        <f t="shared" si="15"/>
        <v>29.137</v>
      </c>
      <c r="P129" s="176" t="s">
        <v>263</v>
      </c>
      <c r="Q129" s="176" t="s">
        <v>256</v>
      </c>
    </row>
    <row r="130" spans="1:17" s="176" customFormat="1" ht="15" customHeight="1" x14ac:dyDescent="0.2">
      <c r="A130" s="176" t="s">
        <v>427</v>
      </c>
      <c r="B130" s="176" t="s">
        <v>428</v>
      </c>
      <c r="C130" s="176" t="s">
        <v>403</v>
      </c>
      <c r="D130" s="176" t="s">
        <v>397</v>
      </c>
      <c r="E130" s="176">
        <v>50.6</v>
      </c>
      <c r="F130" s="176">
        <v>9.3000000000000007</v>
      </c>
      <c r="G130" s="176" t="s">
        <v>261</v>
      </c>
      <c r="H130" s="176" t="s">
        <v>404</v>
      </c>
      <c r="J130" s="176" t="s">
        <v>3155</v>
      </c>
      <c r="K130" s="179">
        <v>19.79</v>
      </c>
      <c r="L130" s="182">
        <v>362.79091503267972</v>
      </c>
      <c r="M130" s="181">
        <f t="shared" si="7"/>
        <v>23.845000000000013</v>
      </c>
      <c r="N130" s="181">
        <f t="shared" si="13"/>
        <v>362.74397385620915</v>
      </c>
      <c r="O130" s="181">
        <f t="shared" si="15"/>
        <v>29.236000000000008</v>
      </c>
      <c r="P130" s="176" t="s">
        <v>263</v>
      </c>
      <c r="Q130" s="176" t="s">
        <v>259</v>
      </c>
    </row>
    <row r="131" spans="1:17" s="176" customFormat="1" ht="15" customHeight="1" x14ac:dyDescent="0.2">
      <c r="A131" s="176" t="s">
        <v>429</v>
      </c>
      <c r="B131" s="176" t="s">
        <v>395</v>
      </c>
      <c r="C131" s="176" t="s">
        <v>396</v>
      </c>
      <c r="D131" s="176" t="s">
        <v>397</v>
      </c>
      <c r="E131" s="176">
        <v>43.4</v>
      </c>
      <c r="F131" s="176">
        <v>3.4</v>
      </c>
      <c r="G131" s="176" t="s">
        <v>252</v>
      </c>
      <c r="H131" s="176" t="s">
        <v>404</v>
      </c>
      <c r="K131" s="179">
        <v>19.61</v>
      </c>
      <c r="L131" s="182">
        <v>362.88653594771245</v>
      </c>
      <c r="M131" s="181">
        <f t="shared" ref="M131:M194" si="16">117.4-4.5*(K131+1)</f>
        <v>24.655000000000001</v>
      </c>
      <c r="N131" s="181">
        <f t="shared" si="13"/>
        <v>362.90044444444447</v>
      </c>
      <c r="O131" s="181">
        <f t="shared" si="15"/>
        <v>28.894000000000005</v>
      </c>
      <c r="P131" s="176" t="s">
        <v>263</v>
      </c>
      <c r="Q131" s="176" t="s">
        <v>256</v>
      </c>
    </row>
    <row r="132" spans="1:17" s="176" customFormat="1" ht="15" customHeight="1" x14ac:dyDescent="0.2">
      <c r="A132" s="176" t="s">
        <v>430</v>
      </c>
      <c r="B132" s="176" t="s">
        <v>402</v>
      </c>
      <c r="C132" s="176" t="s">
        <v>403</v>
      </c>
      <c r="D132" s="176" t="s">
        <v>408</v>
      </c>
      <c r="E132" s="176">
        <v>50.6</v>
      </c>
      <c r="F132" s="176">
        <v>9.3000000000000007</v>
      </c>
      <c r="G132" s="176" t="s">
        <v>261</v>
      </c>
      <c r="H132" s="176" t="s">
        <v>404</v>
      </c>
      <c r="J132" s="176" t="s">
        <v>3156</v>
      </c>
      <c r="K132" s="179">
        <v>18.059999999999999</v>
      </c>
      <c r="L132" s="182">
        <v>362.94738562091504</v>
      </c>
      <c r="M132" s="181">
        <f t="shared" si="16"/>
        <v>31.63000000000001</v>
      </c>
      <c r="N132" s="181">
        <f t="shared" si="13"/>
        <v>363.00128104575168</v>
      </c>
      <c r="O132" s="181">
        <f t="shared" si="15"/>
        <v>28.534000000000013</v>
      </c>
      <c r="P132" s="176" t="s">
        <v>263</v>
      </c>
      <c r="Q132" s="176" t="s">
        <v>259</v>
      </c>
    </row>
    <row r="133" spans="1:17" s="176" customFormat="1" ht="15" customHeight="1" x14ac:dyDescent="0.2">
      <c r="A133" s="176" t="s">
        <v>431</v>
      </c>
      <c r="B133" s="176" t="s">
        <v>402</v>
      </c>
      <c r="C133" s="176" t="s">
        <v>403</v>
      </c>
      <c r="D133" s="176" t="s">
        <v>408</v>
      </c>
      <c r="E133" s="176">
        <v>50.6</v>
      </c>
      <c r="F133" s="176">
        <v>9.3000000000000007</v>
      </c>
      <c r="G133" s="176" t="s">
        <v>252</v>
      </c>
      <c r="H133" s="176" t="s">
        <v>404</v>
      </c>
      <c r="J133" s="176" t="s">
        <v>3156</v>
      </c>
      <c r="K133" s="179">
        <v>18.079999999999998</v>
      </c>
      <c r="L133" s="182">
        <v>363.10385620915036</v>
      </c>
      <c r="M133" s="181">
        <f t="shared" si="16"/>
        <v>31.54000000000002</v>
      </c>
      <c r="N133" s="181">
        <f t="shared" si="13"/>
        <v>363.11950326797387</v>
      </c>
      <c r="O133" s="181">
        <f t="shared" si="15"/>
        <v>28.093000000000007</v>
      </c>
      <c r="P133" s="176" t="s">
        <v>255</v>
      </c>
      <c r="Q133" s="176" t="s">
        <v>259</v>
      </c>
    </row>
    <row r="134" spans="1:17" s="176" customFormat="1" ht="15" customHeight="1" x14ac:dyDescent="0.2">
      <c r="A134" s="176" t="s">
        <v>432</v>
      </c>
      <c r="B134" s="176" t="s">
        <v>402</v>
      </c>
      <c r="C134" s="176" t="s">
        <v>403</v>
      </c>
      <c r="D134" s="176" t="s">
        <v>408</v>
      </c>
      <c r="E134" s="176">
        <v>50.6</v>
      </c>
      <c r="F134" s="176">
        <v>9.3000000000000007</v>
      </c>
      <c r="G134" s="176" t="s">
        <v>261</v>
      </c>
      <c r="H134" s="176" t="s">
        <v>404</v>
      </c>
      <c r="J134" s="176" t="s">
        <v>3156</v>
      </c>
      <c r="K134" s="179">
        <v>18.2</v>
      </c>
      <c r="L134" s="182">
        <v>363.27771241830067</v>
      </c>
      <c r="M134" s="181">
        <f t="shared" si="16"/>
        <v>31.000000000000014</v>
      </c>
      <c r="N134" s="181">
        <f t="shared" si="13"/>
        <v>363.22903267973862</v>
      </c>
      <c r="O134" s="181">
        <f t="shared" si="15"/>
        <v>29.461000000000013</v>
      </c>
      <c r="P134" s="176" t="s">
        <v>255</v>
      </c>
      <c r="Q134" s="176" t="s">
        <v>256</v>
      </c>
    </row>
    <row r="135" spans="1:17" s="176" customFormat="1" ht="15" customHeight="1" x14ac:dyDescent="0.2">
      <c r="A135" s="176" t="s">
        <v>433</v>
      </c>
      <c r="B135" s="176" t="s">
        <v>395</v>
      </c>
      <c r="C135" s="176" t="s">
        <v>396</v>
      </c>
      <c r="D135" s="176" t="s">
        <v>408</v>
      </c>
      <c r="E135" s="176">
        <v>43.4</v>
      </c>
      <c r="F135" s="176">
        <v>3.4</v>
      </c>
      <c r="G135" s="176" t="s">
        <v>261</v>
      </c>
      <c r="H135" s="176" t="s">
        <v>404</v>
      </c>
      <c r="K135" s="179">
        <v>20.28</v>
      </c>
      <c r="L135" s="182">
        <v>363.38202614379088</v>
      </c>
      <c r="M135" s="181">
        <f t="shared" si="16"/>
        <v>21.64</v>
      </c>
      <c r="N135" s="181">
        <f t="shared" si="13"/>
        <v>363.36985620915033</v>
      </c>
      <c r="O135" s="181">
        <f t="shared" si="15"/>
        <v>29.227000000000011</v>
      </c>
      <c r="P135" s="176" t="s">
        <v>263</v>
      </c>
      <c r="Q135" s="176" t="s">
        <v>259</v>
      </c>
    </row>
    <row r="136" spans="1:17" s="176" customFormat="1" ht="15" customHeight="1" x14ac:dyDescent="0.2">
      <c r="A136" s="176" t="s">
        <v>434</v>
      </c>
      <c r="B136" s="176" t="s">
        <v>402</v>
      </c>
      <c r="C136" s="176" t="s">
        <v>403</v>
      </c>
      <c r="D136" s="176" t="s">
        <v>408</v>
      </c>
      <c r="E136" s="176">
        <v>50.6</v>
      </c>
      <c r="F136" s="176">
        <v>9.3000000000000007</v>
      </c>
      <c r="G136" s="176" t="s">
        <v>252</v>
      </c>
      <c r="H136" s="176" t="s">
        <v>404</v>
      </c>
      <c r="J136" s="176" t="s">
        <v>3156</v>
      </c>
      <c r="K136" s="179">
        <v>18.09</v>
      </c>
      <c r="L136" s="182">
        <v>363.43418300653593</v>
      </c>
      <c r="M136" s="181">
        <f t="shared" si="16"/>
        <v>31.495000000000005</v>
      </c>
      <c r="N136" s="181">
        <f t="shared" si="13"/>
        <v>363.48981699346405</v>
      </c>
      <c r="O136" s="181">
        <f t="shared" si="15"/>
        <v>28.867000000000008</v>
      </c>
      <c r="P136" s="176" t="s">
        <v>263</v>
      </c>
      <c r="Q136" s="176" t="s">
        <v>259</v>
      </c>
    </row>
    <row r="137" spans="1:17" s="176" customFormat="1" ht="15" customHeight="1" x14ac:dyDescent="0.2">
      <c r="A137" s="176" t="s">
        <v>435</v>
      </c>
      <c r="B137" s="176" t="s">
        <v>402</v>
      </c>
      <c r="C137" s="176" t="s">
        <v>403</v>
      </c>
      <c r="D137" s="176" t="s">
        <v>408</v>
      </c>
      <c r="E137" s="176">
        <v>50.6</v>
      </c>
      <c r="F137" s="176">
        <v>9.3000000000000007</v>
      </c>
      <c r="G137" s="176" t="s">
        <v>261</v>
      </c>
      <c r="H137" s="176" t="s">
        <v>404</v>
      </c>
      <c r="J137" s="176" t="s">
        <v>3157</v>
      </c>
      <c r="K137" s="179">
        <v>18.32</v>
      </c>
      <c r="L137" s="182">
        <v>363.65150326797385</v>
      </c>
      <c r="M137" s="181">
        <f t="shared" si="16"/>
        <v>30.460000000000008</v>
      </c>
      <c r="N137" s="181">
        <f t="shared" si="13"/>
        <v>363.58543790849671</v>
      </c>
      <c r="O137" s="181">
        <f t="shared" si="15"/>
        <v>28.921000000000003</v>
      </c>
      <c r="P137" s="176" t="s">
        <v>255</v>
      </c>
      <c r="Q137" s="176" t="s">
        <v>256</v>
      </c>
    </row>
    <row r="138" spans="1:17" s="176" customFormat="1" ht="15" customHeight="1" x14ac:dyDescent="0.2">
      <c r="A138" s="176" t="s">
        <v>436</v>
      </c>
      <c r="B138" s="176" t="s">
        <v>402</v>
      </c>
      <c r="C138" s="176" t="s">
        <v>403</v>
      </c>
      <c r="D138" s="176" t="s">
        <v>408</v>
      </c>
      <c r="E138" s="176">
        <v>50.6</v>
      </c>
      <c r="F138" s="176">
        <v>9.3000000000000007</v>
      </c>
      <c r="G138" s="176" t="s">
        <v>261</v>
      </c>
      <c r="H138" s="176" t="s">
        <v>404</v>
      </c>
      <c r="J138" s="176" t="s">
        <v>3157</v>
      </c>
      <c r="K138" s="179">
        <v>18.48</v>
      </c>
      <c r="L138" s="182">
        <v>363.70366013071896</v>
      </c>
      <c r="M138" s="181">
        <f t="shared" si="16"/>
        <v>29.740000000000009</v>
      </c>
      <c r="N138" s="181">
        <f t="shared" si="13"/>
        <v>363.66888888888889</v>
      </c>
      <c r="O138" s="181">
        <f t="shared" si="15"/>
        <v>30.721000000000004</v>
      </c>
      <c r="P138" s="176" t="s">
        <v>255</v>
      </c>
      <c r="Q138" s="176" t="s">
        <v>256</v>
      </c>
    </row>
    <row r="139" spans="1:17" s="176" customFormat="1" ht="15" customHeight="1" x14ac:dyDescent="0.2">
      <c r="A139" s="176" t="s">
        <v>437</v>
      </c>
      <c r="B139" s="176" t="s">
        <v>402</v>
      </c>
      <c r="C139" s="176" t="s">
        <v>403</v>
      </c>
      <c r="D139" s="176" t="s">
        <v>408</v>
      </c>
      <c r="E139" s="176">
        <v>50.6</v>
      </c>
      <c r="F139" s="176">
        <v>9.3000000000000007</v>
      </c>
      <c r="G139" s="176" t="s">
        <v>252</v>
      </c>
      <c r="H139" s="176" t="s">
        <v>404</v>
      </c>
      <c r="J139" s="176" t="s">
        <v>3157</v>
      </c>
      <c r="K139" s="179">
        <v>18.14</v>
      </c>
      <c r="L139" s="182">
        <v>363.75581699346407</v>
      </c>
      <c r="M139" s="181">
        <f t="shared" si="16"/>
        <v>31.27000000000001</v>
      </c>
      <c r="N139" s="181">
        <f t="shared" si="13"/>
        <v>363.75581699346412</v>
      </c>
      <c r="O139" s="181">
        <f t="shared" si="15"/>
        <v>29.77600000000001</v>
      </c>
      <c r="P139" s="176" t="s">
        <v>255</v>
      </c>
      <c r="Q139" s="176" t="s">
        <v>259</v>
      </c>
    </row>
    <row r="140" spans="1:17" s="176" customFormat="1" ht="15" customHeight="1" x14ac:dyDescent="0.2">
      <c r="A140" s="176" t="s">
        <v>438</v>
      </c>
      <c r="B140" s="176" t="s">
        <v>402</v>
      </c>
      <c r="C140" s="176" t="s">
        <v>403</v>
      </c>
      <c r="D140" s="176" t="s">
        <v>408</v>
      </c>
      <c r="E140" s="176">
        <v>50.6</v>
      </c>
      <c r="F140" s="176">
        <v>9.3000000000000007</v>
      </c>
      <c r="G140" s="176" t="s">
        <v>252</v>
      </c>
      <c r="H140" s="176" t="s">
        <v>404</v>
      </c>
      <c r="J140" s="176" t="s">
        <v>3157</v>
      </c>
      <c r="K140" s="179">
        <v>18.28</v>
      </c>
      <c r="L140" s="182">
        <v>363.79928104575168</v>
      </c>
      <c r="M140" s="181">
        <f t="shared" si="16"/>
        <v>30.64</v>
      </c>
      <c r="N140" s="181">
        <f t="shared" si="13"/>
        <v>363.80101960784316</v>
      </c>
      <c r="O140" s="181">
        <f t="shared" si="15"/>
        <v>29.848000000000006</v>
      </c>
      <c r="P140" s="176" t="s">
        <v>255</v>
      </c>
      <c r="Q140" s="176" t="s">
        <v>256</v>
      </c>
    </row>
    <row r="141" spans="1:17" s="176" customFormat="1" ht="15" customHeight="1" x14ac:dyDescent="0.2">
      <c r="A141" s="176" t="s">
        <v>439</v>
      </c>
      <c r="B141" s="176" t="s">
        <v>395</v>
      </c>
      <c r="C141" s="176" t="s">
        <v>396</v>
      </c>
      <c r="D141" s="176" t="s">
        <v>408</v>
      </c>
      <c r="E141" s="176">
        <v>43.4</v>
      </c>
      <c r="F141" s="176">
        <v>3.4</v>
      </c>
      <c r="G141" s="176" t="s">
        <v>252</v>
      </c>
      <c r="H141" s="176" t="s">
        <v>404</v>
      </c>
      <c r="K141" s="179">
        <v>19.14</v>
      </c>
      <c r="L141" s="182">
        <v>363.86882352941177</v>
      </c>
      <c r="M141" s="181">
        <f t="shared" si="16"/>
        <v>26.77000000000001</v>
      </c>
      <c r="N141" s="181">
        <f t="shared" si="13"/>
        <v>363.84100653594771</v>
      </c>
      <c r="O141" s="181">
        <f t="shared" si="15"/>
        <v>28.840000000000011</v>
      </c>
      <c r="P141" s="176" t="s">
        <v>263</v>
      </c>
      <c r="Q141" s="176" t="s">
        <v>259</v>
      </c>
    </row>
    <row r="142" spans="1:17" s="176" customFormat="1" ht="15" customHeight="1" x14ac:dyDescent="0.2">
      <c r="A142" s="176" t="s">
        <v>440</v>
      </c>
      <c r="B142" s="176" t="s">
        <v>402</v>
      </c>
      <c r="C142" s="176" t="s">
        <v>403</v>
      </c>
      <c r="D142" s="176" t="s">
        <v>397</v>
      </c>
      <c r="E142" s="176">
        <v>50.6</v>
      </c>
      <c r="F142" s="176">
        <v>9.3000000000000007</v>
      </c>
      <c r="G142" s="176" t="s">
        <v>252</v>
      </c>
      <c r="H142" s="176" t="s">
        <v>404</v>
      </c>
      <c r="J142" s="176" t="s">
        <v>3157</v>
      </c>
      <c r="K142" s="179">
        <v>18.239999999999998</v>
      </c>
      <c r="L142" s="182">
        <v>363.87751633986926</v>
      </c>
      <c r="M142" s="181">
        <f t="shared" si="16"/>
        <v>30.820000000000007</v>
      </c>
      <c r="N142" s="181">
        <f t="shared" si="13"/>
        <v>363.87751633986926</v>
      </c>
      <c r="O142" s="181">
        <f t="shared" ref="O142:O157" si="17">AVERAGE(M140:M144)</f>
        <v>28.812999999999999</v>
      </c>
      <c r="P142" s="176" t="s">
        <v>263</v>
      </c>
      <c r="Q142" s="176" t="s">
        <v>259</v>
      </c>
    </row>
    <row r="143" spans="1:17" s="176" customFormat="1" ht="15" customHeight="1" x14ac:dyDescent="0.2">
      <c r="A143" s="176" t="s">
        <v>441</v>
      </c>
      <c r="B143" s="176" t="s">
        <v>428</v>
      </c>
      <c r="C143" s="176" t="s">
        <v>403</v>
      </c>
      <c r="D143" s="176" t="s">
        <v>408</v>
      </c>
      <c r="E143" s="176">
        <v>50.6</v>
      </c>
      <c r="F143" s="176">
        <v>9.3000000000000007</v>
      </c>
      <c r="G143" s="176" t="s">
        <v>252</v>
      </c>
      <c r="H143" s="176" t="s">
        <v>404</v>
      </c>
      <c r="J143" s="176" t="s">
        <v>3157</v>
      </c>
      <c r="K143" s="179">
        <v>19.600000000000001</v>
      </c>
      <c r="L143" s="182">
        <v>363.90359477124184</v>
      </c>
      <c r="M143" s="181">
        <f t="shared" si="16"/>
        <v>24.700000000000003</v>
      </c>
      <c r="N143" s="181">
        <f t="shared" si="13"/>
        <v>363.91750326797381</v>
      </c>
      <c r="O143" s="181">
        <f t="shared" si="17"/>
        <v>29.128000000000004</v>
      </c>
      <c r="P143" s="176" t="s">
        <v>263</v>
      </c>
      <c r="Q143" s="176" t="s">
        <v>259</v>
      </c>
    </row>
    <row r="144" spans="1:17" s="176" customFormat="1" ht="15" customHeight="1" x14ac:dyDescent="0.2">
      <c r="A144" s="176" t="s">
        <v>442</v>
      </c>
      <c r="B144" s="176" t="s">
        <v>402</v>
      </c>
      <c r="C144" s="176" t="s">
        <v>403</v>
      </c>
      <c r="D144" s="176" t="s">
        <v>397</v>
      </c>
      <c r="E144" s="176">
        <v>50.6</v>
      </c>
      <c r="F144" s="176">
        <v>9.3000000000000007</v>
      </c>
      <c r="G144" s="176" t="s">
        <v>261</v>
      </c>
      <c r="H144" s="176" t="s">
        <v>404</v>
      </c>
      <c r="J144" s="176" t="s">
        <v>3157</v>
      </c>
      <c r="K144" s="179">
        <v>18.170000000000002</v>
      </c>
      <c r="L144" s="182">
        <v>363.93836601307191</v>
      </c>
      <c r="M144" s="181">
        <f t="shared" si="16"/>
        <v>31.134999999999991</v>
      </c>
      <c r="N144" s="181">
        <f t="shared" si="13"/>
        <v>363.97313725490193</v>
      </c>
      <c r="O144" s="181">
        <f t="shared" si="17"/>
        <v>29.893000000000008</v>
      </c>
      <c r="P144" s="176" t="s">
        <v>255</v>
      </c>
      <c r="Q144" s="176" t="s">
        <v>256</v>
      </c>
    </row>
    <row r="145" spans="1:17" s="176" customFormat="1" ht="15" customHeight="1" x14ac:dyDescent="0.2">
      <c r="A145" s="176" t="s">
        <v>443</v>
      </c>
      <c r="B145" s="176" t="s">
        <v>402</v>
      </c>
      <c r="C145" s="176" t="s">
        <v>403</v>
      </c>
      <c r="D145" s="176" t="s">
        <v>397</v>
      </c>
      <c r="E145" s="176">
        <v>50.6</v>
      </c>
      <c r="F145" s="176">
        <v>9.3000000000000007</v>
      </c>
      <c r="G145" s="176" t="s">
        <v>252</v>
      </c>
      <c r="H145" s="176" t="s">
        <v>404</v>
      </c>
      <c r="J145" s="176" t="s">
        <v>3157</v>
      </c>
      <c r="K145" s="179">
        <v>17.93</v>
      </c>
      <c r="L145" s="182">
        <v>363.99921568627451</v>
      </c>
      <c r="M145" s="181">
        <f t="shared" si="16"/>
        <v>32.215000000000003</v>
      </c>
      <c r="N145" s="181">
        <f t="shared" si="13"/>
        <v>364.04963398692814</v>
      </c>
      <c r="O145" s="181">
        <f t="shared" si="17"/>
        <v>29.524000000000001</v>
      </c>
      <c r="P145" s="176" t="s">
        <v>255</v>
      </c>
      <c r="Q145" s="176" t="s">
        <v>259</v>
      </c>
    </row>
    <row r="146" spans="1:17" s="176" customFormat="1" ht="15" customHeight="1" x14ac:dyDescent="0.2">
      <c r="A146" s="176" t="s">
        <v>444</v>
      </c>
      <c r="B146" s="176" t="s">
        <v>402</v>
      </c>
      <c r="C146" s="176" t="s">
        <v>403</v>
      </c>
      <c r="D146" s="176" t="s">
        <v>397</v>
      </c>
      <c r="E146" s="176">
        <v>50.6</v>
      </c>
      <c r="F146" s="176">
        <v>9.3000000000000007</v>
      </c>
      <c r="G146" s="176" t="s">
        <v>252</v>
      </c>
      <c r="H146" s="176" t="s">
        <v>404</v>
      </c>
      <c r="J146" s="176" t="s">
        <v>3157</v>
      </c>
      <c r="K146" s="179">
        <v>18.29</v>
      </c>
      <c r="L146" s="182">
        <v>364.14699346405229</v>
      </c>
      <c r="M146" s="181">
        <f t="shared" si="16"/>
        <v>30.595000000000013</v>
      </c>
      <c r="N146" s="181">
        <f t="shared" si="13"/>
        <v>364.12786928104578</v>
      </c>
      <c r="O146" s="181">
        <f t="shared" si="17"/>
        <v>29.57800000000001</v>
      </c>
      <c r="P146" s="176" t="s">
        <v>255</v>
      </c>
      <c r="Q146" s="176" t="s">
        <v>259</v>
      </c>
    </row>
    <row r="147" spans="1:17" s="176" customFormat="1" ht="15" customHeight="1" x14ac:dyDescent="0.2">
      <c r="A147" s="176" t="s">
        <v>445</v>
      </c>
      <c r="B147" s="176" t="s">
        <v>395</v>
      </c>
      <c r="C147" s="176" t="s">
        <v>396</v>
      </c>
      <c r="D147" s="176" t="s">
        <v>397</v>
      </c>
      <c r="E147" s="176">
        <v>43.4</v>
      </c>
      <c r="F147" s="176">
        <v>3.4</v>
      </c>
      <c r="G147" s="176" t="s">
        <v>261</v>
      </c>
      <c r="H147" s="176" t="s">
        <v>404</v>
      </c>
      <c r="K147" s="179">
        <v>18.649999999999999</v>
      </c>
      <c r="L147" s="182">
        <v>364.26</v>
      </c>
      <c r="M147" s="181">
        <f t="shared" si="16"/>
        <v>28.975000000000009</v>
      </c>
      <c r="N147" s="181">
        <f t="shared" si="13"/>
        <v>364.22349019607844</v>
      </c>
      <c r="O147" s="181">
        <f t="shared" si="17"/>
        <v>29.272000000000009</v>
      </c>
      <c r="P147" s="176" t="s">
        <v>255</v>
      </c>
      <c r="Q147" s="176" t="s">
        <v>256</v>
      </c>
    </row>
    <row r="148" spans="1:17" s="176" customFormat="1" ht="15" customHeight="1" x14ac:dyDescent="0.2">
      <c r="A148" s="176" t="s">
        <v>446</v>
      </c>
      <c r="B148" s="176" t="s">
        <v>428</v>
      </c>
      <c r="C148" s="176" t="s">
        <v>403</v>
      </c>
      <c r="D148" s="176" t="s">
        <v>397</v>
      </c>
      <c r="E148" s="176">
        <v>50.6</v>
      </c>
      <c r="F148" s="176">
        <v>9.3000000000000007</v>
      </c>
      <c r="G148" s="176" t="s">
        <v>261</v>
      </c>
      <c r="H148" s="176" t="s">
        <v>404</v>
      </c>
      <c r="J148" s="176" t="s">
        <v>3158</v>
      </c>
      <c r="K148" s="179">
        <v>19.54</v>
      </c>
      <c r="L148" s="182">
        <v>364.29477124183006</v>
      </c>
      <c r="M148" s="181">
        <f t="shared" si="16"/>
        <v>24.970000000000013</v>
      </c>
      <c r="N148" s="181">
        <f t="shared" si="13"/>
        <v>364.33823529411768</v>
      </c>
      <c r="O148" s="181">
        <f t="shared" si="17"/>
        <v>27.823000000000015</v>
      </c>
      <c r="P148" s="176" t="s">
        <v>255</v>
      </c>
      <c r="Q148" s="176" t="s">
        <v>259</v>
      </c>
    </row>
    <row r="149" spans="1:17" s="176" customFormat="1" ht="15" customHeight="1" x14ac:dyDescent="0.2">
      <c r="A149" s="176" t="s">
        <v>447</v>
      </c>
      <c r="B149" s="176" t="s">
        <v>402</v>
      </c>
      <c r="C149" s="176" t="s">
        <v>403</v>
      </c>
      <c r="D149" s="176" t="s">
        <v>397</v>
      </c>
      <c r="E149" s="176">
        <v>50.6</v>
      </c>
      <c r="F149" s="176">
        <v>9.3000000000000007</v>
      </c>
      <c r="G149" s="176" t="s">
        <v>252</v>
      </c>
      <c r="H149" s="176" t="s">
        <v>404</v>
      </c>
      <c r="J149" s="176" t="s">
        <v>3158</v>
      </c>
      <c r="K149" s="179">
        <v>18.510000000000002</v>
      </c>
      <c r="L149" s="182">
        <v>364.41647058823531</v>
      </c>
      <c r="M149" s="181">
        <f t="shared" si="16"/>
        <v>29.605000000000004</v>
      </c>
      <c r="N149" s="181">
        <f t="shared" si="13"/>
        <v>364.42690196078428</v>
      </c>
      <c r="O149" s="181">
        <f t="shared" si="17"/>
        <v>27.571000000000009</v>
      </c>
      <c r="P149" s="176" t="s">
        <v>255</v>
      </c>
      <c r="Q149" s="176" t="s">
        <v>256</v>
      </c>
    </row>
    <row r="150" spans="1:17" s="176" customFormat="1" ht="15" customHeight="1" x14ac:dyDescent="0.2">
      <c r="A150" s="176" t="s">
        <v>448</v>
      </c>
      <c r="B150" s="176" t="s">
        <v>428</v>
      </c>
      <c r="C150" s="176" t="s">
        <v>403</v>
      </c>
      <c r="D150" s="176" t="s">
        <v>397</v>
      </c>
      <c r="E150" s="176">
        <v>50.6</v>
      </c>
      <c r="F150" s="176">
        <v>9.3000000000000007</v>
      </c>
      <c r="G150" s="176" t="s">
        <v>252</v>
      </c>
      <c r="H150" s="176" t="s">
        <v>404</v>
      </c>
      <c r="J150" s="176" t="s">
        <v>3158</v>
      </c>
      <c r="K150" s="179">
        <v>19.54</v>
      </c>
      <c r="L150" s="182">
        <v>364.57294117647058</v>
      </c>
      <c r="M150" s="181">
        <f t="shared" si="16"/>
        <v>24.970000000000013</v>
      </c>
      <c r="N150" s="181">
        <f t="shared" si="13"/>
        <v>364.51035294117645</v>
      </c>
      <c r="O150" s="181">
        <f t="shared" si="17"/>
        <v>27.373000000000008</v>
      </c>
      <c r="P150" s="176" t="s">
        <v>255</v>
      </c>
      <c r="Q150" s="176" t="s">
        <v>256</v>
      </c>
    </row>
    <row r="151" spans="1:17" s="176" customFormat="1" ht="15" customHeight="1" x14ac:dyDescent="0.2">
      <c r="A151" s="176" t="s">
        <v>449</v>
      </c>
      <c r="B151" s="176" t="s">
        <v>402</v>
      </c>
      <c r="C151" s="176" t="s">
        <v>403</v>
      </c>
      <c r="D151" s="176" t="s">
        <v>408</v>
      </c>
      <c r="E151" s="176">
        <v>50.6</v>
      </c>
      <c r="F151" s="176">
        <v>9.3000000000000007</v>
      </c>
      <c r="G151" s="176" t="s">
        <v>261</v>
      </c>
      <c r="H151" s="176" t="s">
        <v>404</v>
      </c>
      <c r="J151" s="176" t="s">
        <v>3158</v>
      </c>
      <c r="K151" s="179">
        <v>18.57</v>
      </c>
      <c r="L151" s="182">
        <v>364.59032679738561</v>
      </c>
      <c r="M151" s="181">
        <f t="shared" si="16"/>
        <v>29.335000000000008</v>
      </c>
      <c r="N151" s="181">
        <f t="shared" si="13"/>
        <v>364.59728104575163</v>
      </c>
      <c r="O151" s="181">
        <f t="shared" si="17"/>
        <v>27.238000000000007</v>
      </c>
      <c r="P151" s="176" t="s">
        <v>263</v>
      </c>
      <c r="Q151" s="176" t="s">
        <v>259</v>
      </c>
    </row>
    <row r="152" spans="1:17" s="176" customFormat="1" ht="15" customHeight="1" x14ac:dyDescent="0.2">
      <c r="A152" s="176" t="s">
        <v>450</v>
      </c>
      <c r="B152" s="176" t="s">
        <v>395</v>
      </c>
      <c r="C152" s="176" t="s">
        <v>396</v>
      </c>
      <c r="D152" s="176" t="s">
        <v>397</v>
      </c>
      <c r="E152" s="176">
        <v>43.4</v>
      </c>
      <c r="F152" s="176">
        <v>3.4</v>
      </c>
      <c r="G152" s="176" t="s">
        <v>252</v>
      </c>
      <c r="H152" s="176" t="s">
        <v>404</v>
      </c>
      <c r="K152" s="179">
        <v>18.87</v>
      </c>
      <c r="L152" s="182">
        <v>364.67725490196079</v>
      </c>
      <c r="M152" s="181">
        <f t="shared" si="16"/>
        <v>27.984999999999999</v>
      </c>
      <c r="N152" s="181">
        <f t="shared" si="13"/>
        <v>364.67551633986926</v>
      </c>
      <c r="O152" s="181">
        <f t="shared" si="17"/>
        <v>26.482000000000006</v>
      </c>
      <c r="P152" s="176" t="s">
        <v>255</v>
      </c>
      <c r="Q152" s="176" t="s">
        <v>256</v>
      </c>
    </row>
    <row r="153" spans="1:17" s="176" customFormat="1" ht="15" customHeight="1" x14ac:dyDescent="0.2">
      <c r="A153" s="176" t="s">
        <v>451</v>
      </c>
      <c r="B153" s="176" t="s">
        <v>428</v>
      </c>
      <c r="C153" s="176" t="s">
        <v>403</v>
      </c>
      <c r="D153" s="176" t="s">
        <v>397</v>
      </c>
      <c r="E153" s="176">
        <v>50.6</v>
      </c>
      <c r="F153" s="176">
        <v>9.3000000000000007</v>
      </c>
      <c r="G153" s="176" t="s">
        <v>252</v>
      </c>
      <c r="H153" s="176" t="s">
        <v>404</v>
      </c>
      <c r="J153" s="176" t="s">
        <v>3158</v>
      </c>
      <c r="K153" s="179">
        <v>19.690000000000001</v>
      </c>
      <c r="L153" s="182">
        <v>364.7294117647059</v>
      </c>
      <c r="M153" s="181">
        <f t="shared" si="16"/>
        <v>24.295000000000002</v>
      </c>
      <c r="N153" s="181">
        <f t="shared" si="13"/>
        <v>364.72593464052289</v>
      </c>
      <c r="O153" s="181">
        <f t="shared" si="17"/>
        <v>28.678000000000004</v>
      </c>
      <c r="P153" s="176" t="s">
        <v>263</v>
      </c>
      <c r="Q153" s="176" t="s">
        <v>259</v>
      </c>
    </row>
    <row r="154" spans="1:17" s="176" customFormat="1" ht="15" customHeight="1" x14ac:dyDescent="0.2">
      <c r="A154" s="176" t="s">
        <v>452</v>
      </c>
      <c r="B154" s="176" t="s">
        <v>428</v>
      </c>
      <c r="C154" s="176" t="s">
        <v>403</v>
      </c>
      <c r="D154" s="176" t="s">
        <v>408</v>
      </c>
      <c r="E154" s="176">
        <v>50.6</v>
      </c>
      <c r="F154" s="176">
        <v>9.3000000000000007</v>
      </c>
      <c r="G154" s="176" t="s">
        <v>261</v>
      </c>
      <c r="H154" s="176" t="s">
        <v>404</v>
      </c>
      <c r="J154" s="176" t="s">
        <v>3158</v>
      </c>
      <c r="K154" s="179">
        <v>19.350000000000001</v>
      </c>
      <c r="L154" s="182">
        <v>364.80764705882353</v>
      </c>
      <c r="M154" s="181">
        <f t="shared" si="16"/>
        <v>25.825000000000003</v>
      </c>
      <c r="N154" s="181">
        <f t="shared" si="13"/>
        <v>364.78678431372549</v>
      </c>
      <c r="O154" s="181">
        <f t="shared" si="17"/>
        <v>28.615000000000002</v>
      </c>
      <c r="P154" s="176" t="s">
        <v>255</v>
      </c>
      <c r="Q154" s="176" t="s">
        <v>256</v>
      </c>
    </row>
    <row r="155" spans="1:17" s="176" customFormat="1" ht="15" customHeight="1" x14ac:dyDescent="0.2">
      <c r="A155" s="176" t="s">
        <v>453</v>
      </c>
      <c r="B155" s="176" t="s">
        <v>428</v>
      </c>
      <c r="C155" s="176" t="s">
        <v>403</v>
      </c>
      <c r="D155" s="176" t="s">
        <v>397</v>
      </c>
      <c r="E155" s="176">
        <v>50.6</v>
      </c>
      <c r="F155" s="176">
        <v>9.3000000000000007</v>
      </c>
      <c r="G155" s="176" t="s">
        <v>252</v>
      </c>
      <c r="H155" s="176" t="s">
        <v>404</v>
      </c>
      <c r="K155" s="179">
        <v>17.100000000000001</v>
      </c>
      <c r="L155" s="182">
        <v>364.82503267973857</v>
      </c>
      <c r="M155" s="181">
        <f t="shared" si="16"/>
        <v>35.950000000000003</v>
      </c>
      <c r="N155" s="181">
        <f t="shared" si="13"/>
        <v>364.84067973856207</v>
      </c>
      <c r="O155" s="181">
        <f t="shared" si="17"/>
        <v>28.255000000000006</v>
      </c>
      <c r="P155" s="176" t="s">
        <v>255</v>
      </c>
      <c r="Q155" s="176" t="s">
        <v>256</v>
      </c>
    </row>
    <row r="156" spans="1:17" s="176" customFormat="1" ht="15" customHeight="1" x14ac:dyDescent="0.2">
      <c r="A156" s="176" t="s">
        <v>454</v>
      </c>
      <c r="B156" s="176" t="s">
        <v>402</v>
      </c>
      <c r="C156" s="176" t="s">
        <v>403</v>
      </c>
      <c r="D156" s="176" t="s">
        <v>408</v>
      </c>
      <c r="E156" s="176">
        <v>50.6</v>
      </c>
      <c r="F156" s="176">
        <v>9.3000000000000007</v>
      </c>
      <c r="G156" s="176" t="s">
        <v>252</v>
      </c>
      <c r="H156" s="176" t="s">
        <v>404</v>
      </c>
      <c r="J156" s="176" t="s">
        <v>3159</v>
      </c>
      <c r="K156" s="179">
        <v>18.64</v>
      </c>
      <c r="L156" s="182">
        <v>364.89457516339871</v>
      </c>
      <c r="M156" s="181">
        <f t="shared" si="16"/>
        <v>29.02000000000001</v>
      </c>
      <c r="N156" s="181">
        <f t="shared" si="13"/>
        <v>364.8997908496732</v>
      </c>
      <c r="O156" s="181">
        <f t="shared" si="17"/>
        <v>28.336000000000002</v>
      </c>
      <c r="P156" s="176" t="s">
        <v>255</v>
      </c>
      <c r="Q156" s="176" t="s">
        <v>256</v>
      </c>
    </row>
    <row r="157" spans="1:17" s="176" customFormat="1" ht="15" customHeight="1" x14ac:dyDescent="0.2">
      <c r="A157" s="176" t="s">
        <v>455</v>
      </c>
      <c r="B157" s="176" t="s">
        <v>395</v>
      </c>
      <c r="C157" s="176" t="s">
        <v>396</v>
      </c>
      <c r="D157" s="176" t="s">
        <v>408</v>
      </c>
      <c r="E157" s="176">
        <v>43.4</v>
      </c>
      <c r="F157" s="176">
        <v>3.4</v>
      </c>
      <c r="G157" s="176" t="s">
        <v>252</v>
      </c>
      <c r="H157" s="176" t="s">
        <v>404</v>
      </c>
      <c r="K157" s="179">
        <v>19.27</v>
      </c>
      <c r="L157" s="182">
        <v>364.94673202614382</v>
      </c>
      <c r="M157" s="181">
        <f t="shared" si="16"/>
        <v>26.185000000000002</v>
      </c>
      <c r="N157" s="181">
        <f t="shared" si="13"/>
        <v>364.9463843137255</v>
      </c>
      <c r="O157" s="181">
        <f t="shared" si="17"/>
        <v>29.371000000000002</v>
      </c>
      <c r="P157" s="176" t="s">
        <v>263</v>
      </c>
      <c r="Q157" s="176" t="s">
        <v>256</v>
      </c>
    </row>
    <row r="158" spans="1:17" s="176" customFormat="1" ht="15" customHeight="1" x14ac:dyDescent="0.2">
      <c r="A158" s="176" t="s">
        <v>456</v>
      </c>
      <c r="B158" s="176" t="s">
        <v>428</v>
      </c>
      <c r="C158" s="176" t="s">
        <v>403</v>
      </c>
      <c r="D158" s="176" t="s">
        <v>408</v>
      </c>
      <c r="E158" s="176">
        <v>50.6</v>
      </c>
      <c r="F158" s="176">
        <v>9.3000000000000007</v>
      </c>
      <c r="G158" s="176" t="s">
        <v>261</v>
      </c>
      <c r="H158" s="176" t="s">
        <v>404</v>
      </c>
      <c r="J158" s="176" t="s">
        <v>3159</v>
      </c>
      <c r="K158" s="179">
        <v>19.600000000000001</v>
      </c>
      <c r="L158" s="182">
        <v>365.02496732026145</v>
      </c>
      <c r="M158" s="181">
        <f t="shared" si="16"/>
        <v>24.700000000000003</v>
      </c>
      <c r="N158" s="181">
        <f t="shared" si="13"/>
        <v>365.03383398692819</v>
      </c>
      <c r="O158" s="181">
        <f t="shared" ref="O158:O173" si="18">AVERAGE(M156:M160)</f>
        <v>28.65100000000001</v>
      </c>
      <c r="P158" s="176" t="s">
        <v>255</v>
      </c>
      <c r="Q158" s="176" t="s">
        <v>259</v>
      </c>
    </row>
    <row r="159" spans="1:17" s="176" customFormat="1" ht="15" customHeight="1" x14ac:dyDescent="0.2">
      <c r="A159" s="176" t="s">
        <v>457</v>
      </c>
      <c r="B159" s="176" t="s">
        <v>428</v>
      </c>
      <c r="C159" s="176" t="s">
        <v>403</v>
      </c>
      <c r="D159" s="176" t="s">
        <v>408</v>
      </c>
      <c r="E159" s="176">
        <v>50.6</v>
      </c>
      <c r="F159" s="176">
        <v>9.3000000000000007</v>
      </c>
      <c r="G159" s="176" t="s">
        <v>252</v>
      </c>
      <c r="H159" s="176" t="s">
        <v>404</v>
      </c>
      <c r="K159" s="179">
        <v>18.2</v>
      </c>
      <c r="L159" s="182">
        <v>365.04061437908501</v>
      </c>
      <c r="M159" s="181">
        <f t="shared" si="16"/>
        <v>31.000000000000014</v>
      </c>
      <c r="N159" s="181">
        <f t="shared" si="13"/>
        <v>365.11902352941183</v>
      </c>
      <c r="O159" s="181">
        <f t="shared" si="18"/>
        <v>29.812000000000005</v>
      </c>
      <c r="P159" s="176" t="s">
        <v>255</v>
      </c>
      <c r="Q159" s="176" t="s">
        <v>259</v>
      </c>
    </row>
    <row r="160" spans="1:17" s="176" customFormat="1" ht="15" customHeight="1" x14ac:dyDescent="0.2">
      <c r="A160" s="176" t="s">
        <v>458</v>
      </c>
      <c r="B160" s="176" t="s">
        <v>428</v>
      </c>
      <c r="C160" s="176" t="s">
        <v>403</v>
      </c>
      <c r="D160" s="176" t="s">
        <v>397</v>
      </c>
      <c r="E160" s="176">
        <v>50.6</v>
      </c>
      <c r="F160" s="176">
        <v>9.3000000000000007</v>
      </c>
      <c r="G160" s="176" t="s">
        <v>252</v>
      </c>
      <c r="H160" s="176" t="s">
        <v>404</v>
      </c>
      <c r="K160" s="179">
        <v>17.899999999999999</v>
      </c>
      <c r="L160" s="182">
        <v>365.26228104575165</v>
      </c>
      <c r="M160" s="181">
        <f t="shared" si="16"/>
        <v>32.350000000000009</v>
      </c>
      <c r="N160" s="181">
        <f t="shared" si="13"/>
        <v>365.20316993464058</v>
      </c>
      <c r="O160" s="181">
        <f t="shared" si="18"/>
        <v>31.495000000000005</v>
      </c>
      <c r="P160" s="176" t="s">
        <v>263</v>
      </c>
      <c r="Q160" s="176" t="s">
        <v>256</v>
      </c>
    </row>
    <row r="161" spans="1:17" s="176" customFormat="1" ht="15" customHeight="1" x14ac:dyDescent="0.2">
      <c r="A161" s="176" t="s">
        <v>459</v>
      </c>
      <c r="B161" s="176" t="s">
        <v>428</v>
      </c>
      <c r="C161" s="176" t="s">
        <v>403</v>
      </c>
      <c r="D161" s="176" t="s">
        <v>397</v>
      </c>
      <c r="E161" s="176">
        <v>50.6</v>
      </c>
      <c r="F161" s="176">
        <v>9.3000000000000007</v>
      </c>
      <c r="G161" s="176" t="s">
        <v>261</v>
      </c>
      <c r="H161" s="176" t="s">
        <v>404</v>
      </c>
      <c r="K161" s="179">
        <v>17.350000000000001</v>
      </c>
      <c r="L161" s="182">
        <v>365.32052287581701</v>
      </c>
      <c r="M161" s="181">
        <f t="shared" si="16"/>
        <v>34.825000000000003</v>
      </c>
      <c r="N161" s="181">
        <f t="shared" si="13"/>
        <v>365.27618954248368</v>
      </c>
      <c r="O161" s="181">
        <f t="shared" si="18"/>
        <v>32.37700000000001</v>
      </c>
      <c r="P161" s="176" t="s">
        <v>255</v>
      </c>
      <c r="Q161" s="176" t="s">
        <v>256</v>
      </c>
    </row>
    <row r="162" spans="1:17" s="176" customFormat="1" ht="15" customHeight="1" x14ac:dyDescent="0.2">
      <c r="A162" s="176" t="s">
        <v>460</v>
      </c>
      <c r="B162" s="176" t="s">
        <v>428</v>
      </c>
      <c r="C162" s="176" t="s">
        <v>403</v>
      </c>
      <c r="D162" s="176" t="s">
        <v>397</v>
      </c>
      <c r="E162" s="176">
        <v>50.6</v>
      </c>
      <c r="F162" s="176">
        <v>9.3000000000000007</v>
      </c>
      <c r="G162" s="176" t="s">
        <v>261</v>
      </c>
      <c r="H162" s="176" t="s">
        <v>404</v>
      </c>
      <c r="K162" s="179">
        <v>17.399999999999999</v>
      </c>
      <c r="L162" s="182">
        <v>365.36746405228757</v>
      </c>
      <c r="M162" s="181">
        <f t="shared" si="16"/>
        <v>34.600000000000009</v>
      </c>
      <c r="N162" s="181">
        <f t="shared" si="13"/>
        <v>365.38745751633985</v>
      </c>
      <c r="O162" s="181">
        <f t="shared" si="18"/>
        <v>32.557000000000002</v>
      </c>
      <c r="P162" s="176" t="s">
        <v>263</v>
      </c>
      <c r="Q162" s="176" t="s">
        <v>259</v>
      </c>
    </row>
    <row r="163" spans="1:17" s="176" customFormat="1" ht="15" customHeight="1" x14ac:dyDescent="0.2">
      <c r="A163" s="176" t="s">
        <v>461</v>
      </c>
      <c r="B163" s="176" t="s">
        <v>395</v>
      </c>
      <c r="C163" s="176" t="s">
        <v>396</v>
      </c>
      <c r="D163" s="176" t="s">
        <v>397</v>
      </c>
      <c r="E163" s="176">
        <v>43.4</v>
      </c>
      <c r="F163" s="176">
        <v>3.4</v>
      </c>
      <c r="G163" s="176" t="s">
        <v>261</v>
      </c>
      <c r="H163" s="176" t="s">
        <v>404</v>
      </c>
      <c r="K163" s="179">
        <v>18.62</v>
      </c>
      <c r="L163" s="182">
        <v>365.39006535947715</v>
      </c>
      <c r="M163" s="181">
        <f t="shared" si="16"/>
        <v>29.11</v>
      </c>
      <c r="N163" s="181">
        <f t="shared" si="13"/>
        <v>365.45456601307188</v>
      </c>
      <c r="O163" s="181">
        <f t="shared" si="18"/>
        <v>32.737000000000002</v>
      </c>
      <c r="P163" s="176" t="s">
        <v>255</v>
      </c>
      <c r="Q163" s="176" t="s">
        <v>259</v>
      </c>
    </row>
    <row r="164" spans="1:17" s="176" customFormat="1" ht="15" customHeight="1" x14ac:dyDescent="0.2">
      <c r="A164" s="176" t="s">
        <v>462</v>
      </c>
      <c r="B164" s="176" t="s">
        <v>428</v>
      </c>
      <c r="C164" s="176" t="s">
        <v>403</v>
      </c>
      <c r="D164" s="176" t="s">
        <v>408</v>
      </c>
      <c r="E164" s="176">
        <v>50.6</v>
      </c>
      <c r="F164" s="176">
        <v>9.3000000000000007</v>
      </c>
      <c r="G164" s="176" t="s">
        <v>261</v>
      </c>
      <c r="H164" s="176" t="s">
        <v>404</v>
      </c>
      <c r="K164" s="179">
        <v>18</v>
      </c>
      <c r="L164" s="182">
        <v>365.59695424836605</v>
      </c>
      <c r="M164" s="181">
        <f t="shared" si="16"/>
        <v>31.900000000000006</v>
      </c>
      <c r="N164" s="181">
        <f t="shared" si="13"/>
        <v>365.51020000000005</v>
      </c>
      <c r="O164" s="181">
        <f t="shared" si="18"/>
        <v>31.081000000000007</v>
      </c>
      <c r="P164" s="176" t="s">
        <v>263</v>
      </c>
      <c r="Q164" s="176" t="s">
        <v>256</v>
      </c>
    </row>
    <row r="165" spans="1:17" s="176" customFormat="1" ht="15" customHeight="1" x14ac:dyDescent="0.2">
      <c r="A165" s="176" t="s">
        <v>463</v>
      </c>
      <c r="B165" s="176" t="s">
        <v>428</v>
      </c>
      <c r="C165" s="176" t="s">
        <v>403</v>
      </c>
      <c r="D165" s="176" t="s">
        <v>408</v>
      </c>
      <c r="E165" s="176">
        <v>50.6</v>
      </c>
      <c r="F165" s="176">
        <v>9.3000000000000007</v>
      </c>
      <c r="G165" s="176" t="s">
        <v>261</v>
      </c>
      <c r="H165" s="176" t="s">
        <v>404</v>
      </c>
      <c r="K165" s="179">
        <v>17.7</v>
      </c>
      <c r="L165" s="182">
        <v>365.59782352941176</v>
      </c>
      <c r="M165" s="181">
        <f t="shared" si="16"/>
        <v>33.250000000000014</v>
      </c>
      <c r="N165" s="181">
        <f t="shared" si="13"/>
        <v>365.58947843137258</v>
      </c>
      <c r="O165" s="181">
        <f t="shared" si="18"/>
        <v>29.299000000000007</v>
      </c>
      <c r="P165" s="176" t="s">
        <v>263</v>
      </c>
      <c r="Q165" s="176" t="s">
        <v>256</v>
      </c>
    </row>
    <row r="166" spans="1:17" s="176" customFormat="1" ht="15" customHeight="1" x14ac:dyDescent="0.2">
      <c r="A166" s="176" t="s">
        <v>464</v>
      </c>
      <c r="B166" s="176" t="s">
        <v>428</v>
      </c>
      <c r="C166" s="176" t="s">
        <v>403</v>
      </c>
      <c r="D166" s="176" t="s">
        <v>397</v>
      </c>
      <c r="E166" s="176">
        <v>50.6</v>
      </c>
      <c r="F166" s="176">
        <v>9.3000000000000007</v>
      </c>
      <c r="G166" s="176" t="s">
        <v>261</v>
      </c>
      <c r="H166" s="176" t="s">
        <v>404</v>
      </c>
      <c r="J166" s="176" t="s">
        <v>3160</v>
      </c>
      <c r="K166" s="179">
        <v>19.190000000000001</v>
      </c>
      <c r="L166" s="182">
        <v>365.59869281045752</v>
      </c>
      <c r="M166" s="181">
        <f t="shared" si="16"/>
        <v>26.545000000000002</v>
      </c>
      <c r="N166" s="181">
        <f t="shared" si="13"/>
        <v>365.67466797385623</v>
      </c>
      <c r="O166" s="181">
        <f t="shared" si="18"/>
        <v>29.605000000000008</v>
      </c>
      <c r="P166" s="176" t="s">
        <v>263</v>
      </c>
      <c r="Q166" s="176" t="s">
        <v>259</v>
      </c>
    </row>
    <row r="167" spans="1:17" s="176" customFormat="1" ht="15" customHeight="1" x14ac:dyDescent="0.2">
      <c r="A167" s="176" t="s">
        <v>465</v>
      </c>
      <c r="B167" s="176" t="s">
        <v>428</v>
      </c>
      <c r="C167" s="176" t="s">
        <v>403</v>
      </c>
      <c r="D167" s="176" t="s">
        <v>408</v>
      </c>
      <c r="E167" s="176">
        <v>50.6</v>
      </c>
      <c r="F167" s="176">
        <v>9.3000000000000007</v>
      </c>
      <c r="G167" s="176" t="s">
        <v>261</v>
      </c>
      <c r="H167" s="176" t="s">
        <v>404</v>
      </c>
      <c r="J167" s="176" t="s">
        <v>3160</v>
      </c>
      <c r="K167" s="179">
        <v>19.38</v>
      </c>
      <c r="L167" s="182">
        <v>365.76385620915033</v>
      </c>
      <c r="M167" s="181">
        <f t="shared" si="16"/>
        <v>25.690000000000012</v>
      </c>
      <c r="N167" s="181">
        <f t="shared" si="13"/>
        <v>365.74142875816995</v>
      </c>
      <c r="O167" s="181">
        <f t="shared" si="18"/>
        <v>29.605000000000008</v>
      </c>
      <c r="P167" s="176" t="s">
        <v>263</v>
      </c>
      <c r="Q167" s="176" t="s">
        <v>259</v>
      </c>
    </row>
    <row r="168" spans="1:17" s="176" customFormat="1" ht="15" customHeight="1" x14ac:dyDescent="0.2">
      <c r="A168" s="176" t="s">
        <v>466</v>
      </c>
      <c r="B168" s="176" t="s">
        <v>402</v>
      </c>
      <c r="C168" s="176" t="s">
        <v>403</v>
      </c>
      <c r="D168" s="176" t="s">
        <v>408</v>
      </c>
      <c r="E168" s="176">
        <v>50.6</v>
      </c>
      <c r="F168" s="176">
        <v>9.3000000000000007</v>
      </c>
      <c r="G168" s="176" t="s">
        <v>261</v>
      </c>
      <c r="H168" s="176" t="s">
        <v>404</v>
      </c>
      <c r="J168" s="176" t="s">
        <v>3160</v>
      </c>
      <c r="K168" s="179">
        <v>18.28</v>
      </c>
      <c r="L168" s="182">
        <v>365.81601307189544</v>
      </c>
      <c r="M168" s="181">
        <f t="shared" si="16"/>
        <v>30.64</v>
      </c>
      <c r="N168" s="181">
        <f t="shared" si="13"/>
        <v>365.81636078431382</v>
      </c>
      <c r="O168" s="181">
        <f t="shared" si="18"/>
        <v>27.949000000000005</v>
      </c>
      <c r="P168" s="176" t="s">
        <v>263</v>
      </c>
      <c r="Q168" s="176" t="s">
        <v>256</v>
      </c>
    </row>
    <row r="169" spans="1:17" s="176" customFormat="1" ht="15" customHeight="1" x14ac:dyDescent="0.2">
      <c r="A169" s="176" t="s">
        <v>467</v>
      </c>
      <c r="B169" s="176" t="s">
        <v>428</v>
      </c>
      <c r="C169" s="176" t="s">
        <v>403</v>
      </c>
      <c r="D169" s="176" t="s">
        <v>397</v>
      </c>
      <c r="E169" s="176">
        <v>50.6</v>
      </c>
      <c r="F169" s="176">
        <v>9.3000000000000007</v>
      </c>
      <c r="G169" s="176" t="s">
        <v>252</v>
      </c>
      <c r="H169" s="176" t="s">
        <v>404</v>
      </c>
      <c r="K169" s="179">
        <v>18</v>
      </c>
      <c r="L169" s="182">
        <v>365.93075816993468</v>
      </c>
      <c r="M169" s="181">
        <f t="shared" si="16"/>
        <v>31.900000000000006</v>
      </c>
      <c r="N169" s="181">
        <f t="shared" si="13"/>
        <v>365.90502745098047</v>
      </c>
      <c r="O169" s="181">
        <f t="shared" si="18"/>
        <v>28.570000000000004</v>
      </c>
      <c r="P169" s="176" t="s">
        <v>263</v>
      </c>
      <c r="Q169" s="176" t="s">
        <v>256</v>
      </c>
    </row>
    <row r="170" spans="1:17" s="176" customFormat="1" ht="15" customHeight="1" x14ac:dyDescent="0.2">
      <c r="A170" s="176" t="s">
        <v>468</v>
      </c>
      <c r="B170" s="176" t="s">
        <v>428</v>
      </c>
      <c r="C170" s="176" t="s">
        <v>403</v>
      </c>
      <c r="D170" s="176" t="s">
        <v>408</v>
      </c>
      <c r="E170" s="176">
        <v>50.6</v>
      </c>
      <c r="F170" s="176">
        <v>9.3000000000000007</v>
      </c>
      <c r="G170" s="176" t="s">
        <v>252</v>
      </c>
      <c r="H170" s="176" t="s">
        <v>404</v>
      </c>
      <c r="J170" s="176" t="s">
        <v>3160</v>
      </c>
      <c r="K170" s="179">
        <v>19.54</v>
      </c>
      <c r="L170" s="182">
        <v>365.97248366013076</v>
      </c>
      <c r="M170" s="181">
        <f t="shared" si="16"/>
        <v>24.970000000000013</v>
      </c>
      <c r="N170" s="181">
        <f t="shared" si="13"/>
        <v>365.96413856209153</v>
      </c>
      <c r="O170" s="181">
        <f t="shared" si="18"/>
        <v>29.902000000000008</v>
      </c>
      <c r="P170" s="176" t="s">
        <v>255</v>
      </c>
      <c r="Q170" s="176" t="s">
        <v>259</v>
      </c>
    </row>
    <row r="171" spans="1:17" s="176" customFormat="1" ht="15" customHeight="1" x14ac:dyDescent="0.2">
      <c r="A171" s="176" t="s">
        <v>469</v>
      </c>
      <c r="B171" s="176" t="s">
        <v>402</v>
      </c>
      <c r="C171" s="176" t="s">
        <v>403</v>
      </c>
      <c r="D171" s="176" t="s">
        <v>397</v>
      </c>
      <c r="E171" s="176">
        <v>50.6</v>
      </c>
      <c r="F171" s="176">
        <v>9.3000000000000007</v>
      </c>
      <c r="G171" s="176" t="s">
        <v>252</v>
      </c>
      <c r="H171" s="176" t="s">
        <v>404</v>
      </c>
      <c r="J171" s="176" t="s">
        <v>3161</v>
      </c>
      <c r="K171" s="179">
        <v>18.5</v>
      </c>
      <c r="L171" s="182">
        <v>366.04202614379085</v>
      </c>
      <c r="M171" s="181">
        <f t="shared" si="16"/>
        <v>29.650000000000006</v>
      </c>
      <c r="N171" s="181">
        <f t="shared" si="13"/>
        <v>366.02324967320266</v>
      </c>
      <c r="O171" s="181">
        <f t="shared" si="18"/>
        <v>30.154000000000007</v>
      </c>
      <c r="P171" s="176" t="s">
        <v>263</v>
      </c>
      <c r="Q171" s="176" t="s">
        <v>259</v>
      </c>
    </row>
    <row r="172" spans="1:17" s="176" customFormat="1" ht="15" customHeight="1" x14ac:dyDescent="0.2">
      <c r="A172" s="176" t="s">
        <v>470</v>
      </c>
      <c r="B172" s="176" t="s">
        <v>395</v>
      </c>
      <c r="C172" s="176" t="s">
        <v>396</v>
      </c>
      <c r="D172" s="176" t="s">
        <v>408</v>
      </c>
      <c r="E172" s="176">
        <v>43.4</v>
      </c>
      <c r="F172" s="176">
        <v>3.4</v>
      </c>
      <c r="G172" s="176" t="s">
        <v>252</v>
      </c>
      <c r="H172" s="176" t="s">
        <v>404</v>
      </c>
      <c r="J172" s="176" t="s">
        <v>3162</v>
      </c>
      <c r="K172" s="179">
        <v>17.899999999999999</v>
      </c>
      <c r="L172" s="182">
        <v>366.05941176470589</v>
      </c>
      <c r="M172" s="181">
        <f t="shared" si="16"/>
        <v>32.350000000000009</v>
      </c>
      <c r="N172" s="181">
        <f t="shared" si="13"/>
        <v>366.06984313725491</v>
      </c>
      <c r="O172" s="181">
        <f t="shared" si="18"/>
        <v>29.902000000000008</v>
      </c>
      <c r="P172" s="176" t="s">
        <v>263</v>
      </c>
      <c r="Q172" s="176" t="s">
        <v>259</v>
      </c>
    </row>
    <row r="173" spans="1:17" s="176" customFormat="1" ht="15" customHeight="1" x14ac:dyDescent="0.2">
      <c r="A173" s="176" t="s">
        <v>471</v>
      </c>
      <c r="B173" s="176" t="s">
        <v>402</v>
      </c>
      <c r="C173" s="176" t="s">
        <v>403</v>
      </c>
      <c r="D173" s="176" t="s">
        <v>408</v>
      </c>
      <c r="E173" s="176">
        <v>50.6</v>
      </c>
      <c r="F173" s="176">
        <v>9.3000000000000007</v>
      </c>
      <c r="G173" s="176" t="s">
        <v>261</v>
      </c>
      <c r="H173" s="176" t="s">
        <v>404</v>
      </c>
      <c r="J173" s="176" t="s">
        <v>3161</v>
      </c>
      <c r="K173" s="179">
        <v>18</v>
      </c>
      <c r="L173" s="182">
        <v>366.11156862745099</v>
      </c>
      <c r="M173" s="181">
        <f t="shared" si="16"/>
        <v>31.900000000000006</v>
      </c>
      <c r="N173" s="181">
        <f t="shared" si="13"/>
        <v>366.11156862745099</v>
      </c>
      <c r="O173" s="181">
        <f t="shared" si="18"/>
        <v>30.451000000000004</v>
      </c>
      <c r="P173" s="176" t="s">
        <v>255</v>
      </c>
      <c r="Q173" s="176" t="s">
        <v>259</v>
      </c>
    </row>
    <row r="174" spans="1:17" s="176" customFormat="1" ht="15" customHeight="1" x14ac:dyDescent="0.2">
      <c r="A174" s="176" t="s">
        <v>472</v>
      </c>
      <c r="B174" s="176" t="s">
        <v>402</v>
      </c>
      <c r="C174" s="176" t="s">
        <v>403</v>
      </c>
      <c r="D174" s="176" t="s">
        <v>408</v>
      </c>
      <c r="E174" s="176">
        <v>50.6</v>
      </c>
      <c r="F174" s="176">
        <v>9.3000000000000007</v>
      </c>
      <c r="G174" s="176" t="s">
        <v>261</v>
      </c>
      <c r="H174" s="176" t="s">
        <v>404</v>
      </c>
      <c r="J174" s="176" t="s">
        <v>3161</v>
      </c>
      <c r="K174" s="179">
        <v>18.28</v>
      </c>
      <c r="L174" s="182">
        <v>366.1637254901961</v>
      </c>
      <c r="M174" s="181">
        <f t="shared" si="16"/>
        <v>30.64</v>
      </c>
      <c r="N174" s="181">
        <f t="shared" ref="N174:N237" si="19">AVERAGE(L172:L176)</f>
        <v>366.14199346405229</v>
      </c>
      <c r="O174" s="181">
        <f t="shared" ref="O174:O189" si="20">AVERAGE(M172:M176)</f>
        <v>30.901000000000003</v>
      </c>
      <c r="P174" s="176" t="s">
        <v>263</v>
      </c>
      <c r="Q174" s="176" t="s">
        <v>259</v>
      </c>
    </row>
    <row r="175" spans="1:17" s="176" customFormat="1" ht="15" customHeight="1" x14ac:dyDescent="0.2">
      <c r="A175" s="176" t="s">
        <v>473</v>
      </c>
      <c r="B175" s="176" t="s">
        <v>395</v>
      </c>
      <c r="C175" s="176" t="s">
        <v>396</v>
      </c>
      <c r="D175" s="176" t="s">
        <v>397</v>
      </c>
      <c r="E175" s="176">
        <v>43.4</v>
      </c>
      <c r="F175" s="176">
        <v>3.4</v>
      </c>
      <c r="G175" s="176" t="s">
        <v>252</v>
      </c>
      <c r="H175" s="176" t="s">
        <v>404</v>
      </c>
      <c r="J175" s="178"/>
      <c r="K175" s="179">
        <v>18.93</v>
      </c>
      <c r="L175" s="182">
        <v>366.18111111111108</v>
      </c>
      <c r="M175" s="181">
        <f t="shared" si="16"/>
        <v>27.715000000000003</v>
      </c>
      <c r="N175" s="181">
        <f t="shared" si="19"/>
        <v>366.18024183006537</v>
      </c>
      <c r="O175" s="181">
        <f t="shared" si="20"/>
        <v>31.090000000000003</v>
      </c>
      <c r="P175" s="176" t="s">
        <v>255</v>
      </c>
      <c r="Q175" s="176" t="s">
        <v>256</v>
      </c>
    </row>
    <row r="176" spans="1:17" s="176" customFormat="1" ht="15" customHeight="1" x14ac:dyDescent="0.2">
      <c r="A176" s="176" t="s">
        <v>474</v>
      </c>
      <c r="B176" s="176" t="s">
        <v>428</v>
      </c>
      <c r="C176" s="176" t="s">
        <v>403</v>
      </c>
      <c r="D176" s="176" t="s">
        <v>408</v>
      </c>
      <c r="E176" s="176">
        <v>50.6</v>
      </c>
      <c r="F176" s="176">
        <v>9.3000000000000007</v>
      </c>
      <c r="G176" s="176" t="s">
        <v>261</v>
      </c>
      <c r="H176" s="176" t="s">
        <v>404</v>
      </c>
      <c r="K176" s="179">
        <v>18</v>
      </c>
      <c r="L176" s="182">
        <v>366.1941503267974</v>
      </c>
      <c r="M176" s="181">
        <f t="shared" si="16"/>
        <v>31.900000000000006</v>
      </c>
      <c r="N176" s="181">
        <f t="shared" si="19"/>
        <v>366.22544444444441</v>
      </c>
      <c r="O176" s="181">
        <f t="shared" si="20"/>
        <v>30.523000000000003</v>
      </c>
      <c r="P176" s="176" t="s">
        <v>263</v>
      </c>
      <c r="Q176" s="176" t="s">
        <v>259</v>
      </c>
    </row>
    <row r="177" spans="1:17" s="176" customFormat="1" ht="15" customHeight="1" x14ac:dyDescent="0.2">
      <c r="A177" s="176" t="s">
        <v>475</v>
      </c>
      <c r="B177" s="176" t="s">
        <v>402</v>
      </c>
      <c r="C177" s="176" t="s">
        <v>403</v>
      </c>
      <c r="D177" s="176" t="s">
        <v>408</v>
      </c>
      <c r="E177" s="176">
        <v>50.6</v>
      </c>
      <c r="F177" s="176">
        <v>9.3000000000000007</v>
      </c>
      <c r="G177" s="176" t="s">
        <v>261</v>
      </c>
      <c r="H177" s="176" t="s">
        <v>404</v>
      </c>
      <c r="J177" s="176" t="s">
        <v>3161</v>
      </c>
      <c r="K177" s="179">
        <v>17.690000000000001</v>
      </c>
      <c r="L177" s="182">
        <v>366.25065359477128</v>
      </c>
      <c r="M177" s="181">
        <f t="shared" si="16"/>
        <v>33.295000000000002</v>
      </c>
      <c r="N177" s="181">
        <f t="shared" si="19"/>
        <v>366.26543137254896</v>
      </c>
      <c r="O177" s="181">
        <f t="shared" si="20"/>
        <v>29.434000000000005</v>
      </c>
      <c r="P177" s="176" t="s">
        <v>255</v>
      </c>
      <c r="Q177" s="176" t="s">
        <v>259</v>
      </c>
    </row>
    <row r="178" spans="1:17" s="176" customFormat="1" ht="15" customHeight="1" x14ac:dyDescent="0.2">
      <c r="A178" s="176" t="s">
        <v>476</v>
      </c>
      <c r="B178" s="176" t="s">
        <v>395</v>
      </c>
      <c r="C178" s="176" t="s">
        <v>396</v>
      </c>
      <c r="D178" s="176" t="s">
        <v>408</v>
      </c>
      <c r="E178" s="176">
        <v>43.4</v>
      </c>
      <c r="F178" s="176">
        <v>3.4</v>
      </c>
      <c r="G178" s="176" t="s">
        <v>261</v>
      </c>
      <c r="H178" s="176" t="s">
        <v>404</v>
      </c>
      <c r="J178" s="178"/>
      <c r="K178" s="179">
        <v>18.63</v>
      </c>
      <c r="L178" s="182">
        <v>366.3375816993464</v>
      </c>
      <c r="M178" s="181">
        <f t="shared" si="16"/>
        <v>29.065000000000012</v>
      </c>
      <c r="N178" s="181">
        <f t="shared" si="19"/>
        <v>366.30194117647062</v>
      </c>
      <c r="O178" s="181">
        <f t="shared" si="20"/>
        <v>30.568000000000005</v>
      </c>
      <c r="P178" s="176" t="s">
        <v>263</v>
      </c>
      <c r="Q178" s="176" t="s">
        <v>259</v>
      </c>
    </row>
    <row r="179" spans="1:17" s="176" customFormat="1" ht="15" customHeight="1" x14ac:dyDescent="0.2">
      <c r="A179" s="176" t="s">
        <v>477</v>
      </c>
      <c r="B179" s="176" t="s">
        <v>428</v>
      </c>
      <c r="C179" s="176" t="s">
        <v>403</v>
      </c>
      <c r="D179" s="176" t="s">
        <v>397</v>
      </c>
      <c r="E179" s="176">
        <v>50.6</v>
      </c>
      <c r="F179" s="176">
        <v>9.3000000000000007</v>
      </c>
      <c r="G179" s="176" t="s">
        <v>261</v>
      </c>
      <c r="H179" s="176" t="s">
        <v>404</v>
      </c>
      <c r="J179" s="176" t="s">
        <v>3161</v>
      </c>
      <c r="K179" s="179">
        <v>19.489999999999998</v>
      </c>
      <c r="L179" s="182">
        <v>366.36366013071898</v>
      </c>
      <c r="M179" s="181">
        <f t="shared" si="16"/>
        <v>25.195000000000007</v>
      </c>
      <c r="N179" s="181">
        <f t="shared" si="19"/>
        <v>366.3447098039216</v>
      </c>
      <c r="O179" s="181">
        <f t="shared" si="20"/>
        <v>30.838000000000005</v>
      </c>
      <c r="P179" s="176" t="s">
        <v>263</v>
      </c>
      <c r="Q179" s="176" t="s">
        <v>259</v>
      </c>
    </row>
    <row r="180" spans="1:17" s="176" customFormat="1" ht="15" customHeight="1" x14ac:dyDescent="0.2">
      <c r="A180" s="176" t="s">
        <v>478</v>
      </c>
      <c r="B180" s="176" t="s">
        <v>402</v>
      </c>
      <c r="C180" s="176" t="s">
        <v>403</v>
      </c>
      <c r="D180" s="176" t="s">
        <v>408</v>
      </c>
      <c r="E180" s="176">
        <v>50.6</v>
      </c>
      <c r="F180" s="176">
        <v>9.3000000000000007</v>
      </c>
      <c r="G180" s="176" t="s">
        <v>261</v>
      </c>
      <c r="H180" s="176" t="s">
        <v>404</v>
      </c>
      <c r="J180" s="176" t="s">
        <v>3161</v>
      </c>
      <c r="K180" s="179">
        <v>17.670000000000002</v>
      </c>
      <c r="L180" s="182">
        <v>366.36366013071898</v>
      </c>
      <c r="M180" s="181">
        <f t="shared" si="16"/>
        <v>33.384999999999991</v>
      </c>
      <c r="N180" s="181">
        <f t="shared" si="19"/>
        <v>366.38121960784315</v>
      </c>
      <c r="O180" s="181">
        <f t="shared" si="20"/>
        <v>30.865000000000009</v>
      </c>
      <c r="P180" s="176" t="s">
        <v>255</v>
      </c>
      <c r="Q180" s="176" t="s">
        <v>259</v>
      </c>
    </row>
    <row r="181" spans="1:17" s="176" customFormat="1" ht="15" customHeight="1" x14ac:dyDescent="0.2">
      <c r="A181" s="176" t="s">
        <v>479</v>
      </c>
      <c r="B181" s="176" t="s">
        <v>428</v>
      </c>
      <c r="C181" s="176" t="s">
        <v>403</v>
      </c>
      <c r="D181" s="176" t="s">
        <v>408</v>
      </c>
      <c r="E181" s="176">
        <v>50.6</v>
      </c>
      <c r="F181" s="176">
        <v>9.3000000000000007</v>
      </c>
      <c r="G181" s="176" t="s">
        <v>261</v>
      </c>
      <c r="H181" s="176" t="s">
        <v>404</v>
      </c>
      <c r="J181" s="178" t="s">
        <v>480</v>
      </c>
      <c r="K181" s="183">
        <v>17.7</v>
      </c>
      <c r="L181" s="182">
        <v>366.40799346405231</v>
      </c>
      <c r="M181" s="181">
        <f t="shared" si="16"/>
        <v>33.250000000000014</v>
      </c>
      <c r="N181" s="181">
        <f t="shared" si="19"/>
        <v>366.41077516339868</v>
      </c>
      <c r="O181" s="181">
        <f t="shared" si="20"/>
        <v>31.000000000000007</v>
      </c>
      <c r="P181" s="176" t="s">
        <v>263</v>
      </c>
      <c r="Q181" s="176" t="s">
        <v>256</v>
      </c>
    </row>
    <row r="182" spans="1:17" s="176" customFormat="1" ht="15" customHeight="1" x14ac:dyDescent="0.2">
      <c r="A182" s="176" t="s">
        <v>481</v>
      </c>
      <c r="B182" s="176" t="s">
        <v>402</v>
      </c>
      <c r="C182" s="176" t="s">
        <v>403</v>
      </c>
      <c r="D182" s="176" t="s">
        <v>408</v>
      </c>
      <c r="E182" s="176">
        <v>50.6</v>
      </c>
      <c r="F182" s="176">
        <v>9.3000000000000007</v>
      </c>
      <c r="G182" s="176" t="s">
        <v>261</v>
      </c>
      <c r="H182" s="176" t="s">
        <v>404</v>
      </c>
      <c r="J182" s="176" t="s">
        <v>3161</v>
      </c>
      <c r="K182" s="179">
        <v>17.66</v>
      </c>
      <c r="L182" s="182">
        <v>366.43320261437907</v>
      </c>
      <c r="M182" s="181">
        <f t="shared" si="16"/>
        <v>33.430000000000007</v>
      </c>
      <c r="N182" s="181">
        <f t="shared" si="19"/>
        <v>366.43511503267973</v>
      </c>
      <c r="O182" s="181">
        <f t="shared" si="20"/>
        <v>32.475999999999999</v>
      </c>
      <c r="P182" s="176" t="s">
        <v>263</v>
      </c>
      <c r="Q182" s="176" t="s">
        <v>259</v>
      </c>
    </row>
    <row r="183" spans="1:17" s="176" customFormat="1" ht="15" customHeight="1" x14ac:dyDescent="0.2">
      <c r="A183" s="176" t="s">
        <v>482</v>
      </c>
      <c r="B183" s="176" t="s">
        <v>395</v>
      </c>
      <c r="C183" s="176" t="s">
        <v>396</v>
      </c>
      <c r="D183" s="176" t="s">
        <v>408</v>
      </c>
      <c r="E183" s="176">
        <v>43.4</v>
      </c>
      <c r="F183" s="176">
        <v>3.4</v>
      </c>
      <c r="G183" s="176" t="s">
        <v>261</v>
      </c>
      <c r="H183" s="176" t="s">
        <v>404</v>
      </c>
      <c r="K183" s="179">
        <v>18.48</v>
      </c>
      <c r="L183" s="182">
        <v>366.48535947712418</v>
      </c>
      <c r="M183" s="181">
        <f t="shared" si="16"/>
        <v>29.740000000000009</v>
      </c>
      <c r="N183" s="181">
        <f t="shared" si="19"/>
        <v>366.47162483660134</v>
      </c>
      <c r="O183" s="181">
        <f t="shared" si="20"/>
        <v>32.206000000000003</v>
      </c>
      <c r="P183" s="176" t="s">
        <v>263</v>
      </c>
      <c r="Q183" s="176" t="s">
        <v>259</v>
      </c>
    </row>
    <row r="184" spans="1:17" s="176" customFormat="1" ht="15" customHeight="1" x14ac:dyDescent="0.2">
      <c r="A184" s="176" t="s">
        <v>483</v>
      </c>
      <c r="B184" s="176" t="s">
        <v>402</v>
      </c>
      <c r="C184" s="176" t="s">
        <v>403</v>
      </c>
      <c r="D184" s="176" t="s">
        <v>408</v>
      </c>
      <c r="E184" s="176">
        <v>50.6</v>
      </c>
      <c r="F184" s="176">
        <v>9.3000000000000007</v>
      </c>
      <c r="G184" s="176" t="s">
        <v>261</v>
      </c>
      <c r="H184" s="176" t="s">
        <v>404</v>
      </c>
      <c r="J184" s="176" t="s">
        <v>3161</v>
      </c>
      <c r="K184" s="179">
        <v>17.850000000000001</v>
      </c>
      <c r="L184" s="182">
        <v>366.48535947712418</v>
      </c>
      <c r="M184" s="181">
        <f t="shared" si="16"/>
        <v>32.575000000000003</v>
      </c>
      <c r="N184" s="181">
        <f t="shared" si="19"/>
        <v>366.50274509803921</v>
      </c>
      <c r="O184" s="181">
        <f t="shared" si="20"/>
        <v>31.603000000000009</v>
      </c>
      <c r="P184" s="176" t="s">
        <v>263</v>
      </c>
      <c r="Q184" s="176" t="s">
        <v>256</v>
      </c>
    </row>
    <row r="185" spans="1:17" s="176" customFormat="1" ht="15" customHeight="1" x14ac:dyDescent="0.2">
      <c r="A185" s="176" t="s">
        <v>484</v>
      </c>
      <c r="B185" s="176" t="s">
        <v>402</v>
      </c>
      <c r="C185" s="176" t="s">
        <v>403</v>
      </c>
      <c r="D185" s="176" t="s">
        <v>408</v>
      </c>
      <c r="E185" s="176">
        <v>50.6</v>
      </c>
      <c r="F185" s="176">
        <v>9.3000000000000007</v>
      </c>
      <c r="G185" s="176" t="s">
        <v>261</v>
      </c>
      <c r="H185" s="176" t="s">
        <v>404</v>
      </c>
      <c r="J185" s="176" t="s">
        <v>3161</v>
      </c>
      <c r="K185" s="179">
        <v>17.97</v>
      </c>
      <c r="L185" s="182">
        <v>366.54620915032677</v>
      </c>
      <c r="M185" s="181">
        <f t="shared" si="16"/>
        <v>32.035000000000011</v>
      </c>
      <c r="N185" s="181">
        <f t="shared" si="19"/>
        <v>366.53751633986928</v>
      </c>
      <c r="O185" s="181">
        <f t="shared" si="20"/>
        <v>31.162000000000006</v>
      </c>
      <c r="P185" s="176" t="s">
        <v>263</v>
      </c>
      <c r="Q185" s="176" t="s">
        <v>259</v>
      </c>
    </row>
    <row r="186" spans="1:17" s="176" customFormat="1" ht="15" customHeight="1" x14ac:dyDescent="0.2">
      <c r="A186" s="176" t="s">
        <v>485</v>
      </c>
      <c r="B186" s="176" t="s">
        <v>402</v>
      </c>
      <c r="C186" s="176" t="s">
        <v>403</v>
      </c>
      <c r="D186" s="176" t="s">
        <v>408</v>
      </c>
      <c r="E186" s="176">
        <v>50.6</v>
      </c>
      <c r="F186" s="176">
        <v>9.3000000000000007</v>
      </c>
      <c r="G186" s="176" t="s">
        <v>261</v>
      </c>
      <c r="H186" s="176" t="s">
        <v>404</v>
      </c>
      <c r="J186" s="176" t="s">
        <v>3161</v>
      </c>
      <c r="K186" s="179">
        <v>18.37</v>
      </c>
      <c r="L186" s="182">
        <v>366.56359477124187</v>
      </c>
      <c r="M186" s="181">
        <f t="shared" si="16"/>
        <v>30.234999999999999</v>
      </c>
      <c r="N186" s="181">
        <f t="shared" si="19"/>
        <v>366.56707189542487</v>
      </c>
      <c r="O186" s="181">
        <f t="shared" si="20"/>
        <v>30.253000000000007</v>
      </c>
      <c r="P186" s="176" t="s">
        <v>263</v>
      </c>
      <c r="Q186" s="176" t="s">
        <v>259</v>
      </c>
    </row>
    <row r="187" spans="1:17" s="176" customFormat="1" ht="15" customHeight="1" x14ac:dyDescent="0.2">
      <c r="A187" s="176" t="s">
        <v>486</v>
      </c>
      <c r="B187" s="176" t="s">
        <v>402</v>
      </c>
      <c r="C187" s="176" t="s">
        <v>403</v>
      </c>
      <c r="D187" s="176" t="s">
        <v>408</v>
      </c>
      <c r="E187" s="176">
        <v>50.6</v>
      </c>
      <c r="F187" s="176">
        <v>9.3000000000000007</v>
      </c>
      <c r="G187" s="176" t="s">
        <v>252</v>
      </c>
      <c r="H187" s="176" t="s">
        <v>404</v>
      </c>
      <c r="J187" s="176" t="s">
        <v>3161</v>
      </c>
      <c r="K187" s="179">
        <v>18.149999999999999</v>
      </c>
      <c r="L187" s="182">
        <v>366.60705882352943</v>
      </c>
      <c r="M187" s="181">
        <f t="shared" si="16"/>
        <v>31.225000000000009</v>
      </c>
      <c r="N187" s="181">
        <f t="shared" si="19"/>
        <v>366.59836601307188</v>
      </c>
      <c r="O187" s="181">
        <f t="shared" si="20"/>
        <v>30.118000000000006</v>
      </c>
      <c r="P187" s="176" t="s">
        <v>263</v>
      </c>
      <c r="Q187" s="176" t="s">
        <v>259</v>
      </c>
    </row>
    <row r="188" spans="1:17" s="176" customFormat="1" ht="15" customHeight="1" x14ac:dyDescent="0.2">
      <c r="A188" s="176" t="s">
        <v>487</v>
      </c>
      <c r="B188" s="176" t="s">
        <v>428</v>
      </c>
      <c r="C188" s="176" t="s">
        <v>403</v>
      </c>
      <c r="D188" s="176" t="s">
        <v>408</v>
      </c>
      <c r="E188" s="176">
        <v>50.6</v>
      </c>
      <c r="F188" s="176">
        <v>9.3000000000000007</v>
      </c>
      <c r="G188" s="176" t="s">
        <v>252</v>
      </c>
      <c r="H188" s="176" t="s">
        <v>404</v>
      </c>
      <c r="J188" s="176" t="s">
        <v>3155</v>
      </c>
      <c r="K188" s="179">
        <v>19.489999999999998</v>
      </c>
      <c r="L188" s="182">
        <v>366.63313725490195</v>
      </c>
      <c r="M188" s="181">
        <f t="shared" si="16"/>
        <v>25.195000000000007</v>
      </c>
      <c r="N188" s="181">
        <f t="shared" si="19"/>
        <v>366.6209673202614</v>
      </c>
      <c r="O188" s="181">
        <f t="shared" si="20"/>
        <v>29.326000000000004</v>
      </c>
      <c r="P188" s="176" t="s">
        <v>263</v>
      </c>
      <c r="Q188" s="176" t="s">
        <v>259</v>
      </c>
    </row>
    <row r="189" spans="1:17" s="176" customFormat="1" ht="15" customHeight="1" x14ac:dyDescent="0.2">
      <c r="A189" s="176" t="s">
        <v>488</v>
      </c>
      <c r="B189" s="176" t="s">
        <v>402</v>
      </c>
      <c r="C189" s="176" t="s">
        <v>403</v>
      </c>
      <c r="D189" s="176" t="s">
        <v>408</v>
      </c>
      <c r="E189" s="176">
        <v>50.6</v>
      </c>
      <c r="F189" s="176">
        <v>9.3000000000000007</v>
      </c>
      <c r="G189" s="176" t="s">
        <v>261</v>
      </c>
      <c r="H189" s="176" t="s">
        <v>404</v>
      </c>
      <c r="J189" s="176" t="s">
        <v>3161</v>
      </c>
      <c r="K189" s="179">
        <v>18</v>
      </c>
      <c r="L189" s="182">
        <v>366.6418300653595</v>
      </c>
      <c r="M189" s="181">
        <f t="shared" si="16"/>
        <v>31.900000000000006</v>
      </c>
      <c r="N189" s="181">
        <f t="shared" si="19"/>
        <v>366.64078692810455</v>
      </c>
      <c r="O189" s="181">
        <f t="shared" si="20"/>
        <v>29.974000000000007</v>
      </c>
      <c r="P189" s="176" t="s">
        <v>263</v>
      </c>
      <c r="Q189" s="176" t="s">
        <v>259</v>
      </c>
    </row>
    <row r="190" spans="1:17" s="176" customFormat="1" ht="15" customHeight="1" x14ac:dyDescent="0.2">
      <c r="A190" s="176" t="s">
        <v>489</v>
      </c>
      <c r="B190" s="176" t="s">
        <v>395</v>
      </c>
      <c r="C190" s="176" t="s">
        <v>396</v>
      </c>
      <c r="D190" s="176" t="s">
        <v>408</v>
      </c>
      <c r="E190" s="176">
        <v>43.4</v>
      </c>
      <c r="F190" s="176">
        <v>3.4</v>
      </c>
      <c r="G190" s="176" t="s">
        <v>261</v>
      </c>
      <c r="H190" s="176" t="s">
        <v>404</v>
      </c>
      <c r="J190" s="176" t="s">
        <v>3163</v>
      </c>
      <c r="K190" s="179">
        <v>18.850000000000001</v>
      </c>
      <c r="L190" s="182">
        <v>366.65921568627448</v>
      </c>
      <c r="M190" s="181">
        <f t="shared" si="16"/>
        <v>28.075000000000003</v>
      </c>
      <c r="N190" s="181">
        <f t="shared" si="19"/>
        <v>366.67208104575161</v>
      </c>
      <c r="O190" s="181">
        <f t="shared" ref="O190:O205" si="21">AVERAGE(M188:M192)</f>
        <v>29.308000000000003</v>
      </c>
      <c r="P190" s="176" t="s">
        <v>263</v>
      </c>
      <c r="Q190" s="176" t="s">
        <v>259</v>
      </c>
    </row>
    <row r="191" spans="1:17" s="176" customFormat="1" ht="15" customHeight="1" x14ac:dyDescent="0.2">
      <c r="A191" s="176" t="s">
        <v>490</v>
      </c>
      <c r="B191" s="176" t="s">
        <v>428</v>
      </c>
      <c r="C191" s="176" t="s">
        <v>403</v>
      </c>
      <c r="D191" s="176" t="s">
        <v>408</v>
      </c>
      <c r="E191" s="176">
        <v>50.6</v>
      </c>
      <c r="F191" s="176">
        <v>9.3000000000000007</v>
      </c>
      <c r="G191" s="176" t="s">
        <v>261</v>
      </c>
      <c r="H191" s="176" t="s">
        <v>404</v>
      </c>
      <c r="J191" s="178" t="s">
        <v>480</v>
      </c>
      <c r="K191" s="179">
        <v>17.649999999999999</v>
      </c>
      <c r="L191" s="182">
        <v>366.66269281045754</v>
      </c>
      <c r="M191" s="181">
        <f t="shared" si="16"/>
        <v>33.475000000000009</v>
      </c>
      <c r="N191" s="181">
        <f t="shared" si="19"/>
        <v>366.7138065359477</v>
      </c>
      <c r="O191" s="181">
        <f t="shared" si="21"/>
        <v>30.70300000000001</v>
      </c>
      <c r="P191" s="176" t="s">
        <v>263</v>
      </c>
      <c r="Q191" s="176" t="s">
        <v>259</v>
      </c>
    </row>
    <row r="192" spans="1:17" s="176" customFormat="1" ht="15" customHeight="1" x14ac:dyDescent="0.2">
      <c r="A192" s="176" t="s">
        <v>491</v>
      </c>
      <c r="B192" s="176" t="s">
        <v>395</v>
      </c>
      <c r="C192" s="176" t="s">
        <v>396</v>
      </c>
      <c r="D192" s="176" t="s">
        <v>408</v>
      </c>
      <c r="E192" s="176">
        <v>43.4</v>
      </c>
      <c r="F192" s="176">
        <v>3.4</v>
      </c>
      <c r="G192" s="176" t="s">
        <v>261</v>
      </c>
      <c r="H192" s="176" t="s">
        <v>404</v>
      </c>
      <c r="J192" s="178"/>
      <c r="K192" s="179">
        <v>18.89</v>
      </c>
      <c r="L192" s="182">
        <v>366.76352941176469</v>
      </c>
      <c r="M192" s="181">
        <f t="shared" si="16"/>
        <v>27.89500000000001</v>
      </c>
      <c r="N192" s="181">
        <f t="shared" si="19"/>
        <v>366.76074771241827</v>
      </c>
      <c r="O192" s="181">
        <f t="shared" si="21"/>
        <v>30.892000000000007</v>
      </c>
      <c r="P192" s="176" t="s">
        <v>255</v>
      </c>
      <c r="Q192" s="176" t="s">
        <v>256</v>
      </c>
    </row>
    <row r="193" spans="1:17" s="176" customFormat="1" ht="15" customHeight="1" x14ac:dyDescent="0.2">
      <c r="A193" s="176" t="s">
        <v>492</v>
      </c>
      <c r="B193" s="176" t="s">
        <v>402</v>
      </c>
      <c r="C193" s="176" t="s">
        <v>403</v>
      </c>
      <c r="D193" s="176" t="s">
        <v>397</v>
      </c>
      <c r="E193" s="176">
        <v>50.6</v>
      </c>
      <c r="F193" s="176">
        <v>9.3000000000000007</v>
      </c>
      <c r="G193" s="176" t="s">
        <v>252</v>
      </c>
      <c r="H193" s="176" t="s">
        <v>404</v>
      </c>
      <c r="J193" s="176" t="s">
        <v>3164</v>
      </c>
      <c r="K193" s="179">
        <v>17.940000000000001</v>
      </c>
      <c r="L193" s="182">
        <v>366.84176470588238</v>
      </c>
      <c r="M193" s="181">
        <f t="shared" si="16"/>
        <v>32.17</v>
      </c>
      <c r="N193" s="181">
        <f t="shared" si="19"/>
        <v>366.84072156862749</v>
      </c>
      <c r="O193" s="181">
        <f t="shared" si="21"/>
        <v>31.369000000000007</v>
      </c>
      <c r="P193" s="176" t="s">
        <v>255</v>
      </c>
      <c r="Q193" s="176" t="s">
        <v>256</v>
      </c>
    </row>
    <row r="194" spans="1:17" s="176" customFormat="1" ht="15" customHeight="1" x14ac:dyDescent="0.2">
      <c r="A194" s="176" t="s">
        <v>493</v>
      </c>
      <c r="B194" s="176" t="s">
        <v>395</v>
      </c>
      <c r="C194" s="176" t="s">
        <v>396</v>
      </c>
      <c r="D194" s="176" t="s">
        <v>397</v>
      </c>
      <c r="E194" s="176">
        <v>43.4</v>
      </c>
      <c r="F194" s="176">
        <v>3.4</v>
      </c>
      <c r="G194" s="176" t="s">
        <v>252</v>
      </c>
      <c r="H194" s="176" t="s">
        <v>404</v>
      </c>
      <c r="J194" s="178"/>
      <c r="K194" s="179">
        <v>17.79</v>
      </c>
      <c r="L194" s="182">
        <v>366.8765359477124</v>
      </c>
      <c r="M194" s="181">
        <f t="shared" si="16"/>
        <v>32.845000000000013</v>
      </c>
      <c r="N194" s="181">
        <f t="shared" si="19"/>
        <v>366.92521568627456</v>
      </c>
      <c r="O194" s="181">
        <f t="shared" si="21"/>
        <v>30.487000000000013</v>
      </c>
      <c r="P194" s="176" t="s">
        <v>255</v>
      </c>
      <c r="Q194" s="176" t="s">
        <v>256</v>
      </c>
    </row>
    <row r="195" spans="1:17" s="176" customFormat="1" ht="15" customHeight="1" x14ac:dyDescent="0.2">
      <c r="A195" s="176" t="s">
        <v>494</v>
      </c>
      <c r="B195" s="176" t="s">
        <v>395</v>
      </c>
      <c r="C195" s="176" t="s">
        <v>396</v>
      </c>
      <c r="D195" s="176" t="s">
        <v>397</v>
      </c>
      <c r="E195" s="176">
        <v>43.4</v>
      </c>
      <c r="F195" s="176">
        <v>3.4</v>
      </c>
      <c r="G195" s="176" t="s">
        <v>252</v>
      </c>
      <c r="H195" s="176" t="s">
        <v>404</v>
      </c>
      <c r="J195" s="178"/>
      <c r="K195" s="179">
        <v>18.32</v>
      </c>
      <c r="L195" s="182">
        <v>367.0590849673203</v>
      </c>
      <c r="M195" s="181">
        <f t="shared" ref="M195:M258" si="22">117.4-4.5*(K195+1)</f>
        <v>30.460000000000008</v>
      </c>
      <c r="N195" s="181">
        <f t="shared" si="19"/>
        <v>366.99823529411771</v>
      </c>
      <c r="O195" s="181">
        <f t="shared" si="21"/>
        <v>31.315000000000008</v>
      </c>
      <c r="P195" s="176" t="s">
        <v>255</v>
      </c>
      <c r="Q195" s="176" t="s">
        <v>256</v>
      </c>
    </row>
    <row r="196" spans="1:17" s="176" customFormat="1" ht="15" customHeight="1" x14ac:dyDescent="0.2">
      <c r="A196" s="176" t="s">
        <v>495</v>
      </c>
      <c r="B196" s="176" t="s">
        <v>402</v>
      </c>
      <c r="C196" s="176" t="s">
        <v>403</v>
      </c>
      <c r="D196" s="176" t="s">
        <v>397</v>
      </c>
      <c r="E196" s="176">
        <v>50.6</v>
      </c>
      <c r="F196" s="176">
        <v>9.3000000000000007</v>
      </c>
      <c r="G196" s="176" t="s">
        <v>252</v>
      </c>
      <c r="H196" s="176" t="s">
        <v>404</v>
      </c>
      <c r="J196" s="176" t="s">
        <v>3164</v>
      </c>
      <c r="K196" s="179">
        <v>18.63</v>
      </c>
      <c r="L196" s="182">
        <v>367.08516339869283</v>
      </c>
      <c r="M196" s="181">
        <f t="shared" si="22"/>
        <v>29.065000000000012</v>
      </c>
      <c r="N196" s="181">
        <f t="shared" si="19"/>
        <v>367.07299346405227</v>
      </c>
      <c r="O196" s="181">
        <f t="shared" si="21"/>
        <v>31.324000000000012</v>
      </c>
      <c r="P196" s="176" t="s">
        <v>255</v>
      </c>
      <c r="Q196" s="176" t="s">
        <v>256</v>
      </c>
    </row>
    <row r="197" spans="1:17" s="176" customFormat="1" ht="15" customHeight="1" x14ac:dyDescent="0.2">
      <c r="A197" s="176" t="s">
        <v>496</v>
      </c>
      <c r="B197" s="176" t="s">
        <v>402</v>
      </c>
      <c r="C197" s="176" t="s">
        <v>403</v>
      </c>
      <c r="D197" s="176" t="s">
        <v>397</v>
      </c>
      <c r="E197" s="176">
        <v>50.6</v>
      </c>
      <c r="F197" s="176">
        <v>9.3000000000000007</v>
      </c>
      <c r="G197" s="176" t="s">
        <v>252</v>
      </c>
      <c r="H197" s="176" t="s">
        <v>404</v>
      </c>
      <c r="J197" s="176" t="s">
        <v>3164</v>
      </c>
      <c r="K197" s="179">
        <v>17.97</v>
      </c>
      <c r="L197" s="182">
        <v>367.12862745098039</v>
      </c>
      <c r="M197" s="181">
        <f t="shared" si="22"/>
        <v>32.035000000000011</v>
      </c>
      <c r="N197" s="181">
        <f t="shared" si="19"/>
        <v>367.14097124183007</v>
      </c>
      <c r="O197" s="181">
        <f t="shared" si="21"/>
        <v>31.675000000000011</v>
      </c>
      <c r="P197" s="176" t="s">
        <v>255</v>
      </c>
      <c r="Q197" s="176" t="s">
        <v>256</v>
      </c>
    </row>
    <row r="198" spans="1:17" s="176" customFormat="1" ht="15" customHeight="1" x14ac:dyDescent="0.2">
      <c r="A198" s="176" t="s">
        <v>497</v>
      </c>
      <c r="B198" s="176" t="s">
        <v>395</v>
      </c>
      <c r="C198" s="176" t="s">
        <v>396</v>
      </c>
      <c r="D198" s="176" t="s">
        <v>397</v>
      </c>
      <c r="E198" s="176">
        <v>43.4</v>
      </c>
      <c r="F198" s="176">
        <v>3.4</v>
      </c>
      <c r="G198" s="176" t="s">
        <v>252</v>
      </c>
      <c r="H198" s="176" t="s">
        <v>404</v>
      </c>
      <c r="J198" s="178"/>
      <c r="K198" s="179">
        <v>17.93</v>
      </c>
      <c r="L198" s="182">
        <v>367.21555555555557</v>
      </c>
      <c r="M198" s="181">
        <f t="shared" si="22"/>
        <v>32.215000000000003</v>
      </c>
      <c r="N198" s="181">
        <f t="shared" si="19"/>
        <v>367.19834379084966</v>
      </c>
      <c r="O198" s="181">
        <f t="shared" si="21"/>
        <v>32.17</v>
      </c>
      <c r="P198" s="176" t="s">
        <v>255</v>
      </c>
      <c r="Q198" s="176" t="s">
        <v>256</v>
      </c>
    </row>
    <row r="199" spans="1:17" s="176" customFormat="1" ht="15" customHeight="1" x14ac:dyDescent="0.2">
      <c r="A199" s="176" t="s">
        <v>498</v>
      </c>
      <c r="B199" s="176" t="s">
        <v>428</v>
      </c>
      <c r="C199" s="176" t="s">
        <v>403</v>
      </c>
      <c r="D199" s="176" t="s">
        <v>397</v>
      </c>
      <c r="E199" s="176">
        <v>50.6</v>
      </c>
      <c r="F199" s="176">
        <v>9.3000000000000007</v>
      </c>
      <c r="G199" s="176" t="s">
        <v>252</v>
      </c>
      <c r="H199" s="176" t="s">
        <v>404</v>
      </c>
      <c r="J199" s="178" t="s">
        <v>499</v>
      </c>
      <c r="K199" s="183">
        <v>17.399999999999999</v>
      </c>
      <c r="L199" s="182">
        <v>367.21642483660133</v>
      </c>
      <c r="M199" s="181">
        <f t="shared" si="22"/>
        <v>34.600000000000009</v>
      </c>
      <c r="N199" s="181">
        <f t="shared" si="19"/>
        <v>367.26093202614385</v>
      </c>
      <c r="O199" s="181">
        <f t="shared" si="21"/>
        <v>32.809000000000005</v>
      </c>
      <c r="P199" s="176" t="s">
        <v>255</v>
      </c>
      <c r="Q199" s="176" t="s">
        <v>256</v>
      </c>
    </row>
    <row r="200" spans="1:17" s="176" customFormat="1" ht="15" customHeight="1" x14ac:dyDescent="0.2">
      <c r="A200" s="176" t="s">
        <v>500</v>
      </c>
      <c r="B200" s="176" t="s">
        <v>395</v>
      </c>
      <c r="C200" s="176" t="s">
        <v>396</v>
      </c>
      <c r="D200" s="176" t="s">
        <v>397</v>
      </c>
      <c r="E200" s="176">
        <v>43.4</v>
      </c>
      <c r="F200" s="176">
        <v>3.4</v>
      </c>
      <c r="G200" s="176" t="s">
        <v>252</v>
      </c>
      <c r="H200" s="176" t="s">
        <v>404</v>
      </c>
      <c r="J200" s="176" t="s">
        <v>3165</v>
      </c>
      <c r="K200" s="179">
        <v>17.77</v>
      </c>
      <c r="L200" s="182">
        <v>367.34594771241831</v>
      </c>
      <c r="M200" s="181">
        <f t="shared" si="22"/>
        <v>32.935000000000002</v>
      </c>
      <c r="N200" s="181">
        <f t="shared" si="19"/>
        <v>367.31952156862747</v>
      </c>
      <c r="O200" s="181">
        <f t="shared" si="21"/>
        <v>33.231999999999999</v>
      </c>
      <c r="P200" s="176" t="s">
        <v>255</v>
      </c>
      <c r="Q200" s="176" t="s">
        <v>256</v>
      </c>
    </row>
    <row r="201" spans="1:17" s="176" customFormat="1" ht="15" customHeight="1" x14ac:dyDescent="0.2">
      <c r="A201" s="176" t="s">
        <v>501</v>
      </c>
      <c r="B201" s="176" t="s">
        <v>402</v>
      </c>
      <c r="C201" s="176" t="s">
        <v>403</v>
      </c>
      <c r="D201" s="176" t="s">
        <v>397</v>
      </c>
      <c r="E201" s="176">
        <v>50.6</v>
      </c>
      <c r="F201" s="176">
        <v>9.3000000000000007</v>
      </c>
      <c r="G201" s="176" t="s">
        <v>252</v>
      </c>
      <c r="H201" s="176" t="s">
        <v>404</v>
      </c>
      <c r="J201" s="176" t="s">
        <v>3166</v>
      </c>
      <c r="K201" s="179">
        <v>17.920000000000002</v>
      </c>
      <c r="L201" s="182">
        <v>367.39810457516342</v>
      </c>
      <c r="M201" s="181">
        <f t="shared" si="22"/>
        <v>32.259999999999991</v>
      </c>
      <c r="N201" s="181">
        <f t="shared" si="19"/>
        <v>367.38384836601307</v>
      </c>
      <c r="O201" s="181">
        <f t="shared" si="21"/>
        <v>33.25</v>
      </c>
      <c r="P201" s="176" t="s">
        <v>255</v>
      </c>
      <c r="Q201" s="176" t="s">
        <v>256</v>
      </c>
    </row>
    <row r="202" spans="1:17" s="176" customFormat="1" ht="15" customHeight="1" x14ac:dyDescent="0.2">
      <c r="A202" s="176" t="s">
        <v>502</v>
      </c>
      <c r="B202" s="176" t="s">
        <v>428</v>
      </c>
      <c r="C202" s="176" t="s">
        <v>403</v>
      </c>
      <c r="D202" s="176" t="s">
        <v>397</v>
      </c>
      <c r="E202" s="176">
        <v>50.6</v>
      </c>
      <c r="F202" s="176">
        <v>9.3000000000000007</v>
      </c>
      <c r="G202" s="176" t="s">
        <v>252</v>
      </c>
      <c r="H202" s="176" t="s">
        <v>404</v>
      </c>
      <c r="J202" s="178" t="s">
        <v>499</v>
      </c>
      <c r="K202" s="183">
        <v>17.5</v>
      </c>
      <c r="L202" s="182">
        <v>367.4215751633987</v>
      </c>
      <c r="M202" s="181">
        <f t="shared" si="22"/>
        <v>34.150000000000006</v>
      </c>
      <c r="N202" s="181">
        <f t="shared" si="19"/>
        <v>367.47095032679744</v>
      </c>
      <c r="O202" s="181">
        <f t="shared" si="21"/>
        <v>32.530000000000008</v>
      </c>
      <c r="P202" s="176" t="s">
        <v>255</v>
      </c>
      <c r="Q202" s="176" t="s">
        <v>256</v>
      </c>
    </row>
    <row r="203" spans="1:17" s="176" customFormat="1" ht="15" customHeight="1" x14ac:dyDescent="0.2">
      <c r="A203" s="176" t="s">
        <v>503</v>
      </c>
      <c r="B203" s="176" t="s">
        <v>402</v>
      </c>
      <c r="C203" s="176" t="s">
        <v>403</v>
      </c>
      <c r="D203" s="176" t="s">
        <v>397</v>
      </c>
      <c r="E203" s="176">
        <v>50.6</v>
      </c>
      <c r="F203" s="176">
        <v>9.3000000000000007</v>
      </c>
      <c r="G203" s="176" t="s">
        <v>252</v>
      </c>
      <c r="H203" s="176" t="s">
        <v>404</v>
      </c>
      <c r="J203" s="176" t="s">
        <v>3166</v>
      </c>
      <c r="K203" s="179">
        <v>17.91</v>
      </c>
      <c r="L203" s="182">
        <v>367.53718954248365</v>
      </c>
      <c r="M203" s="181">
        <f t="shared" si="22"/>
        <v>32.305000000000007</v>
      </c>
      <c r="N203" s="181">
        <f t="shared" si="19"/>
        <v>367.55787843137261</v>
      </c>
      <c r="O203" s="181">
        <f t="shared" si="21"/>
        <v>32.56600000000001</v>
      </c>
      <c r="P203" s="176" t="s">
        <v>255</v>
      </c>
      <c r="Q203" s="176" t="s">
        <v>256</v>
      </c>
    </row>
    <row r="204" spans="1:17" s="176" customFormat="1" ht="15" customHeight="1" x14ac:dyDescent="0.2">
      <c r="A204" s="176" t="s">
        <v>504</v>
      </c>
      <c r="B204" s="176" t="s">
        <v>428</v>
      </c>
      <c r="C204" s="176" t="s">
        <v>403</v>
      </c>
      <c r="D204" s="176" t="s">
        <v>397</v>
      </c>
      <c r="E204" s="176">
        <v>50.6</v>
      </c>
      <c r="F204" s="176">
        <v>9.3000000000000007</v>
      </c>
      <c r="G204" s="176" t="s">
        <v>252</v>
      </c>
      <c r="H204" s="176" t="s">
        <v>404</v>
      </c>
      <c r="J204" s="178" t="s">
        <v>499</v>
      </c>
      <c r="K204" s="183">
        <v>18.2</v>
      </c>
      <c r="L204" s="182">
        <v>367.65193464052288</v>
      </c>
      <c r="M204" s="181">
        <f t="shared" si="22"/>
        <v>31.000000000000014</v>
      </c>
      <c r="N204" s="181">
        <f t="shared" si="19"/>
        <v>367.63785228758172</v>
      </c>
      <c r="O204" s="181">
        <f t="shared" si="21"/>
        <v>32.620000000000012</v>
      </c>
      <c r="P204" s="176" t="s">
        <v>255</v>
      </c>
      <c r="Q204" s="176" t="s">
        <v>259</v>
      </c>
    </row>
    <row r="205" spans="1:17" s="176" customFormat="1" ht="15" customHeight="1" x14ac:dyDescent="0.2">
      <c r="A205" s="176" t="s">
        <v>505</v>
      </c>
      <c r="B205" s="176" t="s">
        <v>402</v>
      </c>
      <c r="C205" s="176" t="s">
        <v>403</v>
      </c>
      <c r="D205" s="176" t="s">
        <v>397</v>
      </c>
      <c r="E205" s="176">
        <v>50.6</v>
      </c>
      <c r="F205" s="176">
        <v>9.3000000000000007</v>
      </c>
      <c r="G205" s="176" t="s">
        <v>252</v>
      </c>
      <c r="H205" s="176" t="s">
        <v>404</v>
      </c>
      <c r="J205" s="176" t="s">
        <v>3166</v>
      </c>
      <c r="K205" s="179">
        <v>17.73</v>
      </c>
      <c r="L205" s="182">
        <v>367.78058823529415</v>
      </c>
      <c r="M205" s="181">
        <f t="shared" si="22"/>
        <v>33.115000000000009</v>
      </c>
      <c r="N205" s="181">
        <f t="shared" si="19"/>
        <v>367.73051764705878</v>
      </c>
      <c r="O205" s="181">
        <f t="shared" si="21"/>
        <v>32.02600000000001</v>
      </c>
      <c r="P205" s="176" t="s">
        <v>255</v>
      </c>
      <c r="Q205" s="176" t="s">
        <v>256</v>
      </c>
    </row>
    <row r="206" spans="1:17" s="176" customFormat="1" ht="15" customHeight="1" x14ac:dyDescent="0.2">
      <c r="A206" s="176" t="s">
        <v>506</v>
      </c>
      <c r="B206" s="176" t="s">
        <v>402</v>
      </c>
      <c r="C206" s="176" t="s">
        <v>403</v>
      </c>
      <c r="D206" s="176" t="s">
        <v>397</v>
      </c>
      <c r="E206" s="176">
        <v>50.6</v>
      </c>
      <c r="F206" s="176">
        <v>9.3000000000000007</v>
      </c>
      <c r="G206" s="176" t="s">
        <v>252</v>
      </c>
      <c r="H206" s="176" t="s">
        <v>404</v>
      </c>
      <c r="J206" s="176" t="s">
        <v>3161</v>
      </c>
      <c r="K206" s="179">
        <v>17.86</v>
      </c>
      <c r="L206" s="182">
        <v>367.79797385620913</v>
      </c>
      <c r="M206" s="181">
        <f t="shared" si="22"/>
        <v>32.53</v>
      </c>
      <c r="N206" s="181">
        <f t="shared" si="19"/>
        <v>367.80527581699351</v>
      </c>
      <c r="O206" s="181">
        <f t="shared" ref="O206:O221" si="23">AVERAGE(M204:M208)</f>
        <v>31.82800000000001</v>
      </c>
      <c r="P206" s="176" t="s">
        <v>263</v>
      </c>
      <c r="Q206" s="176" t="s">
        <v>259</v>
      </c>
    </row>
    <row r="207" spans="1:17" s="176" customFormat="1" ht="15" customHeight="1" x14ac:dyDescent="0.2">
      <c r="A207" s="176" t="s">
        <v>507</v>
      </c>
      <c r="B207" s="176" t="s">
        <v>402</v>
      </c>
      <c r="C207" s="176" t="s">
        <v>403</v>
      </c>
      <c r="D207" s="176" t="s">
        <v>408</v>
      </c>
      <c r="E207" s="176">
        <v>50.6</v>
      </c>
      <c r="F207" s="176">
        <v>9.3000000000000007</v>
      </c>
      <c r="G207" s="176" t="s">
        <v>261</v>
      </c>
      <c r="H207" s="176" t="s">
        <v>404</v>
      </c>
      <c r="J207" s="176" t="s">
        <v>3166</v>
      </c>
      <c r="K207" s="179">
        <v>18.16</v>
      </c>
      <c r="L207" s="182">
        <v>367.8849019607843</v>
      </c>
      <c r="M207" s="181">
        <f t="shared" si="22"/>
        <v>31.180000000000007</v>
      </c>
      <c r="N207" s="181">
        <f t="shared" si="19"/>
        <v>367.8692549019608</v>
      </c>
      <c r="O207" s="181">
        <f t="shared" si="23"/>
        <v>32.02600000000001</v>
      </c>
      <c r="P207" s="176" t="s">
        <v>263</v>
      </c>
      <c r="Q207" s="176" t="s">
        <v>259</v>
      </c>
    </row>
    <row r="208" spans="1:17" s="176" customFormat="1" ht="15" customHeight="1" x14ac:dyDescent="0.2">
      <c r="A208" s="176" t="s">
        <v>508</v>
      </c>
      <c r="B208" s="176" t="s">
        <v>395</v>
      </c>
      <c r="C208" s="176" t="s">
        <v>396</v>
      </c>
      <c r="D208" s="176" t="s">
        <v>397</v>
      </c>
      <c r="E208" s="176">
        <v>43.4</v>
      </c>
      <c r="F208" s="176">
        <v>3.4</v>
      </c>
      <c r="G208" s="176" t="s">
        <v>261</v>
      </c>
      <c r="H208" s="176" t="s">
        <v>404</v>
      </c>
      <c r="J208" s="176" t="s">
        <v>3165</v>
      </c>
      <c r="K208" s="179">
        <v>18.13</v>
      </c>
      <c r="L208" s="182">
        <v>367.91098039215683</v>
      </c>
      <c r="M208" s="181">
        <f t="shared" si="22"/>
        <v>31.315000000000012</v>
      </c>
      <c r="N208" s="181">
        <f t="shared" si="19"/>
        <v>367.92019477124177</v>
      </c>
      <c r="O208" s="181">
        <f t="shared" si="23"/>
        <v>32.143000000000008</v>
      </c>
      <c r="P208" s="176" t="s">
        <v>263</v>
      </c>
      <c r="Q208" s="176" t="s">
        <v>256</v>
      </c>
    </row>
    <row r="209" spans="1:17" s="176" customFormat="1" ht="15" customHeight="1" x14ac:dyDescent="0.2">
      <c r="A209" s="176" t="s">
        <v>509</v>
      </c>
      <c r="B209" s="176" t="s">
        <v>402</v>
      </c>
      <c r="C209" s="176" t="s">
        <v>403</v>
      </c>
      <c r="D209" s="176" t="s">
        <v>397</v>
      </c>
      <c r="E209" s="176">
        <v>50.6</v>
      </c>
      <c r="F209" s="176">
        <v>9.3000000000000007</v>
      </c>
      <c r="G209" s="176" t="s">
        <v>252</v>
      </c>
      <c r="H209" s="176" t="s">
        <v>404</v>
      </c>
      <c r="J209" s="176" t="s">
        <v>3166</v>
      </c>
      <c r="K209" s="179">
        <v>17.98</v>
      </c>
      <c r="L209" s="182">
        <v>367.97183006535948</v>
      </c>
      <c r="M209" s="181">
        <f t="shared" si="22"/>
        <v>31.990000000000009</v>
      </c>
      <c r="N209" s="181">
        <f t="shared" si="19"/>
        <v>367.99495294117645</v>
      </c>
      <c r="O209" s="181">
        <f t="shared" si="23"/>
        <v>32.143000000000008</v>
      </c>
      <c r="P209" s="176" t="s">
        <v>255</v>
      </c>
      <c r="Q209" s="176" t="s">
        <v>259</v>
      </c>
    </row>
    <row r="210" spans="1:17" s="176" customFormat="1" ht="15" customHeight="1" x14ac:dyDescent="0.2">
      <c r="A210" s="176" t="s">
        <v>510</v>
      </c>
      <c r="B210" s="176" t="s">
        <v>428</v>
      </c>
      <c r="C210" s="176" t="s">
        <v>403</v>
      </c>
      <c r="D210" s="176" t="s">
        <v>397</v>
      </c>
      <c r="E210" s="176">
        <v>50.6</v>
      </c>
      <c r="F210" s="176">
        <v>9.3000000000000007</v>
      </c>
      <c r="G210" s="176" t="s">
        <v>252</v>
      </c>
      <c r="H210" s="176" t="s">
        <v>404</v>
      </c>
      <c r="J210" s="178" t="s">
        <v>499</v>
      </c>
      <c r="K210" s="183">
        <v>17.600000000000001</v>
      </c>
      <c r="L210" s="182">
        <v>368.03528758169938</v>
      </c>
      <c r="M210" s="181">
        <f t="shared" si="22"/>
        <v>33.700000000000003</v>
      </c>
      <c r="N210" s="181">
        <f t="shared" si="19"/>
        <v>368.06449542483659</v>
      </c>
      <c r="O210" s="181">
        <f t="shared" si="23"/>
        <v>33.061000000000007</v>
      </c>
      <c r="P210" s="176" t="s">
        <v>255</v>
      </c>
      <c r="Q210" s="176" t="s">
        <v>259</v>
      </c>
    </row>
    <row r="211" spans="1:17" s="176" customFormat="1" ht="15" customHeight="1" x14ac:dyDescent="0.2">
      <c r="A211" s="176" t="s">
        <v>511</v>
      </c>
      <c r="B211" s="176" t="s">
        <v>402</v>
      </c>
      <c r="C211" s="176" t="s">
        <v>403</v>
      </c>
      <c r="D211" s="176" t="s">
        <v>408</v>
      </c>
      <c r="E211" s="176">
        <v>50.6</v>
      </c>
      <c r="F211" s="176">
        <v>9.3000000000000007</v>
      </c>
      <c r="G211" s="176" t="s">
        <v>252</v>
      </c>
      <c r="H211" s="176" t="s">
        <v>404</v>
      </c>
      <c r="J211" s="176" t="s">
        <v>3167</v>
      </c>
      <c r="K211" s="179">
        <v>17.86</v>
      </c>
      <c r="L211" s="182">
        <v>368.17176470588237</v>
      </c>
      <c r="M211" s="181">
        <f t="shared" si="22"/>
        <v>32.53</v>
      </c>
      <c r="N211" s="181">
        <f t="shared" si="19"/>
        <v>368.17402483660129</v>
      </c>
      <c r="O211" s="181">
        <f t="shared" si="23"/>
        <v>33.277000000000001</v>
      </c>
      <c r="P211" s="176" t="s">
        <v>255</v>
      </c>
      <c r="Q211" s="176" t="s">
        <v>256</v>
      </c>
    </row>
    <row r="212" spans="1:17" s="176" customFormat="1" ht="15" customHeight="1" x14ac:dyDescent="0.2">
      <c r="A212" s="176" t="s">
        <v>512</v>
      </c>
      <c r="B212" s="176" t="s">
        <v>395</v>
      </c>
      <c r="C212" s="176" t="s">
        <v>396</v>
      </c>
      <c r="D212" s="176" t="s">
        <v>397</v>
      </c>
      <c r="E212" s="176">
        <v>43.4</v>
      </c>
      <c r="F212" s="176">
        <v>3.4</v>
      </c>
      <c r="G212" s="176" t="s">
        <v>261</v>
      </c>
      <c r="H212" s="176" t="s">
        <v>404</v>
      </c>
      <c r="J212" s="176" t="s">
        <v>3168</v>
      </c>
      <c r="K212" s="179">
        <v>17.14</v>
      </c>
      <c r="L212" s="182">
        <v>368.23261437908496</v>
      </c>
      <c r="M212" s="181">
        <f t="shared" si="22"/>
        <v>35.77000000000001</v>
      </c>
      <c r="N212" s="181">
        <f t="shared" si="19"/>
        <v>368.33345098039217</v>
      </c>
      <c r="O212" s="181">
        <f t="shared" si="23"/>
        <v>33.439000000000007</v>
      </c>
      <c r="P212" s="176" t="s">
        <v>255</v>
      </c>
      <c r="Q212" s="176" t="s">
        <v>256</v>
      </c>
    </row>
    <row r="213" spans="1:17" s="176" customFormat="1" ht="15" customHeight="1" x14ac:dyDescent="0.2">
      <c r="A213" s="176" t="s">
        <v>513</v>
      </c>
      <c r="B213" s="176" t="s">
        <v>402</v>
      </c>
      <c r="C213" s="176" t="s">
        <v>403</v>
      </c>
      <c r="D213" s="176" t="s">
        <v>397</v>
      </c>
      <c r="E213" s="176">
        <v>50.6</v>
      </c>
      <c r="F213" s="176">
        <v>9.3000000000000007</v>
      </c>
      <c r="G213" s="176" t="s">
        <v>261</v>
      </c>
      <c r="H213" s="176" t="s">
        <v>404</v>
      </c>
      <c r="J213" s="176" t="s">
        <v>3167</v>
      </c>
      <c r="K213" s="179">
        <v>17.89</v>
      </c>
      <c r="L213" s="182">
        <v>368.45862745098037</v>
      </c>
      <c r="M213" s="181">
        <f t="shared" si="22"/>
        <v>32.39500000000001</v>
      </c>
      <c r="N213" s="181">
        <f t="shared" si="19"/>
        <v>368.48244575163397</v>
      </c>
      <c r="O213" s="181">
        <f t="shared" si="23"/>
        <v>33.295000000000002</v>
      </c>
      <c r="P213" s="176" t="s">
        <v>255</v>
      </c>
      <c r="Q213" s="176" t="s">
        <v>256</v>
      </c>
    </row>
    <row r="214" spans="1:17" s="176" customFormat="1" ht="15" customHeight="1" x14ac:dyDescent="0.2">
      <c r="A214" s="176" t="s">
        <v>514</v>
      </c>
      <c r="B214" s="176" t="s">
        <v>428</v>
      </c>
      <c r="C214" s="176" t="s">
        <v>403</v>
      </c>
      <c r="D214" s="176" t="s">
        <v>397</v>
      </c>
      <c r="E214" s="176">
        <v>50.6</v>
      </c>
      <c r="F214" s="176">
        <v>9.3000000000000007</v>
      </c>
      <c r="G214" s="176" t="s">
        <v>252</v>
      </c>
      <c r="H214" s="176" t="s">
        <v>404</v>
      </c>
      <c r="J214" s="176" t="s">
        <v>3169</v>
      </c>
      <c r="K214" s="183">
        <v>17.8</v>
      </c>
      <c r="L214" s="182">
        <v>368.76896078431372</v>
      </c>
      <c r="M214" s="181">
        <f t="shared" si="22"/>
        <v>32.799999999999997</v>
      </c>
      <c r="N214" s="181">
        <f t="shared" si="19"/>
        <v>368.61979215686279</v>
      </c>
      <c r="O214" s="181">
        <f t="shared" si="23"/>
        <v>33.169000000000004</v>
      </c>
      <c r="P214" s="176" t="s">
        <v>255</v>
      </c>
      <c r="Q214" s="176" t="s">
        <v>259</v>
      </c>
    </row>
    <row r="215" spans="1:17" s="176" customFormat="1" ht="15" customHeight="1" x14ac:dyDescent="0.2">
      <c r="A215" s="176" t="s">
        <v>515</v>
      </c>
      <c r="B215" s="176" t="s">
        <v>402</v>
      </c>
      <c r="C215" s="176" t="s">
        <v>403</v>
      </c>
      <c r="D215" s="176" t="s">
        <v>397</v>
      </c>
      <c r="E215" s="176">
        <v>50.6</v>
      </c>
      <c r="F215" s="176">
        <v>9.3000000000000007</v>
      </c>
      <c r="G215" s="176" t="s">
        <v>252</v>
      </c>
      <c r="H215" s="176" t="s">
        <v>404</v>
      </c>
      <c r="J215" s="176" t="s">
        <v>3169</v>
      </c>
      <c r="K215" s="179">
        <v>17.760000000000002</v>
      </c>
      <c r="L215" s="182">
        <v>368.78026143790851</v>
      </c>
      <c r="M215" s="181">
        <f t="shared" si="22"/>
        <v>32.980000000000004</v>
      </c>
      <c r="N215" s="181">
        <f t="shared" si="19"/>
        <v>368.77973986928106</v>
      </c>
      <c r="O215" s="181">
        <f t="shared" si="23"/>
        <v>33.295000000000002</v>
      </c>
      <c r="P215" s="176" t="s">
        <v>255</v>
      </c>
      <c r="Q215" s="176" t="s">
        <v>259</v>
      </c>
    </row>
    <row r="216" spans="1:17" s="176" customFormat="1" ht="15" customHeight="1" x14ac:dyDescent="0.2">
      <c r="A216" s="176" t="s">
        <v>516</v>
      </c>
      <c r="B216" s="176" t="s">
        <v>395</v>
      </c>
      <c r="C216" s="176" t="s">
        <v>396</v>
      </c>
      <c r="D216" s="176" t="s">
        <v>408</v>
      </c>
      <c r="E216" s="176">
        <v>43.4</v>
      </c>
      <c r="F216" s="176">
        <v>3.4</v>
      </c>
      <c r="G216" s="176" t="s">
        <v>252</v>
      </c>
      <c r="H216" s="176" t="s">
        <v>404</v>
      </c>
      <c r="J216" s="176" t="s">
        <v>3168</v>
      </c>
      <c r="K216" s="179">
        <v>18</v>
      </c>
      <c r="L216" s="182">
        <v>368.85849673202614</v>
      </c>
      <c r="M216" s="181">
        <f t="shared" si="22"/>
        <v>31.900000000000006</v>
      </c>
      <c r="N216" s="181">
        <f t="shared" si="19"/>
        <v>368.90804575163395</v>
      </c>
      <c r="O216" s="181">
        <f t="shared" si="23"/>
        <v>33.556000000000004</v>
      </c>
      <c r="P216" s="176" t="s">
        <v>255</v>
      </c>
      <c r="Q216" s="176" t="s">
        <v>256</v>
      </c>
    </row>
    <row r="217" spans="1:17" s="176" customFormat="1" ht="15" customHeight="1" x14ac:dyDescent="0.2">
      <c r="A217" s="176" t="s">
        <v>517</v>
      </c>
      <c r="B217" s="176" t="s">
        <v>395</v>
      </c>
      <c r="C217" s="176" t="s">
        <v>396</v>
      </c>
      <c r="D217" s="176" t="s">
        <v>397</v>
      </c>
      <c r="E217" s="176">
        <v>43.4</v>
      </c>
      <c r="F217" s="176">
        <v>3.4</v>
      </c>
      <c r="G217" s="176" t="s">
        <v>261</v>
      </c>
      <c r="H217" s="176" t="s">
        <v>404</v>
      </c>
      <c r="J217" s="176" t="s">
        <v>3168</v>
      </c>
      <c r="K217" s="179">
        <v>17</v>
      </c>
      <c r="L217" s="182">
        <v>369.0323529411765</v>
      </c>
      <c r="M217" s="181">
        <f t="shared" si="22"/>
        <v>36.400000000000006</v>
      </c>
      <c r="N217" s="181">
        <f t="shared" si="19"/>
        <v>368.98680261437903</v>
      </c>
      <c r="O217" s="181">
        <f t="shared" si="23"/>
        <v>33.331000000000003</v>
      </c>
      <c r="P217" s="176" t="s">
        <v>255</v>
      </c>
      <c r="Q217" s="176" t="s">
        <v>256</v>
      </c>
    </row>
    <row r="218" spans="1:17" s="176" customFormat="1" ht="15" customHeight="1" x14ac:dyDescent="0.2">
      <c r="A218" s="176" t="s">
        <v>518</v>
      </c>
      <c r="B218" s="176" t="s">
        <v>428</v>
      </c>
      <c r="C218" s="176" t="s">
        <v>403</v>
      </c>
      <c r="D218" s="176" t="s">
        <v>397</v>
      </c>
      <c r="E218" s="176">
        <v>50.6</v>
      </c>
      <c r="F218" s="176">
        <v>9.3000000000000007</v>
      </c>
      <c r="G218" s="176" t="s">
        <v>252</v>
      </c>
      <c r="H218" s="176" t="s">
        <v>404</v>
      </c>
      <c r="J218" s="176" t="s">
        <v>3169</v>
      </c>
      <c r="K218" s="183">
        <v>17.600000000000001</v>
      </c>
      <c r="L218" s="182">
        <v>369.10015686274511</v>
      </c>
      <c r="M218" s="181">
        <f t="shared" si="22"/>
        <v>33.700000000000003</v>
      </c>
      <c r="N218" s="181">
        <f t="shared" si="19"/>
        <v>369.07894640522875</v>
      </c>
      <c r="O218" s="181">
        <f t="shared" si="23"/>
        <v>32.737000000000002</v>
      </c>
      <c r="P218" s="176" t="s">
        <v>255</v>
      </c>
      <c r="Q218" s="176" t="s">
        <v>259</v>
      </c>
    </row>
    <row r="219" spans="1:17" s="176" customFormat="1" ht="15" customHeight="1" x14ac:dyDescent="0.2">
      <c r="A219" s="176" t="s">
        <v>519</v>
      </c>
      <c r="B219" s="176" t="s">
        <v>395</v>
      </c>
      <c r="C219" s="176" t="s">
        <v>396</v>
      </c>
      <c r="D219" s="176" t="s">
        <v>397</v>
      </c>
      <c r="E219" s="176">
        <v>43.4</v>
      </c>
      <c r="F219" s="176">
        <v>3.4</v>
      </c>
      <c r="G219" s="176" t="s">
        <v>252</v>
      </c>
      <c r="H219" s="176" t="s">
        <v>404</v>
      </c>
      <c r="J219" s="176" t="s">
        <v>3170</v>
      </c>
      <c r="K219" s="179">
        <v>18.05</v>
      </c>
      <c r="L219" s="182">
        <v>369.16274509803918</v>
      </c>
      <c r="M219" s="181">
        <f t="shared" si="22"/>
        <v>31.674999999999997</v>
      </c>
      <c r="N219" s="181">
        <f t="shared" si="19"/>
        <v>369.20533986928103</v>
      </c>
      <c r="O219" s="181">
        <f t="shared" si="23"/>
        <v>33.007000000000005</v>
      </c>
      <c r="P219" s="176" t="s">
        <v>263</v>
      </c>
      <c r="Q219" s="176" t="s">
        <v>256</v>
      </c>
    </row>
    <row r="220" spans="1:17" s="176" customFormat="1" ht="15" customHeight="1" x14ac:dyDescent="0.2">
      <c r="A220" s="176" t="s">
        <v>520</v>
      </c>
      <c r="B220" s="176" t="s">
        <v>428</v>
      </c>
      <c r="C220" s="176" t="s">
        <v>403</v>
      </c>
      <c r="D220" s="176" t="s">
        <v>397</v>
      </c>
      <c r="E220" s="176">
        <v>50.6</v>
      </c>
      <c r="F220" s="176">
        <v>9.3000000000000007</v>
      </c>
      <c r="G220" s="176" t="s">
        <v>252</v>
      </c>
      <c r="H220" s="176" t="s">
        <v>404</v>
      </c>
      <c r="J220" s="176" t="s">
        <v>3171</v>
      </c>
      <c r="K220" s="179">
        <v>18.420000000000002</v>
      </c>
      <c r="L220" s="182">
        <v>369.24098039215687</v>
      </c>
      <c r="M220" s="181">
        <f t="shared" si="22"/>
        <v>30.009999999999991</v>
      </c>
      <c r="N220" s="181">
        <f t="shared" si="19"/>
        <v>369.30269934640523</v>
      </c>
      <c r="O220" s="181">
        <f t="shared" si="23"/>
        <v>32.35</v>
      </c>
      <c r="P220" s="176" t="s">
        <v>255</v>
      </c>
      <c r="Q220" s="176" t="s">
        <v>259</v>
      </c>
    </row>
    <row r="221" spans="1:17" s="176" customFormat="1" ht="15" customHeight="1" x14ac:dyDescent="0.2">
      <c r="A221" s="176" t="s">
        <v>521</v>
      </c>
      <c r="B221" s="176" t="s">
        <v>428</v>
      </c>
      <c r="C221" s="176" t="s">
        <v>403</v>
      </c>
      <c r="D221" s="176" t="s">
        <v>408</v>
      </c>
      <c r="E221" s="176">
        <v>50.6</v>
      </c>
      <c r="F221" s="176">
        <v>9.3000000000000007</v>
      </c>
      <c r="G221" s="176" t="s">
        <v>261</v>
      </c>
      <c r="H221" s="176" t="s">
        <v>404</v>
      </c>
      <c r="J221" s="176" t="s">
        <v>3171</v>
      </c>
      <c r="K221" s="183">
        <v>17.7</v>
      </c>
      <c r="L221" s="182">
        <v>369.49046405228756</v>
      </c>
      <c r="M221" s="181">
        <f t="shared" si="22"/>
        <v>33.250000000000014</v>
      </c>
      <c r="N221" s="181">
        <f t="shared" si="19"/>
        <v>369.40040653594775</v>
      </c>
      <c r="O221" s="181">
        <f t="shared" si="23"/>
        <v>32.116</v>
      </c>
      <c r="P221" s="176" t="s">
        <v>255</v>
      </c>
      <c r="Q221" s="176" t="s">
        <v>259</v>
      </c>
    </row>
    <row r="222" spans="1:17" s="176" customFormat="1" ht="15" customHeight="1" x14ac:dyDescent="0.2">
      <c r="A222" s="176" t="s">
        <v>522</v>
      </c>
      <c r="B222" s="176" t="s">
        <v>428</v>
      </c>
      <c r="C222" s="176" t="s">
        <v>403</v>
      </c>
      <c r="D222" s="176" t="s">
        <v>397</v>
      </c>
      <c r="E222" s="176">
        <v>50.6</v>
      </c>
      <c r="F222" s="176">
        <v>9.3000000000000007</v>
      </c>
      <c r="G222" s="176" t="s">
        <v>261</v>
      </c>
      <c r="H222" s="176" t="s">
        <v>404</v>
      </c>
      <c r="J222" s="176" t="s">
        <v>3171</v>
      </c>
      <c r="K222" s="179">
        <v>17.73</v>
      </c>
      <c r="L222" s="182">
        <v>369.51915032679739</v>
      </c>
      <c r="M222" s="181">
        <f t="shared" si="22"/>
        <v>33.115000000000009</v>
      </c>
      <c r="N222" s="181">
        <f t="shared" si="19"/>
        <v>369.52627843137259</v>
      </c>
      <c r="O222" s="181">
        <f t="shared" ref="O222:O237" si="24">AVERAGE(M220:M224)</f>
        <v>33.061000000000007</v>
      </c>
      <c r="P222" s="176" t="s">
        <v>255</v>
      </c>
      <c r="Q222" s="176" t="s">
        <v>256</v>
      </c>
    </row>
    <row r="223" spans="1:17" s="176" customFormat="1" ht="15" customHeight="1" x14ac:dyDescent="0.2">
      <c r="A223" s="176" t="s">
        <v>523</v>
      </c>
      <c r="B223" s="176" t="s">
        <v>402</v>
      </c>
      <c r="C223" s="176" t="s">
        <v>403</v>
      </c>
      <c r="D223" s="176" t="s">
        <v>408</v>
      </c>
      <c r="E223" s="176">
        <v>50.6</v>
      </c>
      <c r="F223" s="176">
        <v>9.3000000000000007</v>
      </c>
      <c r="G223" s="176" t="s">
        <v>252</v>
      </c>
      <c r="H223" s="176" t="s">
        <v>404</v>
      </c>
      <c r="J223" s="176" t="s">
        <v>3170</v>
      </c>
      <c r="K223" s="179">
        <v>17.86</v>
      </c>
      <c r="L223" s="182">
        <v>369.58869281045753</v>
      </c>
      <c r="M223" s="181">
        <f t="shared" si="22"/>
        <v>32.53</v>
      </c>
      <c r="N223" s="181">
        <f t="shared" si="19"/>
        <v>369.63928496732029</v>
      </c>
      <c r="O223" s="181">
        <f t="shared" si="24"/>
        <v>33.115000000000002</v>
      </c>
      <c r="P223" s="176" t="s">
        <v>255</v>
      </c>
      <c r="Q223" s="176" t="s">
        <v>256</v>
      </c>
    </row>
    <row r="224" spans="1:17" s="176" customFormat="1" ht="15" customHeight="1" x14ac:dyDescent="0.2">
      <c r="A224" s="176" t="s">
        <v>524</v>
      </c>
      <c r="B224" s="176" t="s">
        <v>428</v>
      </c>
      <c r="C224" s="176" t="s">
        <v>403</v>
      </c>
      <c r="D224" s="176" t="s">
        <v>397</v>
      </c>
      <c r="E224" s="176">
        <v>50.6</v>
      </c>
      <c r="F224" s="176">
        <v>9.3000000000000007</v>
      </c>
      <c r="G224" s="176" t="s">
        <v>252</v>
      </c>
      <c r="H224" s="176" t="s">
        <v>404</v>
      </c>
      <c r="J224" s="176" t="s">
        <v>3171</v>
      </c>
      <c r="K224" s="183">
        <v>17</v>
      </c>
      <c r="L224" s="182">
        <v>369.79210457516342</v>
      </c>
      <c r="M224" s="181">
        <f t="shared" si="22"/>
        <v>36.400000000000006</v>
      </c>
      <c r="N224" s="181">
        <f t="shared" si="19"/>
        <v>369.71804183006537</v>
      </c>
      <c r="O224" s="181">
        <f t="shared" si="24"/>
        <v>33.133000000000003</v>
      </c>
      <c r="P224" s="176" t="s">
        <v>255</v>
      </c>
      <c r="Q224" s="176" t="s">
        <v>256</v>
      </c>
    </row>
    <row r="225" spans="1:17" s="176" customFormat="1" ht="15" customHeight="1" x14ac:dyDescent="0.2">
      <c r="A225" s="176" t="s">
        <v>525</v>
      </c>
      <c r="B225" s="176" t="s">
        <v>428</v>
      </c>
      <c r="C225" s="176" t="s">
        <v>403</v>
      </c>
      <c r="D225" s="176" t="s">
        <v>397</v>
      </c>
      <c r="E225" s="176">
        <v>50.6</v>
      </c>
      <c r="F225" s="176">
        <v>9.3000000000000007</v>
      </c>
      <c r="G225" s="176" t="s">
        <v>252</v>
      </c>
      <c r="H225" s="176" t="s">
        <v>404</v>
      </c>
      <c r="J225" s="176" t="s">
        <v>3172</v>
      </c>
      <c r="K225" s="179">
        <v>18.36</v>
      </c>
      <c r="L225" s="182">
        <v>369.80601307189545</v>
      </c>
      <c r="M225" s="181">
        <f t="shared" si="22"/>
        <v>30.28</v>
      </c>
      <c r="N225" s="181">
        <f t="shared" si="19"/>
        <v>369.80323137254902</v>
      </c>
      <c r="O225" s="181">
        <f t="shared" si="24"/>
        <v>32.673999999999999</v>
      </c>
      <c r="P225" s="176" t="s">
        <v>263</v>
      </c>
      <c r="Q225" s="176" t="s">
        <v>256</v>
      </c>
    </row>
    <row r="226" spans="1:17" s="176" customFormat="1" ht="15" customHeight="1" x14ac:dyDescent="0.2">
      <c r="A226" s="176" t="s">
        <v>526</v>
      </c>
      <c r="B226" s="176" t="s">
        <v>395</v>
      </c>
      <c r="C226" s="176" t="s">
        <v>396</v>
      </c>
      <c r="D226" s="176" t="s">
        <v>397</v>
      </c>
      <c r="E226" s="176">
        <v>43.4</v>
      </c>
      <c r="F226" s="176">
        <v>3.4</v>
      </c>
      <c r="G226" s="176" t="s">
        <v>252</v>
      </c>
      <c r="H226" s="176" t="s">
        <v>404</v>
      </c>
      <c r="J226" s="176" t="s">
        <v>3173</v>
      </c>
      <c r="K226" s="179">
        <v>17.68</v>
      </c>
      <c r="L226" s="182">
        <v>369.88424836601308</v>
      </c>
      <c r="M226" s="181">
        <f t="shared" si="22"/>
        <v>33.340000000000003</v>
      </c>
      <c r="N226" s="181">
        <f t="shared" si="19"/>
        <v>369.87625098039217</v>
      </c>
      <c r="O226" s="181">
        <f t="shared" si="24"/>
        <v>33.376000000000012</v>
      </c>
      <c r="P226" s="176" t="s">
        <v>255</v>
      </c>
      <c r="Q226" s="176" t="s">
        <v>256</v>
      </c>
    </row>
    <row r="227" spans="1:17" s="176" customFormat="1" ht="15" customHeight="1" x14ac:dyDescent="0.2">
      <c r="A227" s="176" t="s">
        <v>527</v>
      </c>
      <c r="B227" s="176" t="s">
        <v>428</v>
      </c>
      <c r="C227" s="176" t="s">
        <v>403</v>
      </c>
      <c r="D227" s="176" t="s">
        <v>397</v>
      </c>
      <c r="E227" s="176">
        <v>50.6</v>
      </c>
      <c r="F227" s="176">
        <v>9.3000000000000007</v>
      </c>
      <c r="G227" s="176" t="s">
        <v>261</v>
      </c>
      <c r="H227" s="176" t="s">
        <v>404</v>
      </c>
      <c r="J227" s="176" t="s">
        <v>3172</v>
      </c>
      <c r="K227" s="179">
        <v>18.239999999999998</v>
      </c>
      <c r="L227" s="182">
        <v>369.94509803921574</v>
      </c>
      <c r="M227" s="181">
        <f t="shared" si="22"/>
        <v>30.820000000000007</v>
      </c>
      <c r="N227" s="181">
        <f t="shared" si="19"/>
        <v>369.92075816993463</v>
      </c>
      <c r="O227" s="181">
        <f t="shared" si="24"/>
        <v>32.989000000000004</v>
      </c>
      <c r="P227" s="176" t="s">
        <v>263</v>
      </c>
      <c r="Q227" s="176" t="s">
        <v>259</v>
      </c>
    </row>
    <row r="228" spans="1:17" s="176" customFormat="1" ht="15" customHeight="1" x14ac:dyDescent="0.2">
      <c r="A228" s="176" t="s">
        <v>528</v>
      </c>
      <c r="B228" s="176" t="s">
        <v>402</v>
      </c>
      <c r="C228" s="176" t="s">
        <v>403</v>
      </c>
      <c r="D228" s="176" t="s">
        <v>408</v>
      </c>
      <c r="E228" s="176">
        <v>50.6</v>
      </c>
      <c r="F228" s="176">
        <v>9.3000000000000007</v>
      </c>
      <c r="G228" s="176" t="s">
        <v>261</v>
      </c>
      <c r="H228" s="176" t="s">
        <v>404</v>
      </c>
      <c r="J228" s="176" t="s">
        <v>3172</v>
      </c>
      <c r="K228" s="179">
        <v>17.079999999999998</v>
      </c>
      <c r="L228" s="182">
        <v>369.95379084967323</v>
      </c>
      <c r="M228" s="181">
        <f t="shared" si="22"/>
        <v>36.04000000000002</v>
      </c>
      <c r="N228" s="181">
        <f t="shared" si="19"/>
        <v>369.96769934640525</v>
      </c>
      <c r="O228" s="181">
        <f t="shared" si="24"/>
        <v>32.872</v>
      </c>
      <c r="P228" s="176" t="s">
        <v>255</v>
      </c>
      <c r="Q228" s="176" t="s">
        <v>259</v>
      </c>
    </row>
    <row r="229" spans="1:17" s="176" customFormat="1" ht="15" customHeight="1" x14ac:dyDescent="0.2">
      <c r="A229" s="176" t="s">
        <v>529</v>
      </c>
      <c r="B229" s="176" t="s">
        <v>402</v>
      </c>
      <c r="C229" s="176" t="s">
        <v>403</v>
      </c>
      <c r="D229" s="176" t="s">
        <v>408</v>
      </c>
      <c r="E229" s="176">
        <v>50.6</v>
      </c>
      <c r="F229" s="176">
        <v>9.3000000000000007</v>
      </c>
      <c r="G229" s="176" t="s">
        <v>261</v>
      </c>
      <c r="H229" s="176" t="s">
        <v>404</v>
      </c>
      <c r="J229" s="176" t="s">
        <v>3172</v>
      </c>
      <c r="K229" s="179">
        <v>17.43</v>
      </c>
      <c r="L229" s="182">
        <v>370.01464052287582</v>
      </c>
      <c r="M229" s="181">
        <f t="shared" si="22"/>
        <v>34.465000000000003</v>
      </c>
      <c r="N229" s="181">
        <f t="shared" si="19"/>
        <v>369.99899346405232</v>
      </c>
      <c r="O229" s="181">
        <f t="shared" si="24"/>
        <v>32.593000000000004</v>
      </c>
      <c r="P229" s="176" t="s">
        <v>255</v>
      </c>
      <c r="Q229" s="176" t="s">
        <v>256</v>
      </c>
    </row>
    <row r="230" spans="1:17" s="176" customFormat="1" ht="15" customHeight="1" x14ac:dyDescent="0.2">
      <c r="A230" s="176" t="s">
        <v>530</v>
      </c>
      <c r="B230" s="176" t="s">
        <v>428</v>
      </c>
      <c r="C230" s="176" t="s">
        <v>403</v>
      </c>
      <c r="D230" s="176" t="s">
        <v>408</v>
      </c>
      <c r="E230" s="176">
        <v>50.6</v>
      </c>
      <c r="F230" s="176">
        <v>9.3000000000000007</v>
      </c>
      <c r="G230" s="176" t="s">
        <v>252</v>
      </c>
      <c r="H230" s="176" t="s">
        <v>404</v>
      </c>
      <c r="J230" s="176" t="s">
        <v>3172</v>
      </c>
      <c r="K230" s="179">
        <v>18.489999999999998</v>
      </c>
      <c r="L230" s="182">
        <v>370.0407189542484</v>
      </c>
      <c r="M230" s="181">
        <f t="shared" si="22"/>
        <v>29.695000000000007</v>
      </c>
      <c r="N230" s="181">
        <f t="shared" si="19"/>
        <v>370.0346339869281</v>
      </c>
      <c r="O230" s="181">
        <f t="shared" si="24"/>
        <v>33.079000000000008</v>
      </c>
      <c r="P230" s="176" t="s">
        <v>255</v>
      </c>
      <c r="Q230" s="176" t="s">
        <v>256</v>
      </c>
    </row>
    <row r="231" spans="1:17" s="176" customFormat="1" ht="15" customHeight="1" x14ac:dyDescent="0.2">
      <c r="A231" s="176" t="s">
        <v>531</v>
      </c>
      <c r="B231" s="176" t="s">
        <v>402</v>
      </c>
      <c r="C231" s="176" t="s">
        <v>403</v>
      </c>
      <c r="D231" s="176" t="s">
        <v>408</v>
      </c>
      <c r="E231" s="176">
        <v>50.6</v>
      </c>
      <c r="F231" s="176">
        <v>9.3000000000000007</v>
      </c>
      <c r="G231" s="176" t="s">
        <v>261</v>
      </c>
      <c r="H231" s="176" t="s">
        <v>404</v>
      </c>
      <c r="J231" s="176" t="s">
        <v>3172</v>
      </c>
      <c r="K231" s="179">
        <v>17.989999999999998</v>
      </c>
      <c r="L231" s="182">
        <v>370.0407189542484</v>
      </c>
      <c r="M231" s="181">
        <f t="shared" si="22"/>
        <v>31.945000000000007</v>
      </c>
      <c r="N231" s="181">
        <f t="shared" si="19"/>
        <v>370.0711437908497</v>
      </c>
      <c r="O231" s="181">
        <f t="shared" si="24"/>
        <v>32.890000000000008</v>
      </c>
      <c r="P231" s="176" t="s">
        <v>255</v>
      </c>
      <c r="Q231" s="176" t="s">
        <v>259</v>
      </c>
    </row>
    <row r="232" spans="1:17" s="176" customFormat="1" ht="15" customHeight="1" x14ac:dyDescent="0.2">
      <c r="A232" s="176" t="s">
        <v>532</v>
      </c>
      <c r="B232" s="176" t="s">
        <v>428</v>
      </c>
      <c r="C232" s="176" t="s">
        <v>403</v>
      </c>
      <c r="D232" s="176" t="s">
        <v>397</v>
      </c>
      <c r="E232" s="176">
        <v>50.6</v>
      </c>
      <c r="F232" s="176">
        <v>9.3000000000000007</v>
      </c>
      <c r="G232" s="176" t="s">
        <v>261</v>
      </c>
      <c r="H232" s="176" t="s">
        <v>404</v>
      </c>
      <c r="J232" s="176" t="s">
        <v>3172</v>
      </c>
      <c r="K232" s="183">
        <v>17.7</v>
      </c>
      <c r="L232" s="182">
        <v>370.12330065359475</v>
      </c>
      <c r="M232" s="181">
        <f t="shared" si="22"/>
        <v>33.250000000000014</v>
      </c>
      <c r="N232" s="181">
        <f t="shared" si="19"/>
        <v>370.10069934640524</v>
      </c>
      <c r="O232" s="181">
        <f t="shared" si="24"/>
        <v>31.954000000000008</v>
      </c>
      <c r="P232" s="176" t="s">
        <v>255</v>
      </c>
      <c r="Q232" s="176" t="s">
        <v>256</v>
      </c>
    </row>
    <row r="233" spans="1:17" s="176" customFormat="1" ht="15" customHeight="1" x14ac:dyDescent="0.2">
      <c r="A233" s="176" t="s">
        <v>533</v>
      </c>
      <c r="B233" s="176" t="s">
        <v>402</v>
      </c>
      <c r="C233" s="176" t="s">
        <v>403</v>
      </c>
      <c r="D233" s="176" t="s">
        <v>397</v>
      </c>
      <c r="E233" s="176">
        <v>50.6</v>
      </c>
      <c r="F233" s="176">
        <v>9.3000000000000007</v>
      </c>
      <c r="G233" s="176" t="s">
        <v>252</v>
      </c>
      <c r="H233" s="176" t="s">
        <v>404</v>
      </c>
      <c r="J233" s="176" t="s">
        <v>3172</v>
      </c>
      <c r="K233" s="179">
        <v>17.29</v>
      </c>
      <c r="L233" s="182">
        <v>370.13633986928102</v>
      </c>
      <c r="M233" s="181">
        <f t="shared" si="22"/>
        <v>35.095000000000013</v>
      </c>
      <c r="N233" s="181">
        <f t="shared" si="19"/>
        <v>370.13373202614378</v>
      </c>
      <c r="O233" s="181">
        <f t="shared" si="24"/>
        <v>32.422000000000011</v>
      </c>
      <c r="P233" s="176" t="s">
        <v>255</v>
      </c>
      <c r="Q233" s="176" t="s">
        <v>259</v>
      </c>
    </row>
    <row r="234" spans="1:17" s="176" customFormat="1" ht="15" customHeight="1" x14ac:dyDescent="0.2">
      <c r="A234" s="176" t="s">
        <v>534</v>
      </c>
      <c r="B234" s="176" t="s">
        <v>428</v>
      </c>
      <c r="C234" s="176" t="s">
        <v>403</v>
      </c>
      <c r="D234" s="176" t="s">
        <v>408</v>
      </c>
      <c r="E234" s="176">
        <v>50.6</v>
      </c>
      <c r="F234" s="176">
        <v>9.3000000000000007</v>
      </c>
      <c r="G234" s="176" t="s">
        <v>252</v>
      </c>
      <c r="H234" s="176" t="s">
        <v>404</v>
      </c>
      <c r="J234" s="176" t="s">
        <v>3172</v>
      </c>
      <c r="K234" s="179">
        <v>18.47</v>
      </c>
      <c r="L234" s="182">
        <v>370.1624183006536</v>
      </c>
      <c r="M234" s="181">
        <f t="shared" si="22"/>
        <v>29.785000000000011</v>
      </c>
      <c r="N234" s="181">
        <f t="shared" si="19"/>
        <v>370.17198039215685</v>
      </c>
      <c r="O234" s="181">
        <f t="shared" si="24"/>
        <v>33.385000000000005</v>
      </c>
      <c r="P234" s="176" t="s">
        <v>263</v>
      </c>
      <c r="Q234" s="176" t="s">
        <v>256</v>
      </c>
    </row>
    <row r="235" spans="1:17" s="176" customFormat="1" ht="15" customHeight="1" x14ac:dyDescent="0.2">
      <c r="A235" s="176" t="s">
        <v>535</v>
      </c>
      <c r="B235" s="176" t="s">
        <v>428</v>
      </c>
      <c r="C235" s="176" t="s">
        <v>403</v>
      </c>
      <c r="D235" s="176" t="s">
        <v>408</v>
      </c>
      <c r="E235" s="176">
        <v>50.6</v>
      </c>
      <c r="F235" s="176">
        <v>9.3000000000000007</v>
      </c>
      <c r="G235" s="176" t="s">
        <v>261</v>
      </c>
      <c r="H235" s="176" t="s">
        <v>404</v>
      </c>
      <c r="J235" s="176" t="s">
        <v>3172</v>
      </c>
      <c r="K235" s="179">
        <v>17.97</v>
      </c>
      <c r="L235" s="182">
        <v>370.20588235294122</v>
      </c>
      <c r="M235" s="181">
        <f t="shared" si="22"/>
        <v>32.035000000000011</v>
      </c>
      <c r="N235" s="181">
        <f t="shared" si="19"/>
        <v>370.21457516339871</v>
      </c>
      <c r="O235" s="181">
        <f t="shared" si="24"/>
        <v>33.052000000000007</v>
      </c>
      <c r="P235" s="176" t="s">
        <v>255</v>
      </c>
      <c r="Q235" s="176" t="s">
        <v>259</v>
      </c>
    </row>
    <row r="236" spans="1:17" s="176" customFormat="1" ht="15" customHeight="1" x14ac:dyDescent="0.2">
      <c r="A236" s="176" t="s">
        <v>536</v>
      </c>
      <c r="B236" s="176" t="s">
        <v>395</v>
      </c>
      <c r="C236" s="176" t="s">
        <v>396</v>
      </c>
      <c r="D236" s="176" t="s">
        <v>397</v>
      </c>
      <c r="E236" s="176">
        <v>43.4</v>
      </c>
      <c r="F236" s="176">
        <v>3.4</v>
      </c>
      <c r="G236" s="176" t="s">
        <v>252</v>
      </c>
      <c r="H236" s="176" t="s">
        <v>404</v>
      </c>
      <c r="J236" s="176" t="s">
        <v>3172</v>
      </c>
      <c r="K236" s="179">
        <v>16.920000000000002</v>
      </c>
      <c r="L236" s="182">
        <v>370.23196078431374</v>
      </c>
      <c r="M236" s="181">
        <f t="shared" si="22"/>
        <v>36.759999999999991</v>
      </c>
      <c r="N236" s="181">
        <f t="shared" si="19"/>
        <v>370.25456209150326</v>
      </c>
      <c r="O236" s="181">
        <f t="shared" si="24"/>
        <v>32.692000000000007</v>
      </c>
      <c r="P236" s="176" t="s">
        <v>255</v>
      </c>
      <c r="Q236" s="176" t="s">
        <v>256</v>
      </c>
    </row>
    <row r="237" spans="1:17" s="176" customFormat="1" ht="15" customHeight="1" x14ac:dyDescent="0.2">
      <c r="A237" s="176" t="s">
        <v>537</v>
      </c>
      <c r="B237" s="176" t="s">
        <v>428</v>
      </c>
      <c r="C237" s="176" t="s">
        <v>403</v>
      </c>
      <c r="D237" s="176" t="s">
        <v>397</v>
      </c>
      <c r="E237" s="176">
        <v>50.6</v>
      </c>
      <c r="F237" s="176">
        <v>9.3000000000000007</v>
      </c>
      <c r="G237" s="176" t="s">
        <v>252</v>
      </c>
      <c r="H237" s="176" t="s">
        <v>404</v>
      </c>
      <c r="J237" s="176" t="s">
        <v>3172</v>
      </c>
      <c r="K237" s="179">
        <v>18.07</v>
      </c>
      <c r="L237" s="182">
        <v>370.33627450980396</v>
      </c>
      <c r="M237" s="181">
        <f t="shared" si="22"/>
        <v>31.585000000000008</v>
      </c>
      <c r="N237" s="181">
        <f t="shared" si="19"/>
        <v>370.31193464052291</v>
      </c>
      <c r="O237" s="181">
        <f t="shared" si="24"/>
        <v>32.782000000000004</v>
      </c>
      <c r="P237" s="176" t="s">
        <v>255</v>
      </c>
      <c r="Q237" s="176" t="s">
        <v>256</v>
      </c>
    </row>
    <row r="238" spans="1:17" s="176" customFormat="1" ht="15" customHeight="1" x14ac:dyDescent="0.2">
      <c r="A238" s="176" t="s">
        <v>538</v>
      </c>
      <c r="B238" s="176" t="s">
        <v>402</v>
      </c>
      <c r="C238" s="176" t="s">
        <v>403</v>
      </c>
      <c r="D238" s="176" t="s">
        <v>397</v>
      </c>
      <c r="E238" s="176">
        <v>50.6</v>
      </c>
      <c r="F238" s="176">
        <v>9.3000000000000007</v>
      </c>
      <c r="G238" s="176" t="s">
        <v>252</v>
      </c>
      <c r="H238" s="176" t="s">
        <v>404</v>
      </c>
      <c r="J238" s="176" t="s">
        <v>3172</v>
      </c>
      <c r="K238" s="179">
        <v>17.690000000000001</v>
      </c>
      <c r="L238" s="182">
        <v>370.33627450980396</v>
      </c>
      <c r="M238" s="181">
        <f t="shared" si="22"/>
        <v>33.295000000000002</v>
      </c>
      <c r="N238" s="181">
        <f t="shared" ref="N238:N301" si="25">AVERAGE(L236:L240)</f>
        <v>370.36061437908495</v>
      </c>
      <c r="O238" s="181">
        <f t="shared" ref="O238:O253" si="26">AVERAGE(M236:M240)</f>
        <v>32.125</v>
      </c>
      <c r="P238" s="176" t="s">
        <v>255</v>
      </c>
      <c r="Q238" s="176" t="s">
        <v>256</v>
      </c>
    </row>
    <row r="239" spans="1:17" s="176" customFormat="1" ht="15" customHeight="1" x14ac:dyDescent="0.2">
      <c r="A239" s="176" t="s">
        <v>539</v>
      </c>
      <c r="B239" s="176" t="s">
        <v>428</v>
      </c>
      <c r="C239" s="176" t="s">
        <v>403</v>
      </c>
      <c r="D239" s="176" t="s">
        <v>397</v>
      </c>
      <c r="E239" s="176">
        <v>50.6</v>
      </c>
      <c r="F239" s="176">
        <v>9.3000000000000007</v>
      </c>
      <c r="G239" s="176" t="s">
        <v>252</v>
      </c>
      <c r="H239" s="176" t="s">
        <v>404</v>
      </c>
      <c r="J239" s="176" t="s">
        <v>3174</v>
      </c>
      <c r="K239" s="179">
        <v>18.37</v>
      </c>
      <c r="L239" s="182">
        <v>370.44928104575166</v>
      </c>
      <c r="M239" s="181">
        <f t="shared" si="22"/>
        <v>30.234999999999999</v>
      </c>
      <c r="N239" s="181">
        <f t="shared" si="25"/>
        <v>370.43015686274509</v>
      </c>
      <c r="O239" s="181">
        <f t="shared" si="26"/>
        <v>30.55</v>
      </c>
      <c r="P239" s="176" t="s">
        <v>255</v>
      </c>
      <c r="Q239" s="176" t="s">
        <v>256</v>
      </c>
    </row>
    <row r="240" spans="1:17" s="176" customFormat="1" ht="15" customHeight="1" x14ac:dyDescent="0.2">
      <c r="A240" s="176" t="s">
        <v>540</v>
      </c>
      <c r="B240" s="176" t="s">
        <v>541</v>
      </c>
      <c r="C240" s="176" t="s">
        <v>403</v>
      </c>
      <c r="D240" s="176" t="s">
        <v>397</v>
      </c>
      <c r="E240" s="176">
        <v>50.6</v>
      </c>
      <c r="F240" s="176">
        <v>9.3000000000000007</v>
      </c>
      <c r="G240" s="176" t="s">
        <v>261</v>
      </c>
      <c r="H240" s="176" t="s">
        <v>404</v>
      </c>
      <c r="J240" s="178" t="s">
        <v>542</v>
      </c>
      <c r="K240" s="179">
        <v>18.7</v>
      </c>
      <c r="L240" s="182">
        <v>370.44928104575166</v>
      </c>
      <c r="M240" s="181">
        <f t="shared" si="22"/>
        <v>28.750000000000014</v>
      </c>
      <c r="N240" s="181">
        <f t="shared" si="25"/>
        <v>370.48752941176474</v>
      </c>
      <c r="O240" s="181">
        <f t="shared" si="26"/>
        <v>30.946000000000005</v>
      </c>
      <c r="P240" s="176" t="s">
        <v>255</v>
      </c>
      <c r="Q240" s="176" t="s">
        <v>256</v>
      </c>
    </row>
    <row r="241" spans="1:17" s="176" customFormat="1" ht="15" customHeight="1" x14ac:dyDescent="0.2">
      <c r="A241" s="176" t="s">
        <v>543</v>
      </c>
      <c r="B241" s="176" t="s">
        <v>428</v>
      </c>
      <c r="C241" s="176" t="s">
        <v>403</v>
      </c>
      <c r="D241" s="176" t="s">
        <v>408</v>
      </c>
      <c r="E241" s="176">
        <v>50.6</v>
      </c>
      <c r="F241" s="176">
        <v>9.3000000000000007</v>
      </c>
      <c r="G241" s="176" t="s">
        <v>252</v>
      </c>
      <c r="H241" s="176" t="s">
        <v>404</v>
      </c>
      <c r="J241" s="176" t="s">
        <v>3174</v>
      </c>
      <c r="K241" s="179">
        <v>18.670000000000002</v>
      </c>
      <c r="L241" s="182">
        <v>370.57967320261434</v>
      </c>
      <c r="M241" s="181">
        <f t="shared" si="22"/>
        <v>28.884999999999991</v>
      </c>
      <c r="N241" s="181">
        <f t="shared" si="25"/>
        <v>370.54629281045754</v>
      </c>
      <c r="O241" s="181">
        <f t="shared" si="26"/>
        <v>30.037000000000006</v>
      </c>
      <c r="P241" s="176" t="s">
        <v>255</v>
      </c>
      <c r="Q241" s="176" t="s">
        <v>256</v>
      </c>
    </row>
    <row r="242" spans="1:17" s="176" customFormat="1" ht="15" customHeight="1" x14ac:dyDescent="0.2">
      <c r="A242" s="176" t="s">
        <v>544</v>
      </c>
      <c r="B242" s="176" t="s">
        <v>402</v>
      </c>
      <c r="C242" s="176" t="s">
        <v>403</v>
      </c>
      <c r="D242" s="176" t="s">
        <v>397</v>
      </c>
      <c r="E242" s="176">
        <v>50.6</v>
      </c>
      <c r="F242" s="176">
        <v>9.3000000000000007</v>
      </c>
      <c r="G242" s="176" t="s">
        <v>252</v>
      </c>
      <c r="H242" s="176" t="s">
        <v>404</v>
      </c>
      <c r="J242" s="176" t="s">
        <v>3174</v>
      </c>
      <c r="K242" s="179">
        <v>17.63</v>
      </c>
      <c r="L242" s="182">
        <v>370.62313725490196</v>
      </c>
      <c r="M242" s="181">
        <f t="shared" si="22"/>
        <v>33.565000000000012</v>
      </c>
      <c r="N242" s="181">
        <f t="shared" si="25"/>
        <v>370.59497254901964</v>
      </c>
      <c r="O242" s="181">
        <f t="shared" si="26"/>
        <v>30.550000000000004</v>
      </c>
      <c r="P242" s="176" t="s">
        <v>255</v>
      </c>
      <c r="Q242" s="176" t="s">
        <v>259</v>
      </c>
    </row>
    <row r="243" spans="1:17" s="176" customFormat="1" ht="15" customHeight="1" x14ac:dyDescent="0.2">
      <c r="A243" s="176" t="s">
        <v>545</v>
      </c>
      <c r="B243" s="176" t="s">
        <v>428</v>
      </c>
      <c r="C243" s="176" t="s">
        <v>403</v>
      </c>
      <c r="D243" s="176" t="s">
        <v>397</v>
      </c>
      <c r="E243" s="176">
        <v>50.6</v>
      </c>
      <c r="F243" s="176">
        <v>9.3000000000000007</v>
      </c>
      <c r="G243" s="176" t="s">
        <v>252</v>
      </c>
      <c r="H243" s="176" t="s">
        <v>404</v>
      </c>
      <c r="J243" s="178" t="s">
        <v>542</v>
      </c>
      <c r="K243" s="183">
        <v>18.7</v>
      </c>
      <c r="L243" s="182">
        <v>370.63009150326798</v>
      </c>
      <c r="M243" s="181">
        <f t="shared" si="22"/>
        <v>28.750000000000014</v>
      </c>
      <c r="N243" s="181">
        <f t="shared" si="25"/>
        <v>370.65408366013071</v>
      </c>
      <c r="O243" s="181">
        <f t="shared" si="26"/>
        <v>30.856000000000005</v>
      </c>
      <c r="P243" s="176" t="s">
        <v>255</v>
      </c>
      <c r="Q243" s="176" t="s">
        <v>259</v>
      </c>
    </row>
    <row r="244" spans="1:17" s="176" customFormat="1" ht="15" customHeight="1" x14ac:dyDescent="0.2">
      <c r="A244" s="176" t="s">
        <v>546</v>
      </c>
      <c r="B244" s="176" t="s">
        <v>428</v>
      </c>
      <c r="C244" s="176" t="s">
        <v>403</v>
      </c>
      <c r="D244" s="176" t="s">
        <v>397</v>
      </c>
      <c r="E244" s="176">
        <v>50.6</v>
      </c>
      <c r="F244" s="176">
        <v>9.3000000000000007</v>
      </c>
      <c r="G244" s="176" t="s">
        <v>252</v>
      </c>
      <c r="H244" s="176" t="s">
        <v>404</v>
      </c>
      <c r="J244" s="176" t="s">
        <v>3174</v>
      </c>
      <c r="K244" s="179">
        <v>17.8</v>
      </c>
      <c r="L244" s="182">
        <v>370.69267973856211</v>
      </c>
      <c r="M244" s="181">
        <f t="shared" si="22"/>
        <v>32.799999999999997</v>
      </c>
      <c r="N244" s="181">
        <f t="shared" si="25"/>
        <v>370.70102483660133</v>
      </c>
      <c r="O244" s="181">
        <f t="shared" si="26"/>
        <v>31.414000000000005</v>
      </c>
      <c r="P244" s="176" t="s">
        <v>255</v>
      </c>
      <c r="Q244" s="176" t="s">
        <v>259</v>
      </c>
    </row>
    <row r="245" spans="1:17" s="176" customFormat="1" ht="15" customHeight="1" x14ac:dyDescent="0.2">
      <c r="A245" s="176" t="s">
        <v>547</v>
      </c>
      <c r="B245" s="176" t="s">
        <v>541</v>
      </c>
      <c r="C245" s="176" t="s">
        <v>403</v>
      </c>
      <c r="D245" s="176" t="s">
        <v>397</v>
      </c>
      <c r="E245" s="176">
        <v>50.6</v>
      </c>
      <c r="F245" s="176">
        <v>9.3000000000000007</v>
      </c>
      <c r="G245" s="176" t="s">
        <v>252</v>
      </c>
      <c r="H245" s="176" t="s">
        <v>404</v>
      </c>
      <c r="J245" s="178" t="s">
        <v>542</v>
      </c>
      <c r="K245" s="179">
        <v>18.36</v>
      </c>
      <c r="L245" s="182">
        <v>370.74483660130716</v>
      </c>
      <c r="M245" s="181">
        <f t="shared" si="22"/>
        <v>30.28</v>
      </c>
      <c r="N245" s="181">
        <f t="shared" si="25"/>
        <v>370.74970457516343</v>
      </c>
      <c r="O245" s="181">
        <f t="shared" si="26"/>
        <v>31</v>
      </c>
      <c r="P245" s="176" t="s">
        <v>255</v>
      </c>
      <c r="Q245" s="176" t="s">
        <v>256</v>
      </c>
    </row>
    <row r="246" spans="1:17" s="176" customFormat="1" ht="15" customHeight="1" x14ac:dyDescent="0.2">
      <c r="A246" s="176" t="s">
        <v>548</v>
      </c>
      <c r="B246" s="176" t="s">
        <v>428</v>
      </c>
      <c r="C246" s="176" t="s">
        <v>403</v>
      </c>
      <c r="D246" s="176" t="s">
        <v>408</v>
      </c>
      <c r="E246" s="176">
        <v>50.6</v>
      </c>
      <c r="F246" s="176">
        <v>9.3000000000000007</v>
      </c>
      <c r="G246" s="176" t="s">
        <v>252</v>
      </c>
      <c r="H246" s="176" t="s">
        <v>404</v>
      </c>
      <c r="J246" s="176" t="s">
        <v>3174</v>
      </c>
      <c r="K246" s="179">
        <v>18.05</v>
      </c>
      <c r="L246" s="182">
        <v>370.81437908496736</v>
      </c>
      <c r="M246" s="181">
        <f t="shared" si="22"/>
        <v>31.674999999999997</v>
      </c>
      <c r="N246" s="181">
        <f t="shared" si="25"/>
        <v>370.80394771241833</v>
      </c>
      <c r="O246" s="181">
        <f t="shared" si="26"/>
        <v>30.910000000000004</v>
      </c>
      <c r="P246" s="176" t="s">
        <v>255</v>
      </c>
      <c r="Q246" s="176" t="s">
        <v>256</v>
      </c>
    </row>
    <row r="247" spans="1:17" s="176" customFormat="1" ht="15" customHeight="1" x14ac:dyDescent="0.2">
      <c r="A247" s="176" t="s">
        <v>549</v>
      </c>
      <c r="B247" s="176" t="s">
        <v>541</v>
      </c>
      <c r="C247" s="176" t="s">
        <v>403</v>
      </c>
      <c r="D247" s="176" t="s">
        <v>408</v>
      </c>
      <c r="E247" s="176">
        <v>50.6</v>
      </c>
      <c r="F247" s="176">
        <v>9.3000000000000007</v>
      </c>
      <c r="G247" s="176" t="s">
        <v>252</v>
      </c>
      <c r="H247" s="176" t="s">
        <v>404</v>
      </c>
      <c r="J247" s="178" t="s">
        <v>542</v>
      </c>
      <c r="K247" s="179">
        <v>18.09</v>
      </c>
      <c r="L247" s="182">
        <v>370.86653594771246</v>
      </c>
      <c r="M247" s="181">
        <f t="shared" si="22"/>
        <v>31.495000000000005</v>
      </c>
      <c r="N247" s="181">
        <f t="shared" si="25"/>
        <v>370.85227973856206</v>
      </c>
      <c r="O247" s="181">
        <f t="shared" si="26"/>
        <v>31.45</v>
      </c>
      <c r="P247" s="176" t="s">
        <v>255</v>
      </c>
      <c r="Q247" s="176" t="s">
        <v>259</v>
      </c>
    </row>
    <row r="248" spans="1:17" s="176" customFormat="1" ht="15" customHeight="1" x14ac:dyDescent="0.2">
      <c r="A248" s="176" t="s">
        <v>550</v>
      </c>
      <c r="B248" s="176" t="s">
        <v>541</v>
      </c>
      <c r="C248" s="176" t="s">
        <v>403</v>
      </c>
      <c r="D248" s="176" t="s">
        <v>397</v>
      </c>
      <c r="E248" s="176">
        <v>50.6</v>
      </c>
      <c r="F248" s="176">
        <v>9.3000000000000007</v>
      </c>
      <c r="G248" s="176" t="s">
        <v>252</v>
      </c>
      <c r="H248" s="176" t="s">
        <v>404</v>
      </c>
      <c r="J248" s="178" t="s">
        <v>542</v>
      </c>
      <c r="K248" s="179">
        <v>18.8</v>
      </c>
      <c r="L248" s="182">
        <v>370.90130718954248</v>
      </c>
      <c r="M248" s="181">
        <f t="shared" si="22"/>
        <v>28.299999999999997</v>
      </c>
      <c r="N248" s="181">
        <f t="shared" si="25"/>
        <v>370.91486797385625</v>
      </c>
      <c r="O248" s="181">
        <f t="shared" si="26"/>
        <v>30.883000000000003</v>
      </c>
      <c r="P248" s="176" t="s">
        <v>255</v>
      </c>
      <c r="Q248" s="176" t="s">
        <v>259</v>
      </c>
    </row>
    <row r="249" spans="1:17" s="176" customFormat="1" ht="15" customHeight="1" x14ac:dyDescent="0.2">
      <c r="A249" s="176" t="s">
        <v>551</v>
      </c>
      <c r="B249" s="176" t="s">
        <v>428</v>
      </c>
      <c r="C249" s="176" t="s">
        <v>403</v>
      </c>
      <c r="D249" s="176" t="s">
        <v>397</v>
      </c>
      <c r="E249" s="176">
        <v>50.6</v>
      </c>
      <c r="F249" s="176">
        <v>9.3000000000000007</v>
      </c>
      <c r="G249" s="176" t="s">
        <v>252</v>
      </c>
      <c r="H249" s="176" t="s">
        <v>404</v>
      </c>
      <c r="J249" s="178" t="s">
        <v>542</v>
      </c>
      <c r="K249" s="183">
        <v>17.2</v>
      </c>
      <c r="L249" s="182">
        <v>370.93433986928108</v>
      </c>
      <c r="M249" s="181">
        <f t="shared" si="22"/>
        <v>35.500000000000014</v>
      </c>
      <c r="N249" s="181">
        <f t="shared" si="25"/>
        <v>370.96702483660135</v>
      </c>
      <c r="O249" s="181">
        <f t="shared" si="26"/>
        <v>30.694000000000006</v>
      </c>
      <c r="P249" s="176" t="s">
        <v>255</v>
      </c>
      <c r="Q249" s="176" t="s">
        <v>259</v>
      </c>
    </row>
    <row r="250" spans="1:17" s="176" customFormat="1" ht="15" customHeight="1" x14ac:dyDescent="0.2">
      <c r="A250" s="176" t="s">
        <v>552</v>
      </c>
      <c r="B250" s="176" t="s">
        <v>428</v>
      </c>
      <c r="C250" s="176" t="s">
        <v>403</v>
      </c>
      <c r="D250" s="176" t="s">
        <v>397</v>
      </c>
      <c r="E250" s="176">
        <v>50.6</v>
      </c>
      <c r="F250" s="176">
        <v>9.3000000000000007</v>
      </c>
      <c r="G250" s="176" t="s">
        <v>261</v>
      </c>
      <c r="H250" s="176" t="s">
        <v>404</v>
      </c>
      <c r="J250" s="176" t="s">
        <v>3175</v>
      </c>
      <c r="K250" s="179">
        <v>18.989999999999998</v>
      </c>
      <c r="L250" s="182">
        <v>371.0577777777778</v>
      </c>
      <c r="M250" s="181">
        <f t="shared" si="22"/>
        <v>27.445000000000007</v>
      </c>
      <c r="N250" s="181">
        <f t="shared" si="25"/>
        <v>371.01048888888891</v>
      </c>
      <c r="O250" s="181">
        <f t="shared" si="26"/>
        <v>31.081000000000007</v>
      </c>
      <c r="P250" s="176" t="s">
        <v>263</v>
      </c>
      <c r="Q250" s="176" t="s">
        <v>256</v>
      </c>
    </row>
    <row r="251" spans="1:17" s="176" customFormat="1" ht="15" customHeight="1" x14ac:dyDescent="0.2">
      <c r="A251" s="176" t="s">
        <v>553</v>
      </c>
      <c r="B251" s="176" t="s">
        <v>541</v>
      </c>
      <c r="C251" s="176" t="s">
        <v>403</v>
      </c>
      <c r="D251" s="176" t="s">
        <v>397</v>
      </c>
      <c r="E251" s="176">
        <v>50.6</v>
      </c>
      <c r="F251" s="176">
        <v>9.3000000000000007</v>
      </c>
      <c r="G251" s="176" t="s">
        <v>261</v>
      </c>
      <c r="H251" s="176" t="s">
        <v>404</v>
      </c>
      <c r="J251" s="178" t="s">
        <v>542</v>
      </c>
      <c r="K251" s="179">
        <v>18.260000000000002</v>
      </c>
      <c r="L251" s="182">
        <v>371.07516339869284</v>
      </c>
      <c r="M251" s="181">
        <f t="shared" si="22"/>
        <v>30.730000000000004</v>
      </c>
      <c r="N251" s="181">
        <f t="shared" si="25"/>
        <v>371.05047581699353</v>
      </c>
      <c r="O251" s="181">
        <f t="shared" si="26"/>
        <v>32.494000000000007</v>
      </c>
      <c r="P251" s="176" t="s">
        <v>263</v>
      </c>
      <c r="Q251" s="176" t="s">
        <v>256</v>
      </c>
    </row>
    <row r="252" spans="1:17" s="176" customFormat="1" ht="15" customHeight="1" x14ac:dyDescent="0.2">
      <c r="A252" s="176" t="s">
        <v>554</v>
      </c>
      <c r="B252" s="176" t="s">
        <v>402</v>
      </c>
      <c r="C252" s="176" t="s">
        <v>403</v>
      </c>
      <c r="D252" s="176" t="s">
        <v>397</v>
      </c>
      <c r="E252" s="176">
        <v>50.6</v>
      </c>
      <c r="F252" s="176">
        <v>9.3000000000000007</v>
      </c>
      <c r="G252" s="176" t="s">
        <v>252</v>
      </c>
      <c r="H252" s="176" t="s">
        <v>404</v>
      </c>
      <c r="J252" s="176" t="s">
        <v>3175</v>
      </c>
      <c r="K252" s="179">
        <v>17.66</v>
      </c>
      <c r="L252" s="182">
        <v>371.08385620915033</v>
      </c>
      <c r="M252" s="181">
        <f t="shared" si="22"/>
        <v>33.430000000000007</v>
      </c>
      <c r="N252" s="181">
        <f t="shared" si="25"/>
        <v>371.08907189542487</v>
      </c>
      <c r="O252" s="181">
        <f t="shared" si="26"/>
        <v>31.288000000000011</v>
      </c>
      <c r="P252" s="176" t="s">
        <v>263</v>
      </c>
      <c r="Q252" s="176" t="s">
        <v>256</v>
      </c>
    </row>
    <row r="253" spans="1:17" s="176" customFormat="1" ht="15" customHeight="1" x14ac:dyDescent="0.2">
      <c r="A253" s="176" t="s">
        <v>555</v>
      </c>
      <c r="B253" s="176" t="s">
        <v>395</v>
      </c>
      <c r="C253" s="176" t="s">
        <v>396</v>
      </c>
      <c r="D253" s="176" t="s">
        <v>397</v>
      </c>
      <c r="E253" s="176">
        <v>43.4</v>
      </c>
      <c r="F253" s="176">
        <v>3.4</v>
      </c>
      <c r="G253" s="176" t="s">
        <v>261</v>
      </c>
      <c r="H253" s="176" t="s">
        <v>404</v>
      </c>
      <c r="J253" s="176" t="s">
        <v>3174</v>
      </c>
      <c r="K253" s="179">
        <v>17.23</v>
      </c>
      <c r="L253" s="182">
        <v>371.10124183006536</v>
      </c>
      <c r="M253" s="181">
        <f t="shared" si="22"/>
        <v>35.365000000000009</v>
      </c>
      <c r="N253" s="181">
        <f t="shared" si="25"/>
        <v>371.11688888888892</v>
      </c>
      <c r="O253" s="181">
        <f t="shared" si="26"/>
        <v>32.089000000000013</v>
      </c>
      <c r="P253" s="176" t="s">
        <v>255</v>
      </c>
      <c r="Q253" s="176" t="s">
        <v>256</v>
      </c>
    </row>
    <row r="254" spans="1:17" s="176" customFormat="1" ht="15" customHeight="1" x14ac:dyDescent="0.2">
      <c r="A254" s="176" t="s">
        <v>556</v>
      </c>
      <c r="B254" s="176" t="s">
        <v>541</v>
      </c>
      <c r="C254" s="176" t="s">
        <v>403</v>
      </c>
      <c r="D254" s="176" t="s">
        <v>397</v>
      </c>
      <c r="E254" s="176">
        <v>50.6</v>
      </c>
      <c r="F254" s="176">
        <v>9.3000000000000007</v>
      </c>
      <c r="G254" s="176" t="s">
        <v>261</v>
      </c>
      <c r="H254" s="176" t="s">
        <v>404</v>
      </c>
      <c r="J254" s="178" t="s">
        <v>542</v>
      </c>
      <c r="K254" s="179">
        <v>18.54</v>
      </c>
      <c r="L254" s="182">
        <v>371.12732026143794</v>
      </c>
      <c r="M254" s="181">
        <f t="shared" si="22"/>
        <v>29.470000000000013</v>
      </c>
      <c r="N254" s="181">
        <f t="shared" si="25"/>
        <v>371.15548496732032</v>
      </c>
      <c r="O254" s="181">
        <f t="shared" ref="O254:O269" si="27">AVERAGE(M252:M256)</f>
        <v>32.593000000000004</v>
      </c>
      <c r="P254" s="176" t="s">
        <v>255</v>
      </c>
      <c r="Q254" s="176" t="s">
        <v>256</v>
      </c>
    </row>
    <row r="255" spans="1:17" s="176" customFormat="1" ht="15" customHeight="1" x14ac:dyDescent="0.2">
      <c r="A255" s="176" t="s">
        <v>557</v>
      </c>
      <c r="B255" s="176" t="s">
        <v>541</v>
      </c>
      <c r="C255" s="176" t="s">
        <v>403</v>
      </c>
      <c r="D255" s="176" t="s">
        <v>397</v>
      </c>
      <c r="E255" s="176">
        <v>50.6</v>
      </c>
      <c r="F255" s="176">
        <v>9.3000000000000007</v>
      </c>
      <c r="G255" s="176" t="s">
        <v>261</v>
      </c>
      <c r="H255" s="176" t="s">
        <v>404</v>
      </c>
      <c r="J255" s="178" t="s">
        <v>542</v>
      </c>
      <c r="K255" s="179">
        <v>18.100000000000001</v>
      </c>
      <c r="L255" s="182">
        <v>371.19686274509809</v>
      </c>
      <c r="M255" s="181">
        <f t="shared" si="22"/>
        <v>31.450000000000003</v>
      </c>
      <c r="N255" s="181">
        <f t="shared" si="25"/>
        <v>371.19894901960788</v>
      </c>
      <c r="O255" s="181">
        <f t="shared" si="27"/>
        <v>32.809000000000005</v>
      </c>
      <c r="P255" s="176" t="s">
        <v>263</v>
      </c>
      <c r="Q255" s="176" t="s">
        <v>256</v>
      </c>
    </row>
    <row r="256" spans="1:17" s="176" customFormat="1" ht="15" customHeight="1" x14ac:dyDescent="0.2">
      <c r="A256" s="176" t="s">
        <v>558</v>
      </c>
      <c r="B256" s="176" t="s">
        <v>428</v>
      </c>
      <c r="C256" s="176" t="s">
        <v>403</v>
      </c>
      <c r="D256" s="176" t="s">
        <v>397</v>
      </c>
      <c r="E256" s="176">
        <v>50.6</v>
      </c>
      <c r="F256" s="176">
        <v>9.3000000000000007</v>
      </c>
      <c r="G256" s="176" t="s">
        <v>252</v>
      </c>
      <c r="H256" s="176" t="s">
        <v>404</v>
      </c>
      <c r="J256" s="178" t="s">
        <v>542</v>
      </c>
      <c r="K256" s="183">
        <v>17.7</v>
      </c>
      <c r="L256" s="182">
        <v>371.26814379084971</v>
      </c>
      <c r="M256" s="181">
        <f t="shared" si="22"/>
        <v>33.250000000000014</v>
      </c>
      <c r="N256" s="181">
        <f t="shared" si="25"/>
        <v>371.25284444444446</v>
      </c>
      <c r="O256" s="181">
        <f t="shared" si="27"/>
        <v>32.746000000000002</v>
      </c>
      <c r="P256" s="176" t="s">
        <v>255</v>
      </c>
      <c r="Q256" s="176" t="s">
        <v>259</v>
      </c>
    </row>
    <row r="257" spans="1:17" s="176" customFormat="1" ht="15" customHeight="1" x14ac:dyDescent="0.2">
      <c r="A257" s="176" t="s">
        <v>559</v>
      </c>
      <c r="B257" s="176" t="s">
        <v>541</v>
      </c>
      <c r="C257" s="176" t="s">
        <v>403</v>
      </c>
      <c r="D257" s="176" t="s">
        <v>397</v>
      </c>
      <c r="E257" s="176">
        <v>50.6</v>
      </c>
      <c r="F257" s="176">
        <v>9.3000000000000007</v>
      </c>
      <c r="G257" s="176" t="s">
        <v>252</v>
      </c>
      <c r="H257" s="176" t="s">
        <v>404</v>
      </c>
      <c r="J257" s="178" t="s">
        <v>542</v>
      </c>
      <c r="K257" s="179">
        <v>17.420000000000002</v>
      </c>
      <c r="L257" s="182">
        <v>371.30117647058825</v>
      </c>
      <c r="M257" s="181">
        <f t="shared" si="22"/>
        <v>34.509999999999991</v>
      </c>
      <c r="N257" s="181">
        <f t="shared" si="25"/>
        <v>371.30152418300656</v>
      </c>
      <c r="O257" s="181">
        <f t="shared" si="27"/>
        <v>33.052</v>
      </c>
      <c r="P257" s="176" t="s">
        <v>255</v>
      </c>
      <c r="Q257" s="176" t="s">
        <v>256</v>
      </c>
    </row>
    <row r="258" spans="1:17" s="176" customFormat="1" ht="15" customHeight="1" x14ac:dyDescent="0.2">
      <c r="A258" s="176" t="s">
        <v>560</v>
      </c>
      <c r="B258" s="176" t="s">
        <v>428</v>
      </c>
      <c r="C258" s="176" t="s">
        <v>403</v>
      </c>
      <c r="D258" s="176" t="s">
        <v>397</v>
      </c>
      <c r="E258" s="176">
        <v>50.6</v>
      </c>
      <c r="F258" s="176">
        <v>9.3000000000000007</v>
      </c>
      <c r="G258" s="176" t="s">
        <v>252</v>
      </c>
      <c r="H258" s="176" t="s">
        <v>404</v>
      </c>
      <c r="J258" s="178" t="s">
        <v>542</v>
      </c>
      <c r="K258" s="183">
        <v>17.3</v>
      </c>
      <c r="L258" s="182">
        <v>371.37071895424839</v>
      </c>
      <c r="M258" s="181">
        <f t="shared" si="22"/>
        <v>35.049999999999997</v>
      </c>
      <c r="N258" s="181">
        <f t="shared" si="25"/>
        <v>371.34498823529412</v>
      </c>
      <c r="O258" s="181">
        <f t="shared" si="27"/>
        <v>33.655000000000001</v>
      </c>
      <c r="P258" s="176" t="s">
        <v>255</v>
      </c>
      <c r="Q258" s="176" t="s">
        <v>256</v>
      </c>
    </row>
    <row r="259" spans="1:17" s="176" customFormat="1" ht="15" customHeight="1" x14ac:dyDescent="0.2">
      <c r="A259" s="176" t="s">
        <v>561</v>
      </c>
      <c r="B259" s="176" t="s">
        <v>541</v>
      </c>
      <c r="C259" s="176" t="s">
        <v>403</v>
      </c>
      <c r="D259" s="176" t="s">
        <v>397</v>
      </c>
      <c r="E259" s="176">
        <v>50.6</v>
      </c>
      <c r="F259" s="176">
        <v>9.3000000000000007</v>
      </c>
      <c r="G259" s="176" t="s">
        <v>261</v>
      </c>
      <c r="H259" s="176" t="s">
        <v>404</v>
      </c>
      <c r="J259" s="178" t="s">
        <v>542</v>
      </c>
      <c r="K259" s="179">
        <v>18.2</v>
      </c>
      <c r="L259" s="182">
        <v>371.37071895424839</v>
      </c>
      <c r="M259" s="181">
        <f t="shared" ref="M259:M322" si="28">117.4-4.5*(K259+1)</f>
        <v>31.000000000000014</v>
      </c>
      <c r="N259" s="181">
        <f t="shared" si="25"/>
        <v>371.37906405228762</v>
      </c>
      <c r="O259" s="181">
        <f t="shared" si="27"/>
        <v>33.564999999999998</v>
      </c>
      <c r="P259" s="176" t="s">
        <v>255</v>
      </c>
      <c r="Q259" s="176" t="s">
        <v>256</v>
      </c>
    </row>
    <row r="260" spans="1:17" s="176" customFormat="1" ht="15" customHeight="1" x14ac:dyDescent="0.2">
      <c r="A260" s="176" t="s">
        <v>562</v>
      </c>
      <c r="B260" s="176" t="s">
        <v>402</v>
      </c>
      <c r="C260" s="176" t="s">
        <v>403</v>
      </c>
      <c r="D260" s="176" t="s">
        <v>397</v>
      </c>
      <c r="E260" s="176">
        <v>50.6</v>
      </c>
      <c r="F260" s="176">
        <v>9.3000000000000007</v>
      </c>
      <c r="G260" s="176" t="s">
        <v>252</v>
      </c>
      <c r="H260" s="176" t="s">
        <v>404</v>
      </c>
      <c r="J260" s="176" t="s">
        <v>3175</v>
      </c>
      <c r="K260" s="179">
        <v>17.43</v>
      </c>
      <c r="L260" s="182">
        <v>371.41418300653595</v>
      </c>
      <c r="M260" s="181">
        <f t="shared" si="28"/>
        <v>34.465000000000003</v>
      </c>
      <c r="N260" s="181">
        <f t="shared" si="25"/>
        <v>371.41070588235294</v>
      </c>
      <c r="O260" s="181">
        <f t="shared" si="27"/>
        <v>33.762999999999998</v>
      </c>
      <c r="P260" s="176" t="s">
        <v>263</v>
      </c>
      <c r="Q260" s="176" t="s">
        <v>256</v>
      </c>
    </row>
    <row r="261" spans="1:17" s="176" customFormat="1" ht="15" customHeight="1" x14ac:dyDescent="0.2">
      <c r="A261" s="176" t="s">
        <v>563</v>
      </c>
      <c r="B261" s="176" t="s">
        <v>428</v>
      </c>
      <c r="C261" s="176" t="s">
        <v>403</v>
      </c>
      <c r="D261" s="176" t="s">
        <v>397</v>
      </c>
      <c r="E261" s="176">
        <v>50.6</v>
      </c>
      <c r="F261" s="176">
        <v>9.3000000000000007</v>
      </c>
      <c r="G261" s="176" t="s">
        <v>252</v>
      </c>
      <c r="H261" s="176" t="s">
        <v>404</v>
      </c>
      <c r="J261" s="178" t="s">
        <v>542</v>
      </c>
      <c r="K261" s="183">
        <v>17.8</v>
      </c>
      <c r="L261" s="182">
        <v>371.438522875817</v>
      </c>
      <c r="M261" s="181">
        <f t="shared" si="28"/>
        <v>32.799999999999997</v>
      </c>
      <c r="N261" s="181">
        <f t="shared" si="25"/>
        <v>371.4329594771242</v>
      </c>
      <c r="O261" s="181">
        <f t="shared" si="27"/>
        <v>33.943000000000005</v>
      </c>
      <c r="P261" s="176" t="s">
        <v>255</v>
      </c>
      <c r="Q261" s="176" t="s">
        <v>256</v>
      </c>
    </row>
    <row r="262" spans="1:17" s="176" customFormat="1" ht="15" customHeight="1" x14ac:dyDescent="0.2">
      <c r="A262" s="176" t="s">
        <v>564</v>
      </c>
      <c r="B262" s="176" t="s">
        <v>428</v>
      </c>
      <c r="C262" s="176" t="s">
        <v>403</v>
      </c>
      <c r="D262" s="176" t="s">
        <v>397</v>
      </c>
      <c r="E262" s="176">
        <v>50.6</v>
      </c>
      <c r="F262" s="176">
        <v>9.3000000000000007</v>
      </c>
      <c r="G262" s="176" t="s">
        <v>252</v>
      </c>
      <c r="H262" s="176" t="s">
        <v>404</v>
      </c>
      <c r="J262" s="178" t="s">
        <v>542</v>
      </c>
      <c r="K262" s="183">
        <v>17.2</v>
      </c>
      <c r="L262" s="182">
        <v>371.45938562091504</v>
      </c>
      <c r="M262" s="181">
        <f t="shared" si="28"/>
        <v>35.500000000000014</v>
      </c>
      <c r="N262" s="181">
        <f t="shared" si="25"/>
        <v>371.45729934640519</v>
      </c>
      <c r="O262" s="181">
        <f t="shared" si="27"/>
        <v>34.321000000000005</v>
      </c>
      <c r="P262" s="176" t="s">
        <v>255</v>
      </c>
      <c r="Q262" s="176" t="s">
        <v>256</v>
      </c>
    </row>
    <row r="263" spans="1:17" s="176" customFormat="1" ht="15" customHeight="1" x14ac:dyDescent="0.2">
      <c r="A263" s="176" t="s">
        <v>565</v>
      </c>
      <c r="B263" s="176" t="s">
        <v>428</v>
      </c>
      <c r="C263" s="176" t="s">
        <v>403</v>
      </c>
      <c r="D263" s="176" t="s">
        <v>397</v>
      </c>
      <c r="E263" s="176">
        <v>50.6</v>
      </c>
      <c r="F263" s="176">
        <v>9.3000000000000007</v>
      </c>
      <c r="G263" s="176" t="s">
        <v>252</v>
      </c>
      <c r="H263" s="176" t="s">
        <v>404</v>
      </c>
      <c r="J263" s="178" t="s">
        <v>542</v>
      </c>
      <c r="K263" s="183">
        <v>17.100000000000001</v>
      </c>
      <c r="L263" s="182">
        <v>371.48198692810456</v>
      </c>
      <c r="M263" s="181">
        <f t="shared" si="28"/>
        <v>35.950000000000003</v>
      </c>
      <c r="N263" s="181">
        <f t="shared" si="25"/>
        <v>371.47468496732029</v>
      </c>
      <c r="O263" s="181">
        <f t="shared" si="27"/>
        <v>33.403000000000006</v>
      </c>
      <c r="P263" s="176" t="s">
        <v>255</v>
      </c>
      <c r="Q263" s="176" t="s">
        <v>256</v>
      </c>
    </row>
    <row r="264" spans="1:17" s="176" customFormat="1" ht="15" customHeight="1" x14ac:dyDescent="0.2">
      <c r="A264" s="176" t="s">
        <v>566</v>
      </c>
      <c r="B264" s="176" t="s">
        <v>541</v>
      </c>
      <c r="C264" s="176" t="s">
        <v>403</v>
      </c>
      <c r="D264" s="176" t="s">
        <v>397</v>
      </c>
      <c r="E264" s="176">
        <v>50.6</v>
      </c>
      <c r="F264" s="176">
        <v>9.3000000000000007</v>
      </c>
      <c r="G264" s="176" t="s">
        <v>261</v>
      </c>
      <c r="H264" s="176" t="s">
        <v>404</v>
      </c>
      <c r="J264" s="178" t="s">
        <v>542</v>
      </c>
      <c r="K264" s="179">
        <v>17.78</v>
      </c>
      <c r="L264" s="182">
        <v>371.49241830065358</v>
      </c>
      <c r="M264" s="181">
        <f t="shared" si="28"/>
        <v>32.89</v>
      </c>
      <c r="N264" s="181">
        <f t="shared" si="25"/>
        <v>371.49033202614385</v>
      </c>
      <c r="O264" s="181">
        <f t="shared" si="27"/>
        <v>33.763000000000012</v>
      </c>
      <c r="P264" s="176" t="s">
        <v>255</v>
      </c>
      <c r="Q264" s="176" t="s">
        <v>256</v>
      </c>
    </row>
    <row r="265" spans="1:17" s="176" customFormat="1" ht="15" customHeight="1" x14ac:dyDescent="0.2">
      <c r="A265" s="176" t="s">
        <v>567</v>
      </c>
      <c r="B265" s="176" t="s">
        <v>428</v>
      </c>
      <c r="C265" s="176" t="s">
        <v>403</v>
      </c>
      <c r="D265" s="176" t="s">
        <v>397</v>
      </c>
      <c r="E265" s="176">
        <v>50.6</v>
      </c>
      <c r="F265" s="176">
        <v>9.3000000000000007</v>
      </c>
      <c r="G265" s="176" t="s">
        <v>261</v>
      </c>
      <c r="H265" s="176" t="s">
        <v>404</v>
      </c>
      <c r="J265" s="176" t="s">
        <v>3175</v>
      </c>
      <c r="K265" s="179">
        <v>18.45</v>
      </c>
      <c r="L265" s="182">
        <v>371.50111111111107</v>
      </c>
      <c r="M265" s="181">
        <f t="shared" si="28"/>
        <v>29.875000000000014</v>
      </c>
      <c r="N265" s="181">
        <f t="shared" si="25"/>
        <v>371.51258562091505</v>
      </c>
      <c r="O265" s="181">
        <f t="shared" si="27"/>
        <v>33.358000000000004</v>
      </c>
      <c r="P265" s="176" t="s">
        <v>255</v>
      </c>
      <c r="Q265" s="176" t="s">
        <v>256</v>
      </c>
    </row>
    <row r="266" spans="1:17" s="176" customFormat="1" ht="15" customHeight="1" x14ac:dyDescent="0.2">
      <c r="A266" s="176" t="s">
        <v>568</v>
      </c>
      <c r="B266" s="176" t="s">
        <v>428</v>
      </c>
      <c r="C266" s="176" t="s">
        <v>403</v>
      </c>
      <c r="D266" s="176" t="s">
        <v>397</v>
      </c>
      <c r="E266" s="176">
        <v>50.6</v>
      </c>
      <c r="F266" s="176">
        <v>9.3000000000000007</v>
      </c>
      <c r="G266" s="176" t="s">
        <v>252</v>
      </c>
      <c r="H266" s="176" t="s">
        <v>404</v>
      </c>
      <c r="J266" s="178" t="s">
        <v>542</v>
      </c>
      <c r="K266" s="183">
        <v>17.399999999999999</v>
      </c>
      <c r="L266" s="182">
        <v>371.51675816993463</v>
      </c>
      <c r="M266" s="181">
        <f t="shared" si="28"/>
        <v>34.600000000000009</v>
      </c>
      <c r="N266" s="181">
        <f t="shared" si="25"/>
        <v>371.53379607843135</v>
      </c>
      <c r="O266" s="181">
        <f t="shared" si="27"/>
        <v>32.458000000000006</v>
      </c>
      <c r="P266" s="176" t="s">
        <v>263</v>
      </c>
      <c r="Q266" s="176" t="s">
        <v>256</v>
      </c>
    </row>
    <row r="267" spans="1:17" s="176" customFormat="1" ht="15" customHeight="1" x14ac:dyDescent="0.2">
      <c r="A267" s="176" t="s">
        <v>569</v>
      </c>
      <c r="B267" s="176" t="s">
        <v>541</v>
      </c>
      <c r="C267" s="176" t="s">
        <v>403</v>
      </c>
      <c r="D267" s="176" t="s">
        <v>397</v>
      </c>
      <c r="E267" s="176">
        <v>50.6</v>
      </c>
      <c r="F267" s="176">
        <v>9.3000000000000007</v>
      </c>
      <c r="G267" s="176" t="s">
        <v>252</v>
      </c>
      <c r="H267" s="176" t="s">
        <v>404</v>
      </c>
      <c r="J267" s="178" t="s">
        <v>542</v>
      </c>
      <c r="K267" s="179">
        <v>17.649999999999999</v>
      </c>
      <c r="L267" s="182">
        <v>371.57065359477127</v>
      </c>
      <c r="M267" s="181">
        <f t="shared" si="28"/>
        <v>33.475000000000009</v>
      </c>
      <c r="N267" s="181">
        <f t="shared" si="25"/>
        <v>371.57726013071897</v>
      </c>
      <c r="O267" s="181">
        <f t="shared" si="27"/>
        <v>31.504000000000008</v>
      </c>
      <c r="P267" s="176" t="s">
        <v>255</v>
      </c>
      <c r="Q267" s="176" t="s">
        <v>259</v>
      </c>
    </row>
    <row r="268" spans="1:17" s="176" customFormat="1" ht="15" customHeight="1" x14ac:dyDescent="0.2">
      <c r="A268" s="176" t="s">
        <v>570</v>
      </c>
      <c r="B268" s="176" t="s">
        <v>395</v>
      </c>
      <c r="C268" s="176" t="s">
        <v>396</v>
      </c>
      <c r="D268" s="176" t="s">
        <v>397</v>
      </c>
      <c r="E268" s="176">
        <v>43.4</v>
      </c>
      <c r="F268" s="176">
        <v>3.4</v>
      </c>
      <c r="G268" s="176" t="s">
        <v>252</v>
      </c>
      <c r="H268" s="176" t="s">
        <v>404</v>
      </c>
      <c r="J268" s="176" t="s">
        <v>3176</v>
      </c>
      <c r="K268" s="179">
        <v>18.100000000000001</v>
      </c>
      <c r="L268" s="182">
        <v>371.58803921568631</v>
      </c>
      <c r="M268" s="181">
        <f t="shared" si="28"/>
        <v>31.450000000000003</v>
      </c>
      <c r="N268" s="181">
        <f t="shared" si="25"/>
        <v>371.62211503267974</v>
      </c>
      <c r="O268" s="181">
        <f t="shared" si="27"/>
        <v>31.819000000000006</v>
      </c>
      <c r="P268" s="176" t="s">
        <v>255</v>
      </c>
      <c r="Q268" s="176" t="s">
        <v>256</v>
      </c>
    </row>
    <row r="269" spans="1:17" s="176" customFormat="1" ht="15" customHeight="1" x14ac:dyDescent="0.2">
      <c r="A269" s="176" t="s">
        <v>571</v>
      </c>
      <c r="B269" s="176" t="s">
        <v>541</v>
      </c>
      <c r="C269" s="176" t="s">
        <v>403</v>
      </c>
      <c r="D269" s="176" t="s">
        <v>397</v>
      </c>
      <c r="E269" s="176">
        <v>50.6</v>
      </c>
      <c r="F269" s="176">
        <v>9.3000000000000007</v>
      </c>
      <c r="G269" s="176" t="s">
        <v>252</v>
      </c>
      <c r="H269" s="176" t="s">
        <v>404</v>
      </c>
      <c r="J269" s="178" t="s">
        <v>542</v>
      </c>
      <c r="K269" s="179">
        <v>18.84</v>
      </c>
      <c r="L269" s="182">
        <v>371.7097385620915</v>
      </c>
      <c r="M269" s="181">
        <f t="shared" si="28"/>
        <v>28.120000000000005</v>
      </c>
      <c r="N269" s="181">
        <f t="shared" si="25"/>
        <v>371.67461960784311</v>
      </c>
      <c r="O269" s="181">
        <f t="shared" si="27"/>
        <v>30.46</v>
      </c>
      <c r="P269" s="176" t="s">
        <v>263</v>
      </c>
      <c r="Q269" s="176" t="s">
        <v>256</v>
      </c>
    </row>
    <row r="270" spans="1:17" s="176" customFormat="1" ht="15" customHeight="1" x14ac:dyDescent="0.2">
      <c r="A270" s="176" t="s">
        <v>572</v>
      </c>
      <c r="B270" s="176" t="s">
        <v>428</v>
      </c>
      <c r="C270" s="176" t="s">
        <v>403</v>
      </c>
      <c r="D270" s="176" t="s">
        <v>397</v>
      </c>
      <c r="E270" s="176">
        <v>50.6</v>
      </c>
      <c r="F270" s="176">
        <v>9.3000000000000007</v>
      </c>
      <c r="G270" s="176" t="s">
        <v>261</v>
      </c>
      <c r="H270" s="176" t="s">
        <v>404</v>
      </c>
      <c r="J270" s="178" t="s">
        <v>542</v>
      </c>
      <c r="K270" s="183">
        <v>18.100000000000001</v>
      </c>
      <c r="L270" s="182">
        <v>371.72538562091506</v>
      </c>
      <c r="M270" s="181">
        <f t="shared" si="28"/>
        <v>31.450000000000003</v>
      </c>
      <c r="N270" s="181">
        <f t="shared" si="25"/>
        <v>371.73199215686276</v>
      </c>
      <c r="O270" s="181">
        <f t="shared" ref="O270:O285" si="29">AVERAGE(M268:M272)</f>
        <v>29.335000000000001</v>
      </c>
      <c r="P270" s="176" t="s">
        <v>255</v>
      </c>
      <c r="Q270" s="176" t="s">
        <v>256</v>
      </c>
    </row>
    <row r="271" spans="1:17" s="176" customFormat="1" ht="15" customHeight="1" x14ac:dyDescent="0.2">
      <c r="A271" s="176" t="s">
        <v>573</v>
      </c>
      <c r="B271" s="176" t="s">
        <v>541</v>
      </c>
      <c r="C271" s="176" t="s">
        <v>403</v>
      </c>
      <c r="D271" s="176" t="s">
        <v>397</v>
      </c>
      <c r="E271" s="176">
        <v>50.6</v>
      </c>
      <c r="F271" s="176">
        <v>9.3000000000000007</v>
      </c>
      <c r="G271" s="176" t="s">
        <v>261</v>
      </c>
      <c r="H271" s="176" t="s">
        <v>404</v>
      </c>
      <c r="J271" s="178" t="s">
        <v>542</v>
      </c>
      <c r="K271" s="179">
        <v>18.91</v>
      </c>
      <c r="L271" s="182">
        <v>371.77928104575165</v>
      </c>
      <c r="M271" s="181">
        <f t="shared" si="28"/>
        <v>27.805000000000007</v>
      </c>
      <c r="N271" s="181">
        <f t="shared" si="25"/>
        <v>371.78953856209148</v>
      </c>
      <c r="O271" s="181">
        <f t="shared" si="29"/>
        <v>28.975000000000005</v>
      </c>
      <c r="P271" s="176" t="s">
        <v>255</v>
      </c>
      <c r="Q271" s="176" t="s">
        <v>256</v>
      </c>
    </row>
    <row r="272" spans="1:17" s="176" customFormat="1" ht="15" customHeight="1" x14ac:dyDescent="0.2">
      <c r="A272" s="176" t="s">
        <v>574</v>
      </c>
      <c r="B272" s="176" t="s">
        <v>541</v>
      </c>
      <c r="C272" s="176" t="s">
        <v>403</v>
      </c>
      <c r="D272" s="176" t="s">
        <v>397</v>
      </c>
      <c r="E272" s="176">
        <v>50.6</v>
      </c>
      <c r="F272" s="176">
        <v>9.3000000000000007</v>
      </c>
      <c r="G272" s="176" t="s">
        <v>252</v>
      </c>
      <c r="H272" s="176" t="s">
        <v>404</v>
      </c>
      <c r="J272" s="178" t="s">
        <v>542</v>
      </c>
      <c r="K272" s="179">
        <v>18.899999999999999</v>
      </c>
      <c r="L272" s="182">
        <v>371.85751633986928</v>
      </c>
      <c r="M272" s="181">
        <f t="shared" si="28"/>
        <v>27.850000000000009</v>
      </c>
      <c r="N272" s="181">
        <f t="shared" si="25"/>
        <v>371.82604836601308</v>
      </c>
      <c r="O272" s="181">
        <f t="shared" si="29"/>
        <v>29.758000000000003</v>
      </c>
      <c r="P272" s="176" t="s">
        <v>263</v>
      </c>
      <c r="Q272" s="176" t="s">
        <v>259</v>
      </c>
    </row>
    <row r="273" spans="1:17" s="176" customFormat="1" ht="15" customHeight="1" x14ac:dyDescent="0.2">
      <c r="A273" s="176" t="s">
        <v>575</v>
      </c>
      <c r="B273" s="176" t="s">
        <v>428</v>
      </c>
      <c r="C273" s="176" t="s">
        <v>403</v>
      </c>
      <c r="D273" s="176" t="s">
        <v>408</v>
      </c>
      <c r="E273" s="176">
        <v>50.6</v>
      </c>
      <c r="F273" s="176">
        <v>9.3000000000000007</v>
      </c>
      <c r="G273" s="176" t="s">
        <v>252</v>
      </c>
      <c r="H273" s="176" t="s">
        <v>404</v>
      </c>
      <c r="J273" s="178" t="s">
        <v>542</v>
      </c>
      <c r="K273" s="183">
        <v>18.5</v>
      </c>
      <c r="L273" s="182">
        <v>371.87577124183008</v>
      </c>
      <c r="M273" s="181">
        <f t="shared" si="28"/>
        <v>29.650000000000006</v>
      </c>
      <c r="N273" s="181">
        <f t="shared" si="25"/>
        <v>371.86638300653595</v>
      </c>
      <c r="O273" s="181">
        <f t="shared" si="29"/>
        <v>28.948000000000008</v>
      </c>
      <c r="P273" s="176" t="s">
        <v>255</v>
      </c>
      <c r="Q273" s="176" t="s">
        <v>259</v>
      </c>
    </row>
    <row r="274" spans="1:17" s="176" customFormat="1" ht="15" customHeight="1" x14ac:dyDescent="0.2">
      <c r="A274" s="176" t="s">
        <v>576</v>
      </c>
      <c r="B274" s="176" t="s">
        <v>402</v>
      </c>
      <c r="C274" s="176" t="s">
        <v>403</v>
      </c>
      <c r="D274" s="176" t="s">
        <v>397</v>
      </c>
      <c r="E274" s="176">
        <v>50.6</v>
      </c>
      <c r="F274" s="176">
        <v>9.3000000000000007</v>
      </c>
      <c r="G274" s="176" t="s">
        <v>252</v>
      </c>
      <c r="H274" s="176" t="s">
        <v>404</v>
      </c>
      <c r="J274" s="176" t="s">
        <v>3177</v>
      </c>
      <c r="K274" s="179">
        <v>17.97</v>
      </c>
      <c r="L274" s="182">
        <v>371.89228758169935</v>
      </c>
      <c r="M274" s="181">
        <f t="shared" si="28"/>
        <v>32.035000000000011</v>
      </c>
      <c r="N274" s="181">
        <f t="shared" si="25"/>
        <v>371.90115424836603</v>
      </c>
      <c r="O274" s="181">
        <f t="shared" si="29"/>
        <v>29.524000000000008</v>
      </c>
      <c r="P274" s="176" t="s">
        <v>255</v>
      </c>
      <c r="Q274" s="176" t="s">
        <v>259</v>
      </c>
    </row>
    <row r="275" spans="1:17" s="176" customFormat="1" ht="15" customHeight="1" x14ac:dyDescent="0.2">
      <c r="A275" s="176" t="s">
        <v>577</v>
      </c>
      <c r="B275" s="176" t="s">
        <v>541</v>
      </c>
      <c r="C275" s="176" t="s">
        <v>403</v>
      </c>
      <c r="D275" s="176" t="s">
        <v>397</v>
      </c>
      <c r="E275" s="176">
        <v>50.6</v>
      </c>
      <c r="F275" s="176">
        <v>9.3000000000000007</v>
      </c>
      <c r="G275" s="176" t="s">
        <v>261</v>
      </c>
      <c r="H275" s="176" t="s">
        <v>404</v>
      </c>
      <c r="J275" s="178" t="s">
        <v>542</v>
      </c>
      <c r="K275" s="179">
        <v>19</v>
      </c>
      <c r="L275" s="182">
        <v>371.92705882352942</v>
      </c>
      <c r="M275" s="181">
        <f t="shared" si="28"/>
        <v>27.400000000000006</v>
      </c>
      <c r="N275" s="181">
        <f t="shared" si="25"/>
        <v>371.92375555555554</v>
      </c>
      <c r="O275" s="181">
        <f t="shared" si="29"/>
        <v>29.857000000000006</v>
      </c>
      <c r="P275" s="176" t="s">
        <v>255</v>
      </c>
      <c r="Q275" s="176" t="s">
        <v>256</v>
      </c>
    </row>
    <row r="276" spans="1:17" s="176" customFormat="1" ht="15" customHeight="1" x14ac:dyDescent="0.2">
      <c r="A276" s="176" t="s">
        <v>578</v>
      </c>
      <c r="B276" s="176" t="s">
        <v>402</v>
      </c>
      <c r="C276" s="176" t="s">
        <v>403</v>
      </c>
      <c r="D276" s="176" t="s">
        <v>408</v>
      </c>
      <c r="E276" s="176">
        <v>50.6</v>
      </c>
      <c r="F276" s="176">
        <v>9.3000000000000007</v>
      </c>
      <c r="G276" s="176" t="s">
        <v>252</v>
      </c>
      <c r="H276" s="176" t="s">
        <v>404</v>
      </c>
      <c r="J276" s="176" t="s">
        <v>3177</v>
      </c>
      <c r="K276" s="179">
        <v>18.27</v>
      </c>
      <c r="L276" s="182">
        <v>371.953137254902</v>
      </c>
      <c r="M276" s="181">
        <f t="shared" si="28"/>
        <v>30.685000000000002</v>
      </c>
      <c r="N276" s="181">
        <f t="shared" si="25"/>
        <v>371.95139869281047</v>
      </c>
      <c r="O276" s="181">
        <f t="shared" si="29"/>
        <v>29.686</v>
      </c>
      <c r="P276" s="176" t="s">
        <v>263</v>
      </c>
      <c r="Q276" s="176" t="s">
        <v>259</v>
      </c>
    </row>
    <row r="277" spans="1:17" s="176" customFormat="1" ht="15" customHeight="1" x14ac:dyDescent="0.2">
      <c r="A277" s="176" t="s">
        <v>579</v>
      </c>
      <c r="B277" s="176" t="s">
        <v>428</v>
      </c>
      <c r="C277" s="176" t="s">
        <v>403</v>
      </c>
      <c r="D277" s="176" t="s">
        <v>397</v>
      </c>
      <c r="E277" s="176">
        <v>50.6</v>
      </c>
      <c r="F277" s="176">
        <v>9.3000000000000007</v>
      </c>
      <c r="G277" s="176" t="s">
        <v>252</v>
      </c>
      <c r="H277" s="176" t="s">
        <v>404</v>
      </c>
      <c r="J277" s="176" t="s">
        <v>3177</v>
      </c>
      <c r="K277" s="179">
        <v>18.53</v>
      </c>
      <c r="L277" s="182">
        <v>371.97052287581698</v>
      </c>
      <c r="M277" s="181">
        <f t="shared" si="28"/>
        <v>29.515000000000001</v>
      </c>
      <c r="N277" s="181">
        <f t="shared" si="25"/>
        <v>371.97747712418305</v>
      </c>
      <c r="O277" s="181">
        <f t="shared" si="29"/>
        <v>29.830000000000005</v>
      </c>
      <c r="P277" s="176" t="s">
        <v>255</v>
      </c>
      <c r="Q277" s="176" t="s">
        <v>256</v>
      </c>
    </row>
    <row r="278" spans="1:17" s="176" customFormat="1" ht="15" customHeight="1" x14ac:dyDescent="0.2">
      <c r="A278" s="176" t="s">
        <v>580</v>
      </c>
      <c r="B278" s="176" t="s">
        <v>541</v>
      </c>
      <c r="C278" s="176" t="s">
        <v>403</v>
      </c>
      <c r="D278" s="176" t="s">
        <v>397</v>
      </c>
      <c r="E278" s="176">
        <v>50.6</v>
      </c>
      <c r="F278" s="176">
        <v>9.3000000000000007</v>
      </c>
      <c r="G278" s="176" t="s">
        <v>252</v>
      </c>
      <c r="H278" s="176" t="s">
        <v>404</v>
      </c>
      <c r="J278" s="178" t="s">
        <v>542</v>
      </c>
      <c r="K278" s="179">
        <v>18.690000000000001</v>
      </c>
      <c r="L278" s="182">
        <v>372.0139869281046</v>
      </c>
      <c r="M278" s="181">
        <f t="shared" si="28"/>
        <v>28.795000000000002</v>
      </c>
      <c r="N278" s="181">
        <f t="shared" si="25"/>
        <v>372.00529411764711</v>
      </c>
      <c r="O278" s="181">
        <f t="shared" si="29"/>
        <v>30.856000000000005</v>
      </c>
      <c r="P278" s="176" t="s">
        <v>263</v>
      </c>
      <c r="Q278" s="176" t="s">
        <v>256</v>
      </c>
    </row>
    <row r="279" spans="1:17" s="176" customFormat="1" ht="15" customHeight="1" x14ac:dyDescent="0.2">
      <c r="A279" s="176" t="s">
        <v>581</v>
      </c>
      <c r="B279" s="176" t="s">
        <v>402</v>
      </c>
      <c r="C279" s="176" t="s">
        <v>403</v>
      </c>
      <c r="D279" s="176" t="s">
        <v>397</v>
      </c>
      <c r="E279" s="176">
        <v>50.6</v>
      </c>
      <c r="F279" s="176">
        <v>9.3000000000000007</v>
      </c>
      <c r="G279" s="176" t="s">
        <v>252</v>
      </c>
      <c r="H279" s="176" t="s">
        <v>404</v>
      </c>
      <c r="J279" s="176" t="s">
        <v>3177</v>
      </c>
      <c r="K279" s="179">
        <v>17.809999999999999</v>
      </c>
      <c r="L279" s="182">
        <v>372.02267973856209</v>
      </c>
      <c r="M279" s="181">
        <f t="shared" si="28"/>
        <v>32.75500000000001</v>
      </c>
      <c r="N279" s="181">
        <f t="shared" si="25"/>
        <v>372.03137254901964</v>
      </c>
      <c r="O279" s="181">
        <f t="shared" si="29"/>
        <v>31.072000000000003</v>
      </c>
      <c r="P279" s="176" t="s">
        <v>255</v>
      </c>
      <c r="Q279" s="176" t="s">
        <v>259</v>
      </c>
    </row>
    <row r="280" spans="1:17" s="176" customFormat="1" ht="15" customHeight="1" x14ac:dyDescent="0.2">
      <c r="A280" s="176" t="s">
        <v>582</v>
      </c>
      <c r="B280" s="176" t="s">
        <v>402</v>
      </c>
      <c r="C280" s="176" t="s">
        <v>403</v>
      </c>
      <c r="D280" s="176" t="s">
        <v>408</v>
      </c>
      <c r="E280" s="176">
        <v>50.6</v>
      </c>
      <c r="F280" s="176">
        <v>9.3000000000000007</v>
      </c>
      <c r="G280" s="176" t="s">
        <v>252</v>
      </c>
      <c r="H280" s="176" t="s">
        <v>404</v>
      </c>
      <c r="J280" s="176" t="s">
        <v>3177</v>
      </c>
      <c r="K280" s="179">
        <v>17.86</v>
      </c>
      <c r="L280" s="182">
        <v>372.06614379084971</v>
      </c>
      <c r="M280" s="181">
        <f t="shared" si="28"/>
        <v>32.53</v>
      </c>
      <c r="N280" s="181">
        <f t="shared" si="25"/>
        <v>372.05397385620915</v>
      </c>
      <c r="O280" s="181">
        <f t="shared" si="29"/>
        <v>30.739000000000004</v>
      </c>
      <c r="P280" s="176" t="s">
        <v>263</v>
      </c>
      <c r="Q280" s="176" t="s">
        <v>256</v>
      </c>
    </row>
    <row r="281" spans="1:17" s="176" customFormat="1" ht="15" customHeight="1" x14ac:dyDescent="0.2">
      <c r="A281" s="176" t="s">
        <v>583</v>
      </c>
      <c r="B281" s="176" t="s">
        <v>395</v>
      </c>
      <c r="C281" s="176" t="s">
        <v>396</v>
      </c>
      <c r="D281" s="176" t="s">
        <v>397</v>
      </c>
      <c r="E281" s="176">
        <v>43.4</v>
      </c>
      <c r="F281" s="176">
        <v>3.4</v>
      </c>
      <c r="G281" s="176" t="s">
        <v>261</v>
      </c>
      <c r="H281" s="176" t="s">
        <v>404</v>
      </c>
      <c r="J281" s="176" t="s">
        <v>3178</v>
      </c>
      <c r="K281" s="179">
        <v>18.03</v>
      </c>
      <c r="L281" s="182">
        <v>372.08352941176469</v>
      </c>
      <c r="M281" s="181">
        <f t="shared" si="28"/>
        <v>31.765000000000001</v>
      </c>
      <c r="N281" s="181">
        <f t="shared" si="25"/>
        <v>372.07309803921572</v>
      </c>
      <c r="O281" s="181">
        <f t="shared" si="29"/>
        <v>32.125000000000007</v>
      </c>
      <c r="P281" s="176" t="s">
        <v>255</v>
      </c>
      <c r="Q281" s="176" t="s">
        <v>256</v>
      </c>
    </row>
    <row r="282" spans="1:17" s="176" customFormat="1" ht="15" customHeight="1" x14ac:dyDescent="0.2">
      <c r="A282" s="176" t="s">
        <v>584</v>
      </c>
      <c r="B282" s="176" t="s">
        <v>541</v>
      </c>
      <c r="C282" s="176" t="s">
        <v>403</v>
      </c>
      <c r="D282" s="176" t="s">
        <v>408</v>
      </c>
      <c r="E282" s="176">
        <v>50.6</v>
      </c>
      <c r="F282" s="176">
        <v>9.3000000000000007</v>
      </c>
      <c r="G282" s="176" t="s">
        <v>252</v>
      </c>
      <c r="H282" s="176" t="s">
        <v>404</v>
      </c>
      <c r="J282" s="178" t="s">
        <v>542</v>
      </c>
      <c r="K282" s="179">
        <v>18.899999999999999</v>
      </c>
      <c r="L282" s="182">
        <v>372.08352941176469</v>
      </c>
      <c r="M282" s="181">
        <f t="shared" si="28"/>
        <v>27.850000000000009</v>
      </c>
      <c r="N282" s="181">
        <f t="shared" si="25"/>
        <v>372.10091503267978</v>
      </c>
      <c r="O282" s="181">
        <f t="shared" si="29"/>
        <v>32.557000000000002</v>
      </c>
      <c r="P282" s="176" t="s">
        <v>255</v>
      </c>
      <c r="Q282" s="176" t="s">
        <v>256</v>
      </c>
    </row>
    <row r="283" spans="1:17" s="176" customFormat="1" ht="15" customHeight="1" x14ac:dyDescent="0.2">
      <c r="A283" s="176" t="s">
        <v>585</v>
      </c>
      <c r="B283" s="176" t="s">
        <v>402</v>
      </c>
      <c r="C283" s="176" t="s">
        <v>403</v>
      </c>
      <c r="D283" s="176" t="s">
        <v>397</v>
      </c>
      <c r="E283" s="176">
        <v>50.6</v>
      </c>
      <c r="F283" s="176">
        <v>9.3000000000000007</v>
      </c>
      <c r="G283" s="176" t="s">
        <v>252</v>
      </c>
      <c r="H283" s="176" t="s">
        <v>404</v>
      </c>
      <c r="J283" s="176" t="s">
        <v>3177</v>
      </c>
      <c r="K283" s="179">
        <v>17.149999999999999</v>
      </c>
      <c r="L283" s="182">
        <v>372.10960784313727</v>
      </c>
      <c r="M283" s="181">
        <f t="shared" si="28"/>
        <v>35.725000000000009</v>
      </c>
      <c r="N283" s="181">
        <f t="shared" si="25"/>
        <v>372.1269934640523</v>
      </c>
      <c r="O283" s="181">
        <f t="shared" si="29"/>
        <v>32.071000000000012</v>
      </c>
      <c r="P283" s="176" t="s">
        <v>255</v>
      </c>
      <c r="Q283" s="176" t="s">
        <v>259</v>
      </c>
    </row>
    <row r="284" spans="1:17" s="176" customFormat="1" ht="15" customHeight="1" x14ac:dyDescent="0.2">
      <c r="A284" s="176" t="s">
        <v>586</v>
      </c>
      <c r="B284" s="176" t="s">
        <v>402</v>
      </c>
      <c r="C284" s="176" t="s">
        <v>403</v>
      </c>
      <c r="D284" s="176" t="s">
        <v>408</v>
      </c>
      <c r="E284" s="176">
        <v>50.6</v>
      </c>
      <c r="F284" s="176">
        <v>9.3000000000000007</v>
      </c>
      <c r="G284" s="176" t="s">
        <v>252</v>
      </c>
      <c r="H284" s="176" t="s">
        <v>404</v>
      </c>
      <c r="J284" s="176" t="s">
        <v>3177</v>
      </c>
      <c r="K284" s="179">
        <v>17.329999999999998</v>
      </c>
      <c r="L284" s="182">
        <v>372.16176470588238</v>
      </c>
      <c r="M284" s="181">
        <f t="shared" si="28"/>
        <v>34.91500000000002</v>
      </c>
      <c r="N284" s="181">
        <f t="shared" si="25"/>
        <v>372.15307189542489</v>
      </c>
      <c r="O284" s="181">
        <f t="shared" si="29"/>
        <v>32.37700000000001</v>
      </c>
      <c r="P284" s="176" t="s">
        <v>263</v>
      </c>
      <c r="Q284" s="176" t="s">
        <v>259</v>
      </c>
    </row>
    <row r="285" spans="1:17" s="176" customFormat="1" ht="15" customHeight="1" x14ac:dyDescent="0.2">
      <c r="A285" s="176" t="s">
        <v>587</v>
      </c>
      <c r="B285" s="176" t="s">
        <v>541</v>
      </c>
      <c r="C285" s="176" t="s">
        <v>403</v>
      </c>
      <c r="D285" s="176" t="s">
        <v>408</v>
      </c>
      <c r="E285" s="176">
        <v>50.6</v>
      </c>
      <c r="F285" s="176">
        <v>9.3000000000000007</v>
      </c>
      <c r="G285" s="176" t="s">
        <v>261</v>
      </c>
      <c r="H285" s="176" t="s">
        <v>404</v>
      </c>
      <c r="J285" s="178" t="s">
        <v>542</v>
      </c>
      <c r="K285" s="179">
        <v>18.399999999999999</v>
      </c>
      <c r="L285" s="182">
        <v>372.19653594771239</v>
      </c>
      <c r="M285" s="181">
        <f t="shared" si="28"/>
        <v>30.100000000000009</v>
      </c>
      <c r="N285" s="181">
        <f t="shared" si="25"/>
        <v>372.18455953159042</v>
      </c>
      <c r="O285" s="181">
        <f t="shared" si="29"/>
        <v>32.800000000000004</v>
      </c>
      <c r="P285" s="176" t="s">
        <v>263</v>
      </c>
      <c r="Q285" s="176" t="s">
        <v>256</v>
      </c>
    </row>
    <row r="286" spans="1:17" s="176" customFormat="1" ht="15" customHeight="1" x14ac:dyDescent="0.2">
      <c r="A286" s="176" t="s">
        <v>588</v>
      </c>
      <c r="B286" s="176" t="s">
        <v>402</v>
      </c>
      <c r="C286" s="176" t="s">
        <v>403</v>
      </c>
      <c r="D286" s="176" t="s">
        <v>397</v>
      </c>
      <c r="E286" s="176">
        <v>50.6</v>
      </c>
      <c r="F286" s="176">
        <v>9.3000000000000007</v>
      </c>
      <c r="G286" s="176" t="s">
        <v>252</v>
      </c>
      <c r="H286" s="176" t="s">
        <v>404</v>
      </c>
      <c r="J286" s="176" t="s">
        <v>3177</v>
      </c>
      <c r="K286" s="179">
        <v>17.690000000000001</v>
      </c>
      <c r="L286" s="182">
        <v>372.21392156862748</v>
      </c>
      <c r="M286" s="181">
        <f t="shared" si="28"/>
        <v>33.295000000000002</v>
      </c>
      <c r="N286" s="181">
        <f t="shared" si="25"/>
        <v>372.21102500000001</v>
      </c>
      <c r="O286" s="181">
        <f t="shared" ref="O286:O301" si="30">AVERAGE(M284:M288)</f>
        <v>32.035000000000011</v>
      </c>
      <c r="P286" s="176" t="s">
        <v>255</v>
      </c>
      <c r="Q286" s="176" t="s">
        <v>259</v>
      </c>
    </row>
    <row r="287" spans="1:17" s="176" customFormat="1" ht="15" customHeight="1" x14ac:dyDescent="0.2">
      <c r="A287" s="176" t="s">
        <v>589</v>
      </c>
      <c r="B287" s="176" t="s">
        <v>428</v>
      </c>
      <c r="C287" s="176" t="s">
        <v>403</v>
      </c>
      <c r="D287" s="176" t="s">
        <v>397</v>
      </c>
      <c r="E287" s="176">
        <v>50.6</v>
      </c>
      <c r="F287" s="176">
        <v>9.3000000000000007</v>
      </c>
      <c r="G287" s="176" t="s">
        <v>252</v>
      </c>
      <c r="H287" s="176" t="s">
        <v>404</v>
      </c>
      <c r="J287" s="178" t="s">
        <v>542</v>
      </c>
      <c r="K287" s="179">
        <v>18.43</v>
      </c>
      <c r="L287" s="182">
        <v>372.2409675925926</v>
      </c>
      <c r="M287" s="181">
        <f t="shared" si="28"/>
        <v>29.965000000000003</v>
      </c>
      <c r="N287" s="181">
        <f t="shared" si="25"/>
        <v>372.2272526143791</v>
      </c>
      <c r="O287" s="181">
        <f t="shared" si="30"/>
        <v>31.25200000000001</v>
      </c>
      <c r="P287" s="176" t="s">
        <v>255</v>
      </c>
      <c r="Q287" s="176" t="s">
        <v>259</v>
      </c>
    </row>
    <row r="288" spans="1:17" s="176" customFormat="1" ht="15" customHeight="1" x14ac:dyDescent="0.2">
      <c r="A288" s="176" t="s">
        <v>590</v>
      </c>
      <c r="B288" s="176" t="s">
        <v>428</v>
      </c>
      <c r="C288" s="176" t="s">
        <v>403</v>
      </c>
      <c r="D288" s="176" t="s">
        <v>408</v>
      </c>
      <c r="E288" s="176">
        <v>50.6</v>
      </c>
      <c r="F288" s="176">
        <v>9.3000000000000007</v>
      </c>
      <c r="G288" s="176" t="s">
        <v>261</v>
      </c>
      <c r="H288" s="176" t="s">
        <v>404</v>
      </c>
      <c r="J288" s="178" t="s">
        <v>542</v>
      </c>
      <c r="K288" s="183">
        <v>18</v>
      </c>
      <c r="L288" s="182">
        <v>372.24193518518518</v>
      </c>
      <c r="M288" s="181">
        <f t="shared" si="28"/>
        <v>31.900000000000006</v>
      </c>
      <c r="N288" s="181">
        <f t="shared" si="25"/>
        <v>372.23981579520694</v>
      </c>
      <c r="O288" s="181">
        <f t="shared" si="30"/>
        <v>31.162000000000006</v>
      </c>
      <c r="P288" s="176" t="s">
        <v>263</v>
      </c>
      <c r="Q288" s="176" t="s">
        <v>259</v>
      </c>
    </row>
    <row r="289" spans="1:17" s="176" customFormat="1" ht="15" customHeight="1" x14ac:dyDescent="0.2">
      <c r="A289" s="176" t="s">
        <v>591</v>
      </c>
      <c r="B289" s="176" t="s">
        <v>428</v>
      </c>
      <c r="C289" s="176" t="s">
        <v>403</v>
      </c>
      <c r="D289" s="176" t="s">
        <v>397</v>
      </c>
      <c r="E289" s="176">
        <v>50.6</v>
      </c>
      <c r="F289" s="176">
        <v>9.3000000000000007</v>
      </c>
      <c r="G289" s="176" t="s">
        <v>252</v>
      </c>
      <c r="H289" s="176" t="s">
        <v>404</v>
      </c>
      <c r="J289" s="178" t="s">
        <v>542</v>
      </c>
      <c r="K289" s="183">
        <v>18.2</v>
      </c>
      <c r="L289" s="182">
        <v>372.24290277777777</v>
      </c>
      <c r="M289" s="181">
        <f t="shared" si="28"/>
        <v>31.000000000000014</v>
      </c>
      <c r="N289" s="181">
        <f t="shared" si="25"/>
        <v>372.26438333333329</v>
      </c>
      <c r="O289" s="181">
        <f t="shared" si="30"/>
        <v>31.243000000000006</v>
      </c>
      <c r="P289" s="176" t="s">
        <v>263</v>
      </c>
      <c r="Q289" s="176" t="s">
        <v>256</v>
      </c>
    </row>
    <row r="290" spans="1:17" s="176" customFormat="1" ht="15" customHeight="1" x14ac:dyDescent="0.2">
      <c r="A290" s="176" t="s">
        <v>592</v>
      </c>
      <c r="B290" s="176" t="s">
        <v>541</v>
      </c>
      <c r="C290" s="176" t="s">
        <v>403</v>
      </c>
      <c r="D290" s="176" t="s">
        <v>397</v>
      </c>
      <c r="E290" s="176">
        <v>50.6</v>
      </c>
      <c r="F290" s="176">
        <v>9.3000000000000007</v>
      </c>
      <c r="G290" s="176" t="s">
        <v>252</v>
      </c>
      <c r="H290" s="176" t="s">
        <v>404</v>
      </c>
      <c r="J290" s="178" t="s">
        <v>542</v>
      </c>
      <c r="K290" s="179">
        <v>18.5</v>
      </c>
      <c r="L290" s="182">
        <v>372.25935185185182</v>
      </c>
      <c r="M290" s="181">
        <f t="shared" si="28"/>
        <v>29.650000000000006</v>
      </c>
      <c r="N290" s="181">
        <f t="shared" si="25"/>
        <v>372.29128240740738</v>
      </c>
      <c r="O290" s="181">
        <f t="shared" si="30"/>
        <v>32.107000000000006</v>
      </c>
      <c r="P290" s="176" t="s">
        <v>263</v>
      </c>
      <c r="Q290" s="176" t="s">
        <v>256</v>
      </c>
    </row>
    <row r="291" spans="1:17" s="176" customFormat="1" ht="15" customHeight="1" x14ac:dyDescent="0.2">
      <c r="A291" s="176" t="s">
        <v>593</v>
      </c>
      <c r="B291" s="176" t="s">
        <v>402</v>
      </c>
      <c r="C291" s="176" t="s">
        <v>403</v>
      </c>
      <c r="D291" s="176" t="s">
        <v>408</v>
      </c>
      <c r="E291" s="176">
        <v>50.6</v>
      </c>
      <c r="F291" s="176">
        <v>9.3000000000000007</v>
      </c>
      <c r="G291" s="176" t="s">
        <v>252</v>
      </c>
      <c r="H291" s="176" t="s">
        <v>594</v>
      </c>
      <c r="J291" s="178" t="s">
        <v>595</v>
      </c>
      <c r="K291" s="179">
        <v>17.600000000000001</v>
      </c>
      <c r="L291" s="182">
        <v>372.33675925925928</v>
      </c>
      <c r="M291" s="181">
        <f t="shared" si="28"/>
        <v>33.700000000000003</v>
      </c>
      <c r="N291" s="181">
        <f t="shared" si="25"/>
        <v>372.31798796296295</v>
      </c>
      <c r="O291" s="181">
        <f t="shared" si="30"/>
        <v>32.20600000000001</v>
      </c>
      <c r="P291" s="176" t="s">
        <v>255</v>
      </c>
      <c r="Q291" s="176" t="s">
        <v>259</v>
      </c>
    </row>
    <row r="292" spans="1:17" s="176" customFormat="1" ht="15" customHeight="1" x14ac:dyDescent="0.2">
      <c r="A292" s="176" t="s">
        <v>596</v>
      </c>
      <c r="B292" s="176" t="s">
        <v>395</v>
      </c>
      <c r="C292" s="176" t="s">
        <v>396</v>
      </c>
      <c r="D292" s="176" t="s">
        <v>397</v>
      </c>
      <c r="E292" s="176">
        <v>43.4</v>
      </c>
      <c r="F292" s="176">
        <v>3.4</v>
      </c>
      <c r="G292" s="176" t="s">
        <v>261</v>
      </c>
      <c r="H292" s="176" t="s">
        <v>594</v>
      </c>
      <c r="J292" s="176" t="s">
        <v>597</v>
      </c>
      <c r="K292" s="179">
        <v>17.47</v>
      </c>
      <c r="L292" s="182">
        <v>372.37546296296296</v>
      </c>
      <c r="M292" s="181">
        <f t="shared" si="28"/>
        <v>34.285000000000011</v>
      </c>
      <c r="N292" s="181">
        <f t="shared" si="25"/>
        <v>372.35417592592592</v>
      </c>
      <c r="O292" s="181">
        <f t="shared" si="30"/>
        <v>31.612000000000005</v>
      </c>
      <c r="P292" s="176" t="s">
        <v>255</v>
      </c>
      <c r="Q292" s="176" t="s">
        <v>256</v>
      </c>
    </row>
    <row r="293" spans="1:17" s="176" customFormat="1" ht="15" customHeight="1" x14ac:dyDescent="0.2">
      <c r="A293" s="176" t="s">
        <v>598</v>
      </c>
      <c r="B293" s="176" t="s">
        <v>402</v>
      </c>
      <c r="C293" s="176" t="s">
        <v>403</v>
      </c>
      <c r="D293" s="176" t="s">
        <v>408</v>
      </c>
      <c r="E293" s="176">
        <v>50.6</v>
      </c>
      <c r="F293" s="176">
        <v>9.3000000000000007</v>
      </c>
      <c r="G293" s="176" t="s">
        <v>252</v>
      </c>
      <c r="H293" s="176" t="s">
        <v>594</v>
      </c>
      <c r="J293" s="178" t="s">
        <v>595</v>
      </c>
      <c r="K293" s="179">
        <v>17.89</v>
      </c>
      <c r="L293" s="182">
        <v>372.37546296296296</v>
      </c>
      <c r="M293" s="181">
        <f t="shared" si="28"/>
        <v>32.39500000000001</v>
      </c>
      <c r="N293" s="181">
        <f t="shared" si="25"/>
        <v>372.38900925925924</v>
      </c>
      <c r="O293" s="181">
        <f t="shared" si="30"/>
        <v>32.76400000000001</v>
      </c>
      <c r="P293" s="176" t="s">
        <v>255</v>
      </c>
      <c r="Q293" s="176" t="s">
        <v>259</v>
      </c>
    </row>
    <row r="294" spans="1:17" s="176" customFormat="1" ht="15" customHeight="1" x14ac:dyDescent="0.2">
      <c r="A294" s="176" t="s">
        <v>599</v>
      </c>
      <c r="B294" s="176" t="s">
        <v>428</v>
      </c>
      <c r="C294" s="176" t="s">
        <v>403</v>
      </c>
      <c r="D294" s="176" t="s">
        <v>408</v>
      </c>
      <c r="E294" s="176">
        <v>50.6</v>
      </c>
      <c r="F294" s="176">
        <v>9.3000000000000007</v>
      </c>
      <c r="G294" s="176" t="s">
        <v>261</v>
      </c>
      <c r="H294" s="176" t="s">
        <v>594</v>
      </c>
      <c r="J294" s="178" t="s">
        <v>595</v>
      </c>
      <c r="K294" s="179">
        <v>18.86</v>
      </c>
      <c r="L294" s="182">
        <v>372.42384259259262</v>
      </c>
      <c r="M294" s="181">
        <f t="shared" si="28"/>
        <v>28.03</v>
      </c>
      <c r="N294" s="181">
        <f t="shared" si="25"/>
        <v>372.43932407407408</v>
      </c>
      <c r="O294" s="181">
        <f t="shared" si="30"/>
        <v>32.899000000000015</v>
      </c>
      <c r="P294" s="176" t="s">
        <v>263</v>
      </c>
      <c r="Q294" s="176" t="s">
        <v>256</v>
      </c>
    </row>
    <row r="295" spans="1:17" s="176" customFormat="1" ht="15" customHeight="1" x14ac:dyDescent="0.2">
      <c r="A295" s="176" t="s">
        <v>600</v>
      </c>
      <c r="B295" s="176" t="s">
        <v>402</v>
      </c>
      <c r="C295" s="176" t="s">
        <v>403</v>
      </c>
      <c r="D295" s="176" t="s">
        <v>408</v>
      </c>
      <c r="E295" s="176">
        <v>50.6</v>
      </c>
      <c r="F295" s="176">
        <v>9.3000000000000007</v>
      </c>
      <c r="G295" s="176" t="s">
        <v>252</v>
      </c>
      <c r="H295" s="176" t="s">
        <v>594</v>
      </c>
      <c r="J295" s="178" t="s">
        <v>595</v>
      </c>
      <c r="K295" s="179">
        <v>17.22</v>
      </c>
      <c r="L295" s="182">
        <v>372.4335185185185</v>
      </c>
      <c r="M295" s="181">
        <f t="shared" si="28"/>
        <v>35.410000000000011</v>
      </c>
      <c r="N295" s="181">
        <f t="shared" si="25"/>
        <v>372.51286111111108</v>
      </c>
      <c r="O295" s="181">
        <f t="shared" si="30"/>
        <v>33.421000000000006</v>
      </c>
      <c r="P295" s="176" t="s">
        <v>255</v>
      </c>
      <c r="Q295" s="176" t="s">
        <v>256</v>
      </c>
    </row>
    <row r="296" spans="1:17" s="176" customFormat="1" ht="15" customHeight="1" x14ac:dyDescent="0.2">
      <c r="A296" s="176" t="s">
        <v>601</v>
      </c>
      <c r="B296" s="176" t="s">
        <v>402</v>
      </c>
      <c r="C296" s="176" t="s">
        <v>403</v>
      </c>
      <c r="D296" s="176" t="s">
        <v>397</v>
      </c>
      <c r="E296" s="176">
        <v>50.6</v>
      </c>
      <c r="F296" s="176">
        <v>9.3000000000000007</v>
      </c>
      <c r="G296" s="176" t="s">
        <v>261</v>
      </c>
      <c r="H296" s="176" t="s">
        <v>594</v>
      </c>
      <c r="J296" s="178" t="s">
        <v>595</v>
      </c>
      <c r="K296" s="179">
        <v>17.45</v>
      </c>
      <c r="L296" s="182">
        <v>372.58833333333337</v>
      </c>
      <c r="M296" s="181">
        <f t="shared" si="28"/>
        <v>34.375000000000014</v>
      </c>
      <c r="N296" s="181">
        <f t="shared" si="25"/>
        <v>372.58833333333331</v>
      </c>
      <c r="O296" s="181">
        <f t="shared" si="30"/>
        <v>32.854000000000006</v>
      </c>
      <c r="P296" s="176" t="s">
        <v>263</v>
      </c>
      <c r="Q296" s="176" t="s">
        <v>256</v>
      </c>
    </row>
    <row r="297" spans="1:17" s="176" customFormat="1" ht="15" customHeight="1" x14ac:dyDescent="0.2">
      <c r="A297" s="176" t="s">
        <v>602</v>
      </c>
      <c r="B297" s="176" t="s">
        <v>395</v>
      </c>
      <c r="C297" s="176" t="s">
        <v>396</v>
      </c>
      <c r="D297" s="176" t="s">
        <v>408</v>
      </c>
      <c r="E297" s="176">
        <v>43.4</v>
      </c>
      <c r="F297" s="176">
        <v>3.4</v>
      </c>
      <c r="G297" s="176" t="s">
        <v>261</v>
      </c>
      <c r="H297" s="176" t="s">
        <v>594</v>
      </c>
      <c r="J297" s="176" t="s">
        <v>597</v>
      </c>
      <c r="K297" s="179">
        <v>16.89</v>
      </c>
      <c r="L297" s="182">
        <v>372.74314814814812</v>
      </c>
      <c r="M297" s="181">
        <f t="shared" si="28"/>
        <v>36.89500000000001</v>
      </c>
      <c r="N297" s="181">
        <f t="shared" si="25"/>
        <v>372.66380555555554</v>
      </c>
      <c r="O297" s="181">
        <f t="shared" si="30"/>
        <v>33.358000000000004</v>
      </c>
      <c r="P297" s="176" t="s">
        <v>255</v>
      </c>
      <c r="Q297" s="176" t="s">
        <v>259</v>
      </c>
    </row>
    <row r="298" spans="1:17" s="176" customFormat="1" ht="15" customHeight="1" x14ac:dyDescent="0.2">
      <c r="A298" s="176" t="s">
        <v>603</v>
      </c>
      <c r="B298" s="176" t="s">
        <v>541</v>
      </c>
      <c r="C298" s="176" t="s">
        <v>403</v>
      </c>
      <c r="D298" s="176" t="s">
        <v>397</v>
      </c>
      <c r="E298" s="176">
        <v>50.6</v>
      </c>
      <c r="F298" s="176">
        <v>9.3000000000000007</v>
      </c>
      <c r="G298" s="176" t="s">
        <v>261</v>
      </c>
      <c r="H298" s="176" t="s">
        <v>594</v>
      </c>
      <c r="J298" s="178" t="s">
        <v>595</v>
      </c>
      <c r="K298" s="179">
        <v>18.52</v>
      </c>
      <c r="L298" s="182">
        <v>372.75282407407406</v>
      </c>
      <c r="M298" s="181">
        <f t="shared" si="28"/>
        <v>29.560000000000002</v>
      </c>
      <c r="N298" s="181">
        <f t="shared" si="25"/>
        <v>372.73734259259265</v>
      </c>
      <c r="O298" s="181">
        <f t="shared" si="30"/>
        <v>33.043000000000006</v>
      </c>
      <c r="P298" s="176" t="s">
        <v>255</v>
      </c>
      <c r="Q298" s="176" t="s">
        <v>256</v>
      </c>
    </row>
    <row r="299" spans="1:17" s="176" customFormat="1" ht="15" customHeight="1" x14ac:dyDescent="0.2">
      <c r="A299" s="176" t="s">
        <v>604</v>
      </c>
      <c r="B299" s="176" t="s">
        <v>428</v>
      </c>
      <c r="C299" s="176" t="s">
        <v>403</v>
      </c>
      <c r="D299" s="176" t="s">
        <v>408</v>
      </c>
      <c r="E299" s="176">
        <v>50.6</v>
      </c>
      <c r="F299" s="176">
        <v>9.3000000000000007</v>
      </c>
      <c r="G299" s="176" t="s">
        <v>252</v>
      </c>
      <c r="H299" s="176" t="s">
        <v>594</v>
      </c>
      <c r="J299" s="178" t="s">
        <v>595</v>
      </c>
      <c r="K299" s="179">
        <v>18.3</v>
      </c>
      <c r="L299" s="182">
        <v>372.80120370370372</v>
      </c>
      <c r="M299" s="181">
        <f t="shared" si="28"/>
        <v>30.549999999999997</v>
      </c>
      <c r="N299" s="181">
        <f t="shared" si="25"/>
        <v>372.78378703703709</v>
      </c>
      <c r="O299" s="181">
        <f t="shared" si="30"/>
        <v>32.278000000000006</v>
      </c>
      <c r="P299" s="176" t="s">
        <v>255</v>
      </c>
      <c r="Q299" s="176" t="s">
        <v>256</v>
      </c>
    </row>
    <row r="300" spans="1:17" s="176" customFormat="1" ht="15" customHeight="1" x14ac:dyDescent="0.2">
      <c r="A300" s="176" t="s">
        <v>605</v>
      </c>
      <c r="B300" s="176" t="s">
        <v>402</v>
      </c>
      <c r="C300" s="176" t="s">
        <v>403</v>
      </c>
      <c r="D300" s="176" t="s">
        <v>397</v>
      </c>
      <c r="E300" s="176">
        <v>50.6</v>
      </c>
      <c r="F300" s="176">
        <v>9.3000000000000007</v>
      </c>
      <c r="G300" s="176" t="s">
        <v>252</v>
      </c>
      <c r="H300" s="176" t="s">
        <v>594</v>
      </c>
      <c r="J300" s="178" t="s">
        <v>595</v>
      </c>
      <c r="K300" s="179">
        <v>17.57</v>
      </c>
      <c r="L300" s="182">
        <v>372.80120370370372</v>
      </c>
      <c r="M300" s="181">
        <f t="shared" si="28"/>
        <v>33.835000000000008</v>
      </c>
      <c r="N300" s="181">
        <f t="shared" si="25"/>
        <v>372.82249074074076</v>
      </c>
      <c r="O300" s="181">
        <f t="shared" si="30"/>
        <v>31.810000000000002</v>
      </c>
      <c r="P300" s="176" t="s">
        <v>255</v>
      </c>
      <c r="Q300" s="176" t="s">
        <v>256</v>
      </c>
    </row>
    <row r="301" spans="1:17" s="176" customFormat="1" ht="15" customHeight="1" x14ac:dyDescent="0.2">
      <c r="A301" s="176" t="s">
        <v>606</v>
      </c>
      <c r="B301" s="176" t="s">
        <v>541</v>
      </c>
      <c r="C301" s="176" t="s">
        <v>403</v>
      </c>
      <c r="D301" s="176" t="s">
        <v>397</v>
      </c>
      <c r="E301" s="176">
        <v>50.6</v>
      </c>
      <c r="F301" s="176">
        <v>9.3000000000000007</v>
      </c>
      <c r="G301" s="176" t="s">
        <v>252</v>
      </c>
      <c r="H301" s="176" t="s">
        <v>594</v>
      </c>
      <c r="J301" s="178" t="s">
        <v>595</v>
      </c>
      <c r="K301" s="179">
        <v>18.3</v>
      </c>
      <c r="L301" s="182">
        <v>372.82055555555559</v>
      </c>
      <c r="M301" s="181">
        <f t="shared" si="28"/>
        <v>30.549999999999997</v>
      </c>
      <c r="N301" s="181">
        <f t="shared" si="25"/>
        <v>372.86758055555555</v>
      </c>
      <c r="O301" s="181">
        <f t="shared" si="30"/>
        <v>32.835999999999999</v>
      </c>
      <c r="P301" s="176" t="s">
        <v>263</v>
      </c>
      <c r="Q301" s="176" t="s">
        <v>259</v>
      </c>
    </row>
    <row r="302" spans="1:17" s="176" customFormat="1" ht="15" customHeight="1" x14ac:dyDescent="0.2">
      <c r="A302" s="176" t="s">
        <v>607</v>
      </c>
      <c r="B302" s="176" t="s">
        <v>541</v>
      </c>
      <c r="C302" s="176" t="s">
        <v>403</v>
      </c>
      <c r="D302" s="176" t="s">
        <v>408</v>
      </c>
      <c r="E302" s="176">
        <v>50.6</v>
      </c>
      <c r="F302" s="176">
        <v>9.3000000000000007</v>
      </c>
      <c r="G302" s="176" t="s">
        <v>252</v>
      </c>
      <c r="H302" s="176" t="s">
        <v>594</v>
      </c>
      <c r="J302" s="178" t="s">
        <v>595</v>
      </c>
      <c r="K302" s="179">
        <v>17.41</v>
      </c>
      <c r="L302" s="182">
        <v>372.93666666666672</v>
      </c>
      <c r="M302" s="181">
        <f t="shared" si="28"/>
        <v>34.555000000000007</v>
      </c>
      <c r="N302" s="181">
        <f t="shared" ref="N302:N365" si="31">AVERAGE(L300:L304)</f>
        <v>372.90318796296299</v>
      </c>
      <c r="O302" s="181">
        <f t="shared" ref="O302:O317" si="32">AVERAGE(M300:M304)</f>
        <v>33.646000000000001</v>
      </c>
      <c r="P302" s="176" t="s">
        <v>263</v>
      </c>
      <c r="Q302" s="176" t="s">
        <v>256</v>
      </c>
    </row>
    <row r="303" spans="1:17" s="176" customFormat="1" ht="15" customHeight="1" x14ac:dyDescent="0.2">
      <c r="A303" s="176" t="s">
        <v>608</v>
      </c>
      <c r="B303" s="176" t="s">
        <v>428</v>
      </c>
      <c r="C303" s="176" t="s">
        <v>403</v>
      </c>
      <c r="D303" s="176" t="s">
        <v>397</v>
      </c>
      <c r="E303" s="176">
        <v>50.6</v>
      </c>
      <c r="F303" s="176">
        <v>9.3000000000000007</v>
      </c>
      <c r="G303" s="176" t="s">
        <v>252</v>
      </c>
      <c r="H303" s="176" t="s">
        <v>594</v>
      </c>
      <c r="J303" s="178" t="s">
        <v>595</v>
      </c>
      <c r="K303" s="179">
        <v>17.38</v>
      </c>
      <c r="L303" s="182">
        <v>372.97827314814811</v>
      </c>
      <c r="M303" s="181">
        <f t="shared" si="28"/>
        <v>34.690000000000012</v>
      </c>
      <c r="N303" s="181">
        <f t="shared" si="31"/>
        <v>372.9389888888889</v>
      </c>
      <c r="O303" s="181">
        <f t="shared" si="32"/>
        <v>33.619000000000007</v>
      </c>
      <c r="P303" s="176" t="s">
        <v>255</v>
      </c>
      <c r="Q303" s="176" t="s">
        <v>256</v>
      </c>
    </row>
    <row r="304" spans="1:17" s="176" customFormat="1" ht="15" customHeight="1" x14ac:dyDescent="0.2">
      <c r="A304" s="176" t="s">
        <v>609</v>
      </c>
      <c r="B304" s="176" t="s">
        <v>428</v>
      </c>
      <c r="C304" s="176" t="s">
        <v>403</v>
      </c>
      <c r="D304" s="176" t="s">
        <v>408</v>
      </c>
      <c r="E304" s="176">
        <v>50.6</v>
      </c>
      <c r="F304" s="176">
        <v>9.3000000000000007</v>
      </c>
      <c r="G304" s="176" t="s">
        <v>252</v>
      </c>
      <c r="H304" s="176" t="s">
        <v>594</v>
      </c>
      <c r="J304" s="178" t="s">
        <v>595</v>
      </c>
      <c r="K304" s="183">
        <v>17.399999999999999</v>
      </c>
      <c r="L304" s="182">
        <v>372.97924074074075</v>
      </c>
      <c r="M304" s="181">
        <f t="shared" si="28"/>
        <v>34.600000000000009</v>
      </c>
      <c r="N304" s="181">
        <f t="shared" si="31"/>
        <v>372.9757574074074</v>
      </c>
      <c r="O304" s="181">
        <f t="shared" si="32"/>
        <v>34.330000000000005</v>
      </c>
      <c r="P304" s="176" t="s">
        <v>263</v>
      </c>
      <c r="Q304" s="176" t="s">
        <v>256</v>
      </c>
    </row>
    <row r="305" spans="1:17" s="176" customFormat="1" ht="15" customHeight="1" x14ac:dyDescent="0.2">
      <c r="A305" s="176" t="s">
        <v>610</v>
      </c>
      <c r="B305" s="176" t="s">
        <v>428</v>
      </c>
      <c r="C305" s="176" t="s">
        <v>403</v>
      </c>
      <c r="D305" s="176" t="s">
        <v>397</v>
      </c>
      <c r="E305" s="176">
        <v>50.6</v>
      </c>
      <c r="F305" s="176">
        <v>9.3000000000000007</v>
      </c>
      <c r="G305" s="176" t="s">
        <v>261</v>
      </c>
      <c r="H305" s="176" t="s">
        <v>594</v>
      </c>
      <c r="J305" s="178" t="s">
        <v>595</v>
      </c>
      <c r="K305" s="183">
        <v>17.600000000000001</v>
      </c>
      <c r="L305" s="182">
        <v>372.98020833333334</v>
      </c>
      <c r="M305" s="181">
        <f t="shared" si="28"/>
        <v>33.700000000000003</v>
      </c>
      <c r="N305" s="181">
        <f t="shared" si="31"/>
        <v>373.01833148148154</v>
      </c>
      <c r="O305" s="181">
        <f t="shared" si="32"/>
        <v>33.736000000000004</v>
      </c>
      <c r="P305" s="176" t="s">
        <v>255</v>
      </c>
      <c r="Q305" s="176" t="s">
        <v>259</v>
      </c>
    </row>
    <row r="306" spans="1:17" s="176" customFormat="1" ht="15" customHeight="1" x14ac:dyDescent="0.2">
      <c r="A306" s="176" t="s">
        <v>611</v>
      </c>
      <c r="B306" s="176" t="s">
        <v>541</v>
      </c>
      <c r="C306" s="176" t="s">
        <v>403</v>
      </c>
      <c r="D306" s="176" t="s">
        <v>397</v>
      </c>
      <c r="E306" s="176">
        <v>50.6</v>
      </c>
      <c r="F306" s="176">
        <v>9.3000000000000007</v>
      </c>
      <c r="G306" s="176" t="s">
        <v>261</v>
      </c>
      <c r="H306" s="176" t="s">
        <v>594</v>
      </c>
      <c r="J306" s="178" t="s">
        <v>595</v>
      </c>
      <c r="K306" s="179">
        <v>17.510000000000002</v>
      </c>
      <c r="L306" s="182">
        <v>373.0043981481482</v>
      </c>
      <c r="M306" s="181">
        <f t="shared" si="28"/>
        <v>34.105000000000004</v>
      </c>
      <c r="N306" s="181">
        <f t="shared" si="31"/>
        <v>373.06032500000003</v>
      </c>
      <c r="O306" s="181">
        <f t="shared" si="32"/>
        <v>32.926000000000002</v>
      </c>
      <c r="P306" s="176" t="s">
        <v>263</v>
      </c>
      <c r="Q306" s="176" t="s">
        <v>259</v>
      </c>
    </row>
    <row r="307" spans="1:17" s="176" customFormat="1" ht="15" customHeight="1" x14ac:dyDescent="0.2">
      <c r="A307" s="176" t="s">
        <v>612</v>
      </c>
      <c r="B307" s="176" t="s">
        <v>541</v>
      </c>
      <c r="C307" s="176" t="s">
        <v>403</v>
      </c>
      <c r="D307" s="176" t="s">
        <v>397</v>
      </c>
      <c r="E307" s="176">
        <v>50.6</v>
      </c>
      <c r="F307" s="176">
        <v>9.3000000000000007</v>
      </c>
      <c r="G307" s="176" t="s">
        <v>261</v>
      </c>
      <c r="H307" s="176" t="s">
        <v>594</v>
      </c>
      <c r="J307" s="178" t="s">
        <v>595</v>
      </c>
      <c r="K307" s="179">
        <v>18.07</v>
      </c>
      <c r="L307" s="182">
        <v>373.14953703703702</v>
      </c>
      <c r="M307" s="181">
        <f t="shared" si="28"/>
        <v>31.585000000000008</v>
      </c>
      <c r="N307" s="181">
        <f t="shared" si="31"/>
        <v>373.102125</v>
      </c>
      <c r="O307" s="181">
        <f t="shared" si="32"/>
        <v>32.062000000000005</v>
      </c>
      <c r="P307" s="176" t="s">
        <v>263</v>
      </c>
      <c r="Q307" s="176" t="s">
        <v>256</v>
      </c>
    </row>
    <row r="308" spans="1:17" s="176" customFormat="1" ht="15" customHeight="1" x14ac:dyDescent="0.2">
      <c r="A308" s="176" t="s">
        <v>613</v>
      </c>
      <c r="B308" s="176" t="s">
        <v>395</v>
      </c>
      <c r="C308" s="176" t="s">
        <v>396</v>
      </c>
      <c r="D308" s="176" t="s">
        <v>397</v>
      </c>
      <c r="E308" s="176">
        <v>43.4</v>
      </c>
      <c r="F308" s="176">
        <v>3.4</v>
      </c>
      <c r="G308" s="176" t="s">
        <v>261</v>
      </c>
      <c r="H308" s="176" t="s">
        <v>594</v>
      </c>
      <c r="J308" s="176" t="s">
        <v>597</v>
      </c>
      <c r="K308" s="179">
        <v>18.28</v>
      </c>
      <c r="L308" s="182">
        <v>373.18824074074075</v>
      </c>
      <c r="M308" s="181">
        <f t="shared" si="28"/>
        <v>30.64</v>
      </c>
      <c r="N308" s="181">
        <f t="shared" si="31"/>
        <v>373.14373148148144</v>
      </c>
      <c r="O308" s="181">
        <f t="shared" si="32"/>
        <v>31.990000000000002</v>
      </c>
      <c r="P308" s="176" t="s">
        <v>255</v>
      </c>
      <c r="Q308" s="176" t="s">
        <v>256</v>
      </c>
    </row>
    <row r="309" spans="1:17" s="176" customFormat="1" ht="15" customHeight="1" x14ac:dyDescent="0.2">
      <c r="A309" s="176" t="s">
        <v>614</v>
      </c>
      <c r="B309" s="176" t="s">
        <v>428</v>
      </c>
      <c r="C309" s="176" t="s">
        <v>403</v>
      </c>
      <c r="D309" s="176" t="s">
        <v>397</v>
      </c>
      <c r="E309" s="176">
        <v>50.6</v>
      </c>
      <c r="F309" s="176">
        <v>9.3000000000000007</v>
      </c>
      <c r="G309" s="176" t="s">
        <v>252</v>
      </c>
      <c r="H309" s="176" t="s">
        <v>594</v>
      </c>
      <c r="J309" s="178" t="s">
        <v>595</v>
      </c>
      <c r="K309" s="179">
        <v>18.36</v>
      </c>
      <c r="L309" s="182">
        <v>373.18824074074075</v>
      </c>
      <c r="M309" s="181">
        <f t="shared" si="28"/>
        <v>30.28</v>
      </c>
      <c r="N309" s="181">
        <f t="shared" si="31"/>
        <v>373.21146296296291</v>
      </c>
      <c r="O309" s="181">
        <f t="shared" si="32"/>
        <v>31.548999999999999</v>
      </c>
      <c r="P309" s="176" t="s">
        <v>255</v>
      </c>
      <c r="Q309" s="176" t="s">
        <v>256</v>
      </c>
    </row>
    <row r="310" spans="1:17" s="176" customFormat="1" ht="15" customHeight="1" x14ac:dyDescent="0.2">
      <c r="A310" s="176" t="s">
        <v>615</v>
      </c>
      <c r="B310" s="176" t="s">
        <v>402</v>
      </c>
      <c r="C310" s="176" t="s">
        <v>403</v>
      </c>
      <c r="D310" s="176" t="s">
        <v>397</v>
      </c>
      <c r="E310" s="176">
        <v>50.6</v>
      </c>
      <c r="F310" s="176">
        <v>9.3000000000000007</v>
      </c>
      <c r="G310" s="176" t="s">
        <v>252</v>
      </c>
      <c r="H310" s="176" t="s">
        <v>594</v>
      </c>
      <c r="J310" s="178" t="s">
        <v>595</v>
      </c>
      <c r="K310" s="179">
        <v>17.68</v>
      </c>
      <c r="L310" s="182">
        <v>373.18824074074075</v>
      </c>
      <c r="M310" s="181">
        <f t="shared" si="28"/>
        <v>33.340000000000003</v>
      </c>
      <c r="N310" s="181">
        <f t="shared" si="31"/>
        <v>373.25248888888893</v>
      </c>
      <c r="O310" s="181">
        <f t="shared" si="32"/>
        <v>31.972000000000001</v>
      </c>
      <c r="P310" s="176" t="s">
        <v>255</v>
      </c>
      <c r="Q310" s="176" t="s">
        <v>256</v>
      </c>
    </row>
    <row r="311" spans="1:17" s="176" customFormat="1" ht="15" customHeight="1" x14ac:dyDescent="0.2">
      <c r="A311" s="176" t="s">
        <v>616</v>
      </c>
      <c r="B311" s="176" t="s">
        <v>541</v>
      </c>
      <c r="C311" s="176" t="s">
        <v>403</v>
      </c>
      <c r="D311" s="176" t="s">
        <v>397</v>
      </c>
      <c r="E311" s="176">
        <v>50.6</v>
      </c>
      <c r="F311" s="176">
        <v>9.3000000000000007</v>
      </c>
      <c r="G311" s="176" t="s">
        <v>261</v>
      </c>
      <c r="H311" s="176" t="s">
        <v>594</v>
      </c>
      <c r="J311" s="176" t="s">
        <v>3179</v>
      </c>
      <c r="K311" s="179">
        <v>18</v>
      </c>
      <c r="L311" s="182">
        <v>373.34305555555557</v>
      </c>
      <c r="M311" s="181">
        <f t="shared" si="28"/>
        <v>31.900000000000006</v>
      </c>
      <c r="N311" s="181">
        <f t="shared" si="31"/>
        <v>373.29061203703702</v>
      </c>
      <c r="O311" s="181">
        <f t="shared" si="32"/>
        <v>32.854000000000006</v>
      </c>
      <c r="P311" s="176" t="s">
        <v>255</v>
      </c>
      <c r="Q311" s="176" t="s">
        <v>256</v>
      </c>
    </row>
    <row r="312" spans="1:17" s="176" customFormat="1" ht="15" customHeight="1" x14ac:dyDescent="0.2">
      <c r="A312" s="176" t="s">
        <v>617</v>
      </c>
      <c r="B312" s="176" t="s">
        <v>428</v>
      </c>
      <c r="C312" s="176" t="s">
        <v>403</v>
      </c>
      <c r="D312" s="176" t="s">
        <v>397</v>
      </c>
      <c r="E312" s="176">
        <v>50.6</v>
      </c>
      <c r="F312" s="176">
        <v>9.3000000000000007</v>
      </c>
      <c r="G312" s="176" t="s">
        <v>252</v>
      </c>
      <c r="H312" s="176" t="s">
        <v>594</v>
      </c>
      <c r="J312" s="178" t="s">
        <v>595</v>
      </c>
      <c r="K312" s="183">
        <v>17.600000000000001</v>
      </c>
      <c r="L312" s="182">
        <v>373.35466666666667</v>
      </c>
      <c r="M312" s="181">
        <f t="shared" si="28"/>
        <v>33.700000000000003</v>
      </c>
      <c r="N312" s="181">
        <f t="shared" si="31"/>
        <v>373.32931574074075</v>
      </c>
      <c r="O312" s="181">
        <f t="shared" si="32"/>
        <v>33.286000000000001</v>
      </c>
      <c r="P312" s="176" t="s">
        <v>255</v>
      </c>
      <c r="Q312" s="176" t="s">
        <v>256</v>
      </c>
    </row>
    <row r="313" spans="1:17" s="176" customFormat="1" ht="15" customHeight="1" x14ac:dyDescent="0.2">
      <c r="A313" s="176" t="s">
        <v>618</v>
      </c>
      <c r="B313" s="176" t="s">
        <v>428</v>
      </c>
      <c r="C313" s="176" t="s">
        <v>403</v>
      </c>
      <c r="D313" s="176" t="s">
        <v>397</v>
      </c>
      <c r="E313" s="176">
        <v>50.6</v>
      </c>
      <c r="F313" s="176">
        <v>9.3000000000000007</v>
      </c>
      <c r="G313" s="176" t="s">
        <v>252</v>
      </c>
      <c r="H313" s="176" t="s">
        <v>619</v>
      </c>
      <c r="J313" s="176" t="s">
        <v>3179</v>
      </c>
      <c r="K313" s="183">
        <v>17.3</v>
      </c>
      <c r="L313" s="182">
        <v>373.37885648148153</v>
      </c>
      <c r="M313" s="181">
        <f t="shared" si="28"/>
        <v>35.049999999999997</v>
      </c>
      <c r="N313" s="181">
        <f t="shared" si="31"/>
        <v>373.37150277777778</v>
      </c>
      <c r="O313" s="181">
        <f t="shared" si="32"/>
        <v>33.628000000000007</v>
      </c>
      <c r="P313" s="176" t="s">
        <v>255</v>
      </c>
      <c r="Q313" s="176" t="s">
        <v>259</v>
      </c>
    </row>
    <row r="314" spans="1:17" s="176" customFormat="1" ht="15" customHeight="1" x14ac:dyDescent="0.2">
      <c r="A314" s="176" t="s">
        <v>620</v>
      </c>
      <c r="B314" s="176" t="s">
        <v>541</v>
      </c>
      <c r="C314" s="176" t="s">
        <v>403</v>
      </c>
      <c r="D314" s="176" t="s">
        <v>397</v>
      </c>
      <c r="E314" s="176">
        <v>50.6</v>
      </c>
      <c r="F314" s="176">
        <v>9.3000000000000007</v>
      </c>
      <c r="G314" s="176" t="s">
        <v>261</v>
      </c>
      <c r="H314" s="176" t="s">
        <v>594</v>
      </c>
      <c r="J314" s="176" t="s">
        <v>3179</v>
      </c>
      <c r="K314" s="179">
        <v>17.88</v>
      </c>
      <c r="L314" s="182">
        <v>373.3817592592593</v>
      </c>
      <c r="M314" s="181">
        <f t="shared" si="28"/>
        <v>32.440000000000012</v>
      </c>
      <c r="N314" s="181">
        <f t="shared" si="31"/>
        <v>373.39066111111111</v>
      </c>
      <c r="O314" s="181">
        <f t="shared" si="32"/>
        <v>33.898000000000003</v>
      </c>
      <c r="P314" s="176" t="s">
        <v>255</v>
      </c>
      <c r="Q314" s="176" t="s">
        <v>256</v>
      </c>
    </row>
    <row r="315" spans="1:17" s="176" customFormat="1" ht="15" customHeight="1" x14ac:dyDescent="0.2">
      <c r="A315" s="176" t="s">
        <v>621</v>
      </c>
      <c r="B315" s="176" t="s">
        <v>428</v>
      </c>
      <c r="C315" s="176" t="s">
        <v>403</v>
      </c>
      <c r="D315" s="176" t="s">
        <v>397</v>
      </c>
      <c r="E315" s="176">
        <v>50.6</v>
      </c>
      <c r="F315" s="176">
        <v>9.3000000000000007</v>
      </c>
      <c r="G315" s="176" t="s">
        <v>252</v>
      </c>
      <c r="H315" s="176" t="s">
        <v>594</v>
      </c>
      <c r="J315" s="176" t="s">
        <v>3179</v>
      </c>
      <c r="K315" s="183">
        <v>17.3</v>
      </c>
      <c r="L315" s="182">
        <v>373.39917592592593</v>
      </c>
      <c r="M315" s="181">
        <f t="shared" si="28"/>
        <v>35.049999999999997</v>
      </c>
      <c r="N315" s="181">
        <f t="shared" si="31"/>
        <v>373.40769074074075</v>
      </c>
      <c r="O315" s="181">
        <f t="shared" si="32"/>
        <v>33.997</v>
      </c>
      <c r="P315" s="176" t="s">
        <v>255</v>
      </c>
      <c r="Q315" s="176" t="s">
        <v>256</v>
      </c>
    </row>
    <row r="316" spans="1:17" s="176" customFormat="1" ht="15" customHeight="1" x14ac:dyDescent="0.2">
      <c r="A316" s="176" t="s">
        <v>622</v>
      </c>
      <c r="B316" s="176" t="s">
        <v>428</v>
      </c>
      <c r="C316" s="176" t="s">
        <v>403</v>
      </c>
      <c r="D316" s="176" t="s">
        <v>397</v>
      </c>
      <c r="E316" s="176">
        <v>50.6</v>
      </c>
      <c r="F316" s="176">
        <v>9.3000000000000007</v>
      </c>
      <c r="G316" s="176" t="s">
        <v>252</v>
      </c>
      <c r="H316" s="176" t="s">
        <v>594</v>
      </c>
      <c r="J316" s="176" t="s">
        <v>3179</v>
      </c>
      <c r="K316" s="183">
        <v>17.7</v>
      </c>
      <c r="L316" s="182">
        <v>373.43884722222219</v>
      </c>
      <c r="M316" s="181">
        <f t="shared" si="28"/>
        <v>33.250000000000014</v>
      </c>
      <c r="N316" s="181">
        <f t="shared" si="31"/>
        <v>373.42433333333327</v>
      </c>
      <c r="O316" s="181">
        <f t="shared" si="32"/>
        <v>33.277000000000008</v>
      </c>
      <c r="P316" s="176" t="s">
        <v>255</v>
      </c>
      <c r="Q316" s="176" t="s">
        <v>256</v>
      </c>
    </row>
    <row r="317" spans="1:17" s="176" customFormat="1" ht="15" customHeight="1" x14ac:dyDescent="0.2">
      <c r="A317" s="176" t="s">
        <v>623</v>
      </c>
      <c r="B317" s="176" t="s">
        <v>402</v>
      </c>
      <c r="C317" s="176" t="s">
        <v>403</v>
      </c>
      <c r="D317" s="176" t="s">
        <v>397</v>
      </c>
      <c r="E317" s="176">
        <v>50.6</v>
      </c>
      <c r="F317" s="176">
        <v>9.3000000000000007</v>
      </c>
      <c r="G317" s="176" t="s">
        <v>252</v>
      </c>
      <c r="H317" s="176" t="s">
        <v>594</v>
      </c>
      <c r="J317" s="176" t="s">
        <v>3179</v>
      </c>
      <c r="K317" s="179">
        <v>17.489999999999998</v>
      </c>
      <c r="L317" s="182">
        <v>373.43981481481484</v>
      </c>
      <c r="M317" s="181">
        <f t="shared" si="28"/>
        <v>34.195000000000007</v>
      </c>
      <c r="N317" s="181">
        <f t="shared" si="31"/>
        <v>373.47077777777776</v>
      </c>
      <c r="O317" s="181">
        <f t="shared" si="32"/>
        <v>32.233000000000004</v>
      </c>
      <c r="P317" s="176" t="s">
        <v>263</v>
      </c>
      <c r="Q317" s="176" t="s">
        <v>256</v>
      </c>
    </row>
    <row r="318" spans="1:17" s="176" customFormat="1" ht="15" customHeight="1" x14ac:dyDescent="0.2">
      <c r="A318" s="176" t="s">
        <v>624</v>
      </c>
      <c r="B318" s="176" t="s">
        <v>428</v>
      </c>
      <c r="C318" s="176" t="s">
        <v>403</v>
      </c>
      <c r="D318" s="176" t="s">
        <v>408</v>
      </c>
      <c r="E318" s="176">
        <v>50.6</v>
      </c>
      <c r="F318" s="176">
        <v>9.3000000000000007</v>
      </c>
      <c r="G318" s="176" t="s">
        <v>252</v>
      </c>
      <c r="H318" s="176" t="s">
        <v>594</v>
      </c>
      <c r="J318" s="176" t="s">
        <v>3179</v>
      </c>
      <c r="K318" s="183">
        <v>18.100000000000001</v>
      </c>
      <c r="L318" s="182">
        <v>373.46206944444441</v>
      </c>
      <c r="M318" s="181">
        <f t="shared" si="28"/>
        <v>31.450000000000003</v>
      </c>
      <c r="N318" s="181">
        <f t="shared" si="31"/>
        <v>373.51567407407401</v>
      </c>
      <c r="O318" s="181">
        <f t="shared" ref="O318:O333" si="33">AVERAGE(M316:M320)</f>
        <v>31.162000000000013</v>
      </c>
      <c r="P318" s="176" t="s">
        <v>263</v>
      </c>
      <c r="Q318" s="176" t="s">
        <v>256</v>
      </c>
    </row>
    <row r="319" spans="1:17" s="176" customFormat="1" ht="15" customHeight="1" x14ac:dyDescent="0.2">
      <c r="A319" s="176" t="s">
        <v>625</v>
      </c>
      <c r="B319" s="176" t="s">
        <v>541</v>
      </c>
      <c r="C319" s="176" t="s">
        <v>403</v>
      </c>
      <c r="D319" s="176" t="s">
        <v>397</v>
      </c>
      <c r="E319" s="176">
        <v>50.6</v>
      </c>
      <c r="F319" s="176">
        <v>9.3000000000000007</v>
      </c>
      <c r="G319" s="176" t="s">
        <v>252</v>
      </c>
      <c r="H319" s="176" t="s">
        <v>594</v>
      </c>
      <c r="J319" s="176" t="s">
        <v>3179</v>
      </c>
      <c r="K319" s="179">
        <v>19.04</v>
      </c>
      <c r="L319" s="182">
        <v>373.61398148148152</v>
      </c>
      <c r="M319" s="181">
        <f t="shared" si="28"/>
        <v>27.220000000000013</v>
      </c>
      <c r="N319" s="181">
        <f t="shared" si="31"/>
        <v>373.55863518518515</v>
      </c>
      <c r="O319" s="181">
        <f t="shared" si="33"/>
        <v>31.045000000000009</v>
      </c>
      <c r="P319" s="176" t="s">
        <v>255</v>
      </c>
      <c r="Q319" s="176" t="s">
        <v>259</v>
      </c>
    </row>
    <row r="320" spans="1:17" s="176" customFormat="1" ht="15" customHeight="1" x14ac:dyDescent="0.2">
      <c r="A320" s="176" t="s">
        <v>626</v>
      </c>
      <c r="B320" s="176" t="s">
        <v>395</v>
      </c>
      <c r="C320" s="176" t="s">
        <v>396</v>
      </c>
      <c r="D320" s="176" t="s">
        <v>397</v>
      </c>
      <c r="E320" s="176">
        <v>43.4</v>
      </c>
      <c r="F320" s="176">
        <v>3.4</v>
      </c>
      <c r="G320" s="176" t="s">
        <v>252</v>
      </c>
      <c r="H320" s="176" t="s">
        <v>594</v>
      </c>
      <c r="J320" s="176" t="s">
        <v>597</v>
      </c>
      <c r="K320" s="179">
        <v>18.489999999999998</v>
      </c>
      <c r="L320" s="182">
        <v>373.62365740740739</v>
      </c>
      <c r="M320" s="181">
        <f t="shared" si="28"/>
        <v>29.695000000000007</v>
      </c>
      <c r="N320" s="181">
        <f t="shared" si="31"/>
        <v>373.60159629629629</v>
      </c>
      <c r="O320" s="181">
        <f t="shared" si="33"/>
        <v>31.756000000000011</v>
      </c>
      <c r="P320" s="176" t="s">
        <v>255</v>
      </c>
      <c r="Q320" s="176" t="s">
        <v>259</v>
      </c>
    </row>
    <row r="321" spans="1:17" s="176" customFormat="1" ht="15" customHeight="1" x14ac:dyDescent="0.2">
      <c r="A321" s="176" t="s">
        <v>627</v>
      </c>
      <c r="B321" s="176" t="s">
        <v>428</v>
      </c>
      <c r="C321" s="176" t="s">
        <v>403</v>
      </c>
      <c r="D321" s="176" t="s">
        <v>397</v>
      </c>
      <c r="E321" s="176">
        <v>50.6</v>
      </c>
      <c r="F321" s="176">
        <v>9.3000000000000007</v>
      </c>
      <c r="G321" s="176" t="s">
        <v>261</v>
      </c>
      <c r="H321" s="176" t="s">
        <v>594</v>
      </c>
      <c r="J321" s="176" t="s">
        <v>3179</v>
      </c>
      <c r="K321" s="179">
        <v>17.829999999999998</v>
      </c>
      <c r="L321" s="182">
        <v>373.65365277777778</v>
      </c>
      <c r="M321" s="181">
        <f t="shared" si="28"/>
        <v>32.66500000000002</v>
      </c>
      <c r="N321" s="181">
        <f t="shared" si="31"/>
        <v>373.64552500000002</v>
      </c>
      <c r="O321" s="181">
        <f t="shared" si="33"/>
        <v>32.269000000000013</v>
      </c>
      <c r="P321" s="176" t="s">
        <v>255</v>
      </c>
      <c r="Q321" s="176" t="s">
        <v>259</v>
      </c>
    </row>
    <row r="322" spans="1:17" s="176" customFormat="1" ht="15" customHeight="1" x14ac:dyDescent="0.2">
      <c r="A322" s="176" t="s">
        <v>628</v>
      </c>
      <c r="B322" s="176" t="s">
        <v>428</v>
      </c>
      <c r="C322" s="176" t="s">
        <v>403</v>
      </c>
      <c r="D322" s="176" t="s">
        <v>397</v>
      </c>
      <c r="E322" s="176">
        <v>50.6</v>
      </c>
      <c r="F322" s="176">
        <v>9.3000000000000007</v>
      </c>
      <c r="G322" s="176" t="s">
        <v>261</v>
      </c>
      <c r="H322" s="176" t="s">
        <v>594</v>
      </c>
      <c r="J322" s="176" t="s">
        <v>3179</v>
      </c>
      <c r="K322" s="183">
        <v>16.7</v>
      </c>
      <c r="L322" s="182">
        <v>373.65462037037037</v>
      </c>
      <c r="M322" s="181">
        <f t="shared" si="28"/>
        <v>37.750000000000014</v>
      </c>
      <c r="N322" s="181">
        <f t="shared" si="31"/>
        <v>373.67842314814817</v>
      </c>
      <c r="O322" s="181">
        <f t="shared" si="33"/>
        <v>33.025000000000013</v>
      </c>
      <c r="P322" s="176" t="s">
        <v>255</v>
      </c>
      <c r="Q322" s="176" t="s">
        <v>259</v>
      </c>
    </row>
    <row r="323" spans="1:17" s="176" customFormat="1" ht="15" customHeight="1" x14ac:dyDescent="0.2">
      <c r="A323" s="176" t="s">
        <v>629</v>
      </c>
      <c r="B323" s="176" t="s">
        <v>541</v>
      </c>
      <c r="C323" s="176" t="s">
        <v>403</v>
      </c>
      <c r="D323" s="176" t="s">
        <v>397</v>
      </c>
      <c r="E323" s="176">
        <v>50.6</v>
      </c>
      <c r="F323" s="176">
        <v>9.3000000000000007</v>
      </c>
      <c r="G323" s="176" t="s">
        <v>252</v>
      </c>
      <c r="H323" s="176" t="s">
        <v>594</v>
      </c>
      <c r="J323" s="176" t="s">
        <v>3179</v>
      </c>
      <c r="K323" s="179">
        <v>17.53</v>
      </c>
      <c r="L323" s="182">
        <v>373.68171296296299</v>
      </c>
      <c r="M323" s="181">
        <f t="shared" ref="M323:M386" si="34">117.4-4.5*(K323+1)</f>
        <v>34.015000000000001</v>
      </c>
      <c r="N323" s="181">
        <f t="shared" si="31"/>
        <v>373.72099722222225</v>
      </c>
      <c r="O323" s="181">
        <f t="shared" si="33"/>
        <v>33.331000000000017</v>
      </c>
      <c r="P323" s="176" t="s">
        <v>263</v>
      </c>
      <c r="Q323" s="176" t="s">
        <v>256</v>
      </c>
    </row>
    <row r="324" spans="1:17" s="176" customFormat="1" ht="15" customHeight="1" x14ac:dyDescent="0.2">
      <c r="A324" s="176" t="s">
        <v>630</v>
      </c>
      <c r="B324" s="176" t="s">
        <v>541</v>
      </c>
      <c r="C324" s="176" t="s">
        <v>403</v>
      </c>
      <c r="D324" s="176" t="s">
        <v>397</v>
      </c>
      <c r="E324" s="176">
        <v>50.6</v>
      </c>
      <c r="F324" s="176">
        <v>9.3000000000000007</v>
      </c>
      <c r="G324" s="176" t="s">
        <v>252</v>
      </c>
      <c r="H324" s="176" t="s">
        <v>594</v>
      </c>
      <c r="J324" s="176" t="s">
        <v>3179</v>
      </c>
      <c r="K324" s="179">
        <v>18.2</v>
      </c>
      <c r="L324" s="182">
        <v>373.77847222222221</v>
      </c>
      <c r="M324" s="181">
        <f t="shared" si="34"/>
        <v>31.000000000000014</v>
      </c>
      <c r="N324" s="181">
        <f t="shared" si="31"/>
        <v>373.76453888888892</v>
      </c>
      <c r="O324" s="181">
        <f t="shared" si="33"/>
        <v>32.791000000000011</v>
      </c>
      <c r="P324" s="176" t="s">
        <v>263</v>
      </c>
      <c r="Q324" s="176" t="s">
        <v>256</v>
      </c>
    </row>
    <row r="325" spans="1:17" s="176" customFormat="1" ht="15" customHeight="1" x14ac:dyDescent="0.2">
      <c r="A325" s="176" t="s">
        <v>631</v>
      </c>
      <c r="B325" s="176" t="s">
        <v>541</v>
      </c>
      <c r="C325" s="176" t="s">
        <v>403</v>
      </c>
      <c r="D325" s="176" t="s">
        <v>408</v>
      </c>
      <c r="E325" s="176">
        <v>50.6</v>
      </c>
      <c r="F325" s="176">
        <v>9.3000000000000007</v>
      </c>
      <c r="G325" s="176" t="s">
        <v>252</v>
      </c>
      <c r="H325" s="176" t="s">
        <v>594</v>
      </c>
      <c r="J325" s="176" t="s">
        <v>3179</v>
      </c>
      <c r="K325" s="179">
        <v>18.149999999999999</v>
      </c>
      <c r="L325" s="182">
        <v>373.83652777777775</v>
      </c>
      <c r="M325" s="181">
        <f t="shared" si="34"/>
        <v>31.225000000000009</v>
      </c>
      <c r="N325" s="181">
        <f t="shared" si="31"/>
        <v>373.80808055555553</v>
      </c>
      <c r="O325" s="181">
        <f t="shared" si="33"/>
        <v>31.378000000000007</v>
      </c>
      <c r="P325" s="176" t="s">
        <v>263</v>
      </c>
      <c r="Q325" s="176" t="s">
        <v>256</v>
      </c>
    </row>
    <row r="326" spans="1:17" s="176" customFormat="1" ht="15" customHeight="1" x14ac:dyDescent="0.2">
      <c r="A326" s="176" t="s">
        <v>632</v>
      </c>
      <c r="B326" s="176" t="s">
        <v>428</v>
      </c>
      <c r="C326" s="176" t="s">
        <v>403</v>
      </c>
      <c r="D326" s="176" t="s">
        <v>408</v>
      </c>
      <c r="E326" s="176">
        <v>50.6</v>
      </c>
      <c r="F326" s="176">
        <v>9.3000000000000007</v>
      </c>
      <c r="G326" s="176" t="s">
        <v>252</v>
      </c>
      <c r="H326" s="176" t="s">
        <v>594</v>
      </c>
      <c r="J326" s="176" t="s">
        <v>3179</v>
      </c>
      <c r="K326" s="179">
        <v>18.43</v>
      </c>
      <c r="L326" s="182">
        <v>373.87136111111107</v>
      </c>
      <c r="M326" s="181">
        <f t="shared" si="34"/>
        <v>29.965000000000003</v>
      </c>
      <c r="N326" s="181">
        <f t="shared" si="31"/>
        <v>373.84678425925927</v>
      </c>
      <c r="O326" s="181">
        <f t="shared" si="33"/>
        <v>30.577000000000005</v>
      </c>
      <c r="P326" s="176" t="s">
        <v>263</v>
      </c>
      <c r="Q326" s="176" t="s">
        <v>256</v>
      </c>
    </row>
    <row r="327" spans="1:17" s="176" customFormat="1" ht="15" customHeight="1" x14ac:dyDescent="0.2">
      <c r="A327" s="176" t="s">
        <v>633</v>
      </c>
      <c r="B327" s="176" t="s">
        <v>428</v>
      </c>
      <c r="C327" s="176" t="s">
        <v>403</v>
      </c>
      <c r="D327" s="176" t="s">
        <v>408</v>
      </c>
      <c r="E327" s="176">
        <v>50.6</v>
      </c>
      <c r="F327" s="176">
        <v>9.3000000000000007</v>
      </c>
      <c r="G327" s="176" t="s">
        <v>252</v>
      </c>
      <c r="H327" s="176" t="s">
        <v>594</v>
      </c>
      <c r="J327" s="176" t="s">
        <v>3179</v>
      </c>
      <c r="K327" s="183">
        <v>18.27</v>
      </c>
      <c r="L327" s="182">
        <v>373.87232870370372</v>
      </c>
      <c r="M327" s="181">
        <f t="shared" si="34"/>
        <v>30.685000000000002</v>
      </c>
      <c r="N327" s="181">
        <f t="shared" si="31"/>
        <v>373.87581203703701</v>
      </c>
      <c r="O327" s="181">
        <f t="shared" si="33"/>
        <v>30.181000000000004</v>
      </c>
      <c r="P327" s="176" t="s">
        <v>255</v>
      </c>
      <c r="Q327" s="176" t="s">
        <v>256</v>
      </c>
    </row>
    <row r="328" spans="1:17" s="176" customFormat="1" ht="15" customHeight="1" x14ac:dyDescent="0.2">
      <c r="A328" s="176" t="s">
        <v>634</v>
      </c>
      <c r="B328" s="176" t="s">
        <v>541</v>
      </c>
      <c r="C328" s="176" t="s">
        <v>403</v>
      </c>
      <c r="D328" s="176" t="s">
        <v>397</v>
      </c>
      <c r="E328" s="176">
        <v>50.6</v>
      </c>
      <c r="F328" s="176">
        <v>9.3000000000000007</v>
      </c>
      <c r="G328" s="176" t="s">
        <v>252</v>
      </c>
      <c r="H328" s="176" t="s">
        <v>594</v>
      </c>
      <c r="J328" s="176" t="s">
        <v>3179</v>
      </c>
      <c r="K328" s="179">
        <v>18.420000000000002</v>
      </c>
      <c r="L328" s="182">
        <v>373.87523148148148</v>
      </c>
      <c r="M328" s="181">
        <f t="shared" si="34"/>
        <v>30.009999999999991</v>
      </c>
      <c r="N328" s="181">
        <f t="shared" si="31"/>
        <v>373.90290462962963</v>
      </c>
      <c r="O328" s="181">
        <f t="shared" si="33"/>
        <v>30.865000000000002</v>
      </c>
      <c r="P328" s="176" t="s">
        <v>255</v>
      </c>
      <c r="Q328" s="176" t="s">
        <v>256</v>
      </c>
    </row>
    <row r="329" spans="1:17" s="176" customFormat="1" ht="15" customHeight="1" x14ac:dyDescent="0.2">
      <c r="A329" s="176" t="s">
        <v>635</v>
      </c>
      <c r="B329" s="176" t="s">
        <v>541</v>
      </c>
      <c r="C329" s="176" t="s">
        <v>403</v>
      </c>
      <c r="D329" s="176" t="s">
        <v>397</v>
      </c>
      <c r="E329" s="176">
        <v>50.6</v>
      </c>
      <c r="F329" s="176">
        <v>9.3000000000000007</v>
      </c>
      <c r="G329" s="176" t="s">
        <v>252</v>
      </c>
      <c r="H329" s="176" t="s">
        <v>594</v>
      </c>
      <c r="J329" s="176" t="s">
        <v>3179</v>
      </c>
      <c r="K329" s="179">
        <v>18.64</v>
      </c>
      <c r="L329" s="182">
        <v>373.92361111111114</v>
      </c>
      <c r="M329" s="181">
        <f t="shared" si="34"/>
        <v>29.02000000000001</v>
      </c>
      <c r="N329" s="181">
        <f t="shared" si="31"/>
        <v>373.92670740740743</v>
      </c>
      <c r="O329" s="181">
        <f t="shared" si="33"/>
        <v>30.802000000000003</v>
      </c>
      <c r="P329" s="176" t="s">
        <v>255</v>
      </c>
      <c r="Q329" s="176" t="s">
        <v>259</v>
      </c>
    </row>
    <row r="330" spans="1:17" s="176" customFormat="1" ht="15" customHeight="1" x14ac:dyDescent="0.2">
      <c r="A330" s="176" t="s">
        <v>636</v>
      </c>
      <c r="B330" s="176" t="s">
        <v>402</v>
      </c>
      <c r="C330" s="176" t="s">
        <v>403</v>
      </c>
      <c r="D330" s="176" t="s">
        <v>397</v>
      </c>
      <c r="E330" s="176">
        <v>50.6</v>
      </c>
      <c r="F330" s="176">
        <v>9.3000000000000007</v>
      </c>
      <c r="G330" s="176" t="s">
        <v>252</v>
      </c>
      <c r="H330" s="176" t="s">
        <v>594</v>
      </c>
      <c r="J330" s="176" t="s">
        <v>3179</v>
      </c>
      <c r="K330" s="179">
        <v>17.39</v>
      </c>
      <c r="L330" s="182">
        <v>373.97199074074075</v>
      </c>
      <c r="M330" s="181">
        <f t="shared" si="34"/>
        <v>34.64500000000001</v>
      </c>
      <c r="N330" s="181">
        <f t="shared" si="31"/>
        <v>373.95825092592594</v>
      </c>
      <c r="O330" s="181">
        <f t="shared" si="33"/>
        <v>30.955000000000005</v>
      </c>
      <c r="P330" s="176" t="s">
        <v>255</v>
      </c>
      <c r="Q330" s="176" t="s">
        <v>256</v>
      </c>
    </row>
    <row r="331" spans="1:17" s="176" customFormat="1" ht="15" customHeight="1" x14ac:dyDescent="0.2">
      <c r="A331" s="176" t="s">
        <v>637</v>
      </c>
      <c r="B331" s="176" t="s">
        <v>428</v>
      </c>
      <c r="C331" s="176" t="s">
        <v>403</v>
      </c>
      <c r="D331" s="176" t="s">
        <v>408</v>
      </c>
      <c r="E331" s="176">
        <v>50.6</v>
      </c>
      <c r="F331" s="176">
        <v>9.3000000000000007</v>
      </c>
      <c r="G331" s="176" t="s">
        <v>261</v>
      </c>
      <c r="H331" s="176" t="s">
        <v>594</v>
      </c>
      <c r="J331" s="176" t="s">
        <v>3179</v>
      </c>
      <c r="K331" s="183">
        <v>18.5</v>
      </c>
      <c r="L331" s="182">
        <v>373.99037500000003</v>
      </c>
      <c r="M331" s="181">
        <f t="shared" si="34"/>
        <v>29.650000000000006</v>
      </c>
      <c r="N331" s="181">
        <f t="shared" si="31"/>
        <v>373.99308425925926</v>
      </c>
      <c r="O331" s="181">
        <f t="shared" si="33"/>
        <v>30.883000000000003</v>
      </c>
      <c r="P331" s="176" t="s">
        <v>263</v>
      </c>
      <c r="Q331" s="176" t="s">
        <v>259</v>
      </c>
    </row>
    <row r="332" spans="1:17" s="176" customFormat="1" ht="15" customHeight="1" x14ac:dyDescent="0.2">
      <c r="A332" s="176" t="s">
        <v>638</v>
      </c>
      <c r="B332" s="176" t="s">
        <v>541</v>
      </c>
      <c r="C332" s="176" t="s">
        <v>403</v>
      </c>
      <c r="D332" s="176" t="s">
        <v>408</v>
      </c>
      <c r="E332" s="176">
        <v>50.6</v>
      </c>
      <c r="F332" s="176">
        <v>9.3000000000000007</v>
      </c>
      <c r="G332" s="176" t="s">
        <v>261</v>
      </c>
      <c r="H332" s="176" t="s">
        <v>594</v>
      </c>
      <c r="J332" s="176" t="s">
        <v>3179</v>
      </c>
      <c r="K332" s="179">
        <v>18.100000000000001</v>
      </c>
      <c r="L332" s="182">
        <v>374.03004629629635</v>
      </c>
      <c r="M332" s="181">
        <f t="shared" si="34"/>
        <v>31.450000000000003</v>
      </c>
      <c r="N332" s="181">
        <f t="shared" si="31"/>
        <v>374.02211203703706</v>
      </c>
      <c r="O332" s="181">
        <f t="shared" si="33"/>
        <v>31.864000000000004</v>
      </c>
      <c r="P332" s="176" t="s">
        <v>255</v>
      </c>
      <c r="Q332" s="176" t="s">
        <v>259</v>
      </c>
    </row>
    <row r="333" spans="1:17" s="176" customFormat="1" ht="15" customHeight="1" x14ac:dyDescent="0.2">
      <c r="A333" s="176" t="s">
        <v>639</v>
      </c>
      <c r="B333" s="176" t="s">
        <v>395</v>
      </c>
      <c r="C333" s="176" t="s">
        <v>396</v>
      </c>
      <c r="D333" s="176" t="s">
        <v>397</v>
      </c>
      <c r="E333" s="176">
        <v>43.4</v>
      </c>
      <c r="F333" s="176">
        <v>3.4</v>
      </c>
      <c r="G333" s="176" t="s">
        <v>252</v>
      </c>
      <c r="H333" s="176" t="s">
        <v>594</v>
      </c>
      <c r="J333" s="176" t="s">
        <v>597</v>
      </c>
      <c r="K333" s="179">
        <v>18.5</v>
      </c>
      <c r="L333" s="182">
        <v>374.04939814814816</v>
      </c>
      <c r="M333" s="181">
        <f t="shared" si="34"/>
        <v>29.650000000000006</v>
      </c>
      <c r="N333" s="181">
        <f t="shared" si="31"/>
        <v>374.04146388888887</v>
      </c>
      <c r="O333" s="181">
        <f t="shared" si="33"/>
        <v>31.135000000000002</v>
      </c>
      <c r="P333" s="176" t="s">
        <v>255</v>
      </c>
      <c r="Q333" s="176" t="s">
        <v>256</v>
      </c>
    </row>
    <row r="334" spans="1:17" s="176" customFormat="1" ht="15" customHeight="1" x14ac:dyDescent="0.2">
      <c r="A334" s="176" t="s">
        <v>640</v>
      </c>
      <c r="B334" s="176" t="s">
        <v>402</v>
      </c>
      <c r="C334" s="176" t="s">
        <v>403</v>
      </c>
      <c r="D334" s="176" t="s">
        <v>397</v>
      </c>
      <c r="E334" s="176">
        <v>50.6</v>
      </c>
      <c r="F334" s="176">
        <v>9.3000000000000007</v>
      </c>
      <c r="G334" s="176" t="s">
        <v>261</v>
      </c>
      <c r="H334" s="176" t="s">
        <v>594</v>
      </c>
      <c r="J334" s="176" t="s">
        <v>3179</v>
      </c>
      <c r="K334" s="179">
        <v>17.55</v>
      </c>
      <c r="L334" s="182">
        <v>374.06874999999997</v>
      </c>
      <c r="M334" s="181">
        <f t="shared" si="34"/>
        <v>33.924999999999997</v>
      </c>
      <c r="N334" s="181">
        <f t="shared" si="31"/>
        <v>374.06294444444444</v>
      </c>
      <c r="O334" s="181">
        <f t="shared" ref="O334:O349" si="35">AVERAGE(M332:M336)</f>
        <v>31.594000000000005</v>
      </c>
      <c r="P334" s="176" t="s">
        <v>263</v>
      </c>
      <c r="Q334" s="176" t="s">
        <v>256</v>
      </c>
    </row>
    <row r="335" spans="1:17" s="176" customFormat="1" ht="15" customHeight="1" x14ac:dyDescent="0.2">
      <c r="A335" s="176" t="s">
        <v>641</v>
      </c>
      <c r="B335" s="176" t="s">
        <v>541</v>
      </c>
      <c r="C335" s="176" t="s">
        <v>403</v>
      </c>
      <c r="D335" s="176" t="s">
        <v>408</v>
      </c>
      <c r="E335" s="176">
        <v>50.6</v>
      </c>
      <c r="F335" s="176">
        <v>9.3000000000000007</v>
      </c>
      <c r="G335" s="176" t="s">
        <v>252</v>
      </c>
      <c r="H335" s="176" t="s">
        <v>594</v>
      </c>
      <c r="J335" s="176" t="s">
        <v>3179</v>
      </c>
      <c r="K335" s="179">
        <v>18.2</v>
      </c>
      <c r="L335" s="182">
        <v>374.06874999999997</v>
      </c>
      <c r="M335" s="181">
        <f t="shared" si="34"/>
        <v>31.000000000000014</v>
      </c>
      <c r="N335" s="181">
        <f t="shared" si="31"/>
        <v>374.08229629629625</v>
      </c>
      <c r="O335" s="181">
        <f t="shared" si="35"/>
        <v>32.674000000000007</v>
      </c>
      <c r="P335" s="176" t="s">
        <v>255</v>
      </c>
      <c r="Q335" s="176" t="s">
        <v>256</v>
      </c>
    </row>
    <row r="336" spans="1:17" s="176" customFormat="1" ht="15" customHeight="1" x14ac:dyDescent="0.2">
      <c r="A336" s="176" t="s">
        <v>642</v>
      </c>
      <c r="B336" s="176" t="s">
        <v>402</v>
      </c>
      <c r="C336" s="176" t="s">
        <v>403</v>
      </c>
      <c r="D336" s="176" t="s">
        <v>408</v>
      </c>
      <c r="E336" s="176">
        <v>50.6</v>
      </c>
      <c r="F336" s="176">
        <v>9.3000000000000007</v>
      </c>
      <c r="G336" s="176" t="s">
        <v>252</v>
      </c>
      <c r="H336" s="176" t="s">
        <v>594</v>
      </c>
      <c r="J336" s="176" t="s">
        <v>3179</v>
      </c>
      <c r="K336" s="179">
        <v>17.989999999999998</v>
      </c>
      <c r="L336" s="182">
        <v>374.09777777777782</v>
      </c>
      <c r="M336" s="181">
        <f t="shared" si="34"/>
        <v>31.945000000000007</v>
      </c>
      <c r="N336" s="181">
        <f t="shared" si="31"/>
        <v>374.10435740740741</v>
      </c>
      <c r="O336" s="181">
        <f t="shared" si="35"/>
        <v>34.024000000000008</v>
      </c>
      <c r="P336" s="176" t="s">
        <v>255</v>
      </c>
      <c r="Q336" s="176" t="s">
        <v>256</v>
      </c>
    </row>
    <row r="337" spans="1:17" s="176" customFormat="1" ht="15" customHeight="1" x14ac:dyDescent="0.2">
      <c r="A337" s="176" t="s">
        <v>643</v>
      </c>
      <c r="B337" s="176" t="s">
        <v>541</v>
      </c>
      <c r="C337" s="176" t="s">
        <v>403</v>
      </c>
      <c r="D337" s="176" t="s">
        <v>397</v>
      </c>
      <c r="E337" s="176">
        <v>50.6</v>
      </c>
      <c r="F337" s="176">
        <v>9.3000000000000007</v>
      </c>
      <c r="G337" s="176" t="s">
        <v>252</v>
      </c>
      <c r="H337" s="176" t="s">
        <v>594</v>
      </c>
      <c r="J337" s="176" t="s">
        <v>3179</v>
      </c>
      <c r="K337" s="179">
        <v>16.899999999999999</v>
      </c>
      <c r="L337" s="182">
        <v>374.12680555555556</v>
      </c>
      <c r="M337" s="181">
        <f t="shared" si="34"/>
        <v>36.850000000000009</v>
      </c>
      <c r="N337" s="181">
        <f t="shared" si="31"/>
        <v>374.1333851851852</v>
      </c>
      <c r="O337" s="181">
        <f t="shared" si="35"/>
        <v>33.592000000000006</v>
      </c>
      <c r="P337" s="176" t="s">
        <v>255</v>
      </c>
      <c r="Q337" s="176" t="s">
        <v>259</v>
      </c>
    </row>
    <row r="338" spans="1:17" s="176" customFormat="1" ht="15" customHeight="1" x14ac:dyDescent="0.2">
      <c r="A338" s="176" t="s">
        <v>644</v>
      </c>
      <c r="B338" s="176" t="s">
        <v>428</v>
      </c>
      <c r="C338" s="176" t="s">
        <v>403</v>
      </c>
      <c r="D338" s="176" t="s">
        <v>397</v>
      </c>
      <c r="E338" s="176">
        <v>50.6</v>
      </c>
      <c r="F338" s="176">
        <v>9.3000000000000007</v>
      </c>
      <c r="G338" s="176" t="s">
        <v>261</v>
      </c>
      <c r="H338" s="176" t="s">
        <v>594</v>
      </c>
      <c r="J338" s="176" t="s">
        <v>3179</v>
      </c>
      <c r="K338" s="183">
        <v>17</v>
      </c>
      <c r="L338" s="182">
        <v>374.15970370370371</v>
      </c>
      <c r="M338" s="181">
        <f t="shared" si="34"/>
        <v>36.400000000000006</v>
      </c>
      <c r="N338" s="181">
        <f t="shared" si="31"/>
        <v>374.16434814814818</v>
      </c>
      <c r="O338" s="181">
        <f t="shared" si="35"/>
        <v>33.14200000000001</v>
      </c>
      <c r="P338" s="176" t="s">
        <v>263</v>
      </c>
      <c r="Q338" s="176" t="s">
        <v>256</v>
      </c>
    </row>
    <row r="339" spans="1:17" s="176" customFormat="1" ht="15" customHeight="1" x14ac:dyDescent="0.2">
      <c r="A339" s="176" t="s">
        <v>645</v>
      </c>
      <c r="B339" s="176" t="s">
        <v>402</v>
      </c>
      <c r="C339" s="176" t="s">
        <v>403</v>
      </c>
      <c r="D339" s="176" t="s">
        <v>408</v>
      </c>
      <c r="E339" s="176">
        <v>50.6</v>
      </c>
      <c r="F339" s="176">
        <v>9.3000000000000007</v>
      </c>
      <c r="G339" s="176" t="s">
        <v>261</v>
      </c>
      <c r="H339" s="176" t="s">
        <v>594</v>
      </c>
      <c r="J339" s="176" t="s">
        <v>3179</v>
      </c>
      <c r="K339" s="179">
        <v>18.03</v>
      </c>
      <c r="L339" s="182">
        <v>374.2138888888889</v>
      </c>
      <c r="M339" s="181">
        <f t="shared" si="34"/>
        <v>31.765000000000001</v>
      </c>
      <c r="N339" s="181">
        <f t="shared" si="31"/>
        <v>374.19589166666668</v>
      </c>
      <c r="O339" s="181">
        <f t="shared" si="35"/>
        <v>33.313000000000009</v>
      </c>
      <c r="P339" s="176" t="s">
        <v>255</v>
      </c>
      <c r="Q339" s="176" t="s">
        <v>259</v>
      </c>
    </row>
    <row r="340" spans="1:17" s="176" customFormat="1" ht="15" customHeight="1" x14ac:dyDescent="0.2">
      <c r="A340" s="176" t="s">
        <v>646</v>
      </c>
      <c r="B340" s="176" t="s">
        <v>541</v>
      </c>
      <c r="C340" s="176" t="s">
        <v>403</v>
      </c>
      <c r="D340" s="176" t="s">
        <v>397</v>
      </c>
      <c r="E340" s="176">
        <v>50.6</v>
      </c>
      <c r="F340" s="176">
        <v>9.3000000000000007</v>
      </c>
      <c r="G340" s="176" t="s">
        <v>252</v>
      </c>
      <c r="H340" s="176" t="s">
        <v>594</v>
      </c>
      <c r="J340" s="176" t="s">
        <v>3179</v>
      </c>
      <c r="K340" s="179">
        <v>18.7</v>
      </c>
      <c r="L340" s="182">
        <v>374.22356481481484</v>
      </c>
      <c r="M340" s="181">
        <f t="shared" si="34"/>
        <v>28.750000000000014</v>
      </c>
      <c r="N340" s="181">
        <f t="shared" si="31"/>
        <v>374.22298425925931</v>
      </c>
      <c r="O340" s="181">
        <f t="shared" si="35"/>
        <v>31.82800000000001</v>
      </c>
      <c r="P340" s="176" t="s">
        <v>255</v>
      </c>
      <c r="Q340" s="176" t="s">
        <v>259</v>
      </c>
    </row>
    <row r="341" spans="1:17" s="176" customFormat="1" ht="15" customHeight="1" x14ac:dyDescent="0.2">
      <c r="A341" s="176" t="s">
        <v>647</v>
      </c>
      <c r="B341" s="176" t="s">
        <v>428</v>
      </c>
      <c r="C341" s="176" t="s">
        <v>403</v>
      </c>
      <c r="D341" s="176" t="s">
        <v>397</v>
      </c>
      <c r="E341" s="176">
        <v>50.6</v>
      </c>
      <c r="F341" s="176">
        <v>9.3000000000000007</v>
      </c>
      <c r="G341" s="176" t="s">
        <v>252</v>
      </c>
      <c r="H341" s="176" t="s">
        <v>594</v>
      </c>
      <c r="J341" s="176" t="s">
        <v>3179</v>
      </c>
      <c r="K341" s="183">
        <v>17.8</v>
      </c>
      <c r="L341" s="182">
        <v>374.2554953703704</v>
      </c>
      <c r="M341" s="181">
        <f t="shared" si="34"/>
        <v>32.799999999999997</v>
      </c>
      <c r="N341" s="181">
        <f t="shared" si="31"/>
        <v>374.24349722222229</v>
      </c>
      <c r="O341" s="181">
        <f t="shared" si="35"/>
        <v>30.280000000000008</v>
      </c>
      <c r="P341" s="176" t="s">
        <v>255</v>
      </c>
      <c r="Q341" s="176" t="s">
        <v>256</v>
      </c>
    </row>
    <row r="342" spans="1:17" s="176" customFormat="1" ht="15" customHeight="1" x14ac:dyDescent="0.2">
      <c r="A342" s="176" t="s">
        <v>648</v>
      </c>
      <c r="B342" s="176" t="s">
        <v>395</v>
      </c>
      <c r="C342" s="176" t="s">
        <v>396</v>
      </c>
      <c r="D342" s="176" t="s">
        <v>397</v>
      </c>
      <c r="E342" s="176">
        <v>43.4</v>
      </c>
      <c r="F342" s="176">
        <v>3.4</v>
      </c>
      <c r="G342" s="176" t="s">
        <v>252</v>
      </c>
      <c r="H342" s="176" t="s">
        <v>594</v>
      </c>
      <c r="J342" s="176" t="s">
        <v>649</v>
      </c>
      <c r="K342" s="179">
        <v>18.55</v>
      </c>
      <c r="L342" s="182">
        <v>374.26226851851851</v>
      </c>
      <c r="M342" s="181">
        <f t="shared" si="34"/>
        <v>29.424999999999997</v>
      </c>
      <c r="N342" s="181">
        <f t="shared" si="31"/>
        <v>374.25897870370375</v>
      </c>
      <c r="O342" s="181">
        <f t="shared" si="35"/>
        <v>30.946000000000005</v>
      </c>
      <c r="P342" s="176" t="s">
        <v>255</v>
      </c>
      <c r="Q342" s="176" t="s">
        <v>259</v>
      </c>
    </row>
    <row r="343" spans="1:17" s="176" customFormat="1" ht="15" customHeight="1" x14ac:dyDescent="0.2">
      <c r="A343" s="176" t="s">
        <v>650</v>
      </c>
      <c r="B343" s="176" t="s">
        <v>541</v>
      </c>
      <c r="C343" s="176" t="s">
        <v>403</v>
      </c>
      <c r="D343" s="176" t="s">
        <v>397</v>
      </c>
      <c r="E343" s="176">
        <v>50.6</v>
      </c>
      <c r="F343" s="176">
        <v>9.3000000000000007</v>
      </c>
      <c r="G343" s="176" t="s">
        <v>252</v>
      </c>
      <c r="H343" s="176" t="s">
        <v>594</v>
      </c>
      <c r="J343" s="176" t="s">
        <v>3179</v>
      </c>
      <c r="K343" s="179">
        <v>18.72</v>
      </c>
      <c r="L343" s="182">
        <v>374.26226851851851</v>
      </c>
      <c r="M343" s="181">
        <f t="shared" si="34"/>
        <v>28.660000000000011</v>
      </c>
      <c r="N343" s="181">
        <f t="shared" si="31"/>
        <v>374.28026574074073</v>
      </c>
      <c r="O343" s="181">
        <f t="shared" si="35"/>
        <v>31.306000000000004</v>
      </c>
      <c r="P343" s="176" t="s">
        <v>255</v>
      </c>
      <c r="Q343" s="176" t="s">
        <v>256</v>
      </c>
    </row>
    <row r="344" spans="1:17" s="176" customFormat="1" ht="15" customHeight="1" x14ac:dyDescent="0.2">
      <c r="A344" s="176" t="s">
        <v>651</v>
      </c>
      <c r="B344" s="176" t="s">
        <v>402</v>
      </c>
      <c r="C344" s="176" t="s">
        <v>403</v>
      </c>
      <c r="D344" s="176" t="s">
        <v>397</v>
      </c>
      <c r="E344" s="176">
        <v>50.6</v>
      </c>
      <c r="F344" s="176">
        <v>9.3000000000000007</v>
      </c>
      <c r="G344" s="176" t="s">
        <v>252</v>
      </c>
      <c r="H344" s="176" t="s">
        <v>594</v>
      </c>
      <c r="J344" s="176" t="s">
        <v>3179</v>
      </c>
      <c r="K344" s="179">
        <v>17.29</v>
      </c>
      <c r="L344" s="182">
        <v>374.29129629629631</v>
      </c>
      <c r="M344" s="181">
        <f t="shared" si="34"/>
        <v>35.095000000000013</v>
      </c>
      <c r="N344" s="181">
        <f t="shared" si="31"/>
        <v>374.29748888888895</v>
      </c>
      <c r="O344" s="181">
        <f t="shared" si="35"/>
        <v>30.31600000000001</v>
      </c>
      <c r="P344" s="176" t="s">
        <v>255</v>
      </c>
      <c r="Q344" s="176" t="s">
        <v>259</v>
      </c>
    </row>
    <row r="345" spans="1:17" s="176" customFormat="1" ht="15" customHeight="1" x14ac:dyDescent="0.2">
      <c r="A345" s="176" t="s">
        <v>652</v>
      </c>
      <c r="B345" s="176" t="s">
        <v>541</v>
      </c>
      <c r="C345" s="176" t="s">
        <v>403</v>
      </c>
      <c r="D345" s="176" t="s">
        <v>397</v>
      </c>
      <c r="E345" s="176">
        <v>50.6</v>
      </c>
      <c r="F345" s="176">
        <v>9.3000000000000007</v>
      </c>
      <c r="G345" s="176" t="s">
        <v>261</v>
      </c>
      <c r="H345" s="176" t="s">
        <v>594</v>
      </c>
      <c r="J345" s="176" t="s">
        <v>3179</v>
      </c>
      <c r="K345" s="179">
        <v>18.3</v>
      </c>
      <c r="L345" s="182">
        <v>374.33000000000004</v>
      </c>
      <c r="M345" s="181">
        <f t="shared" si="34"/>
        <v>30.549999999999997</v>
      </c>
      <c r="N345" s="181">
        <f t="shared" si="31"/>
        <v>374.31684074074076</v>
      </c>
      <c r="O345" s="181">
        <f t="shared" si="35"/>
        <v>30.748000000000008</v>
      </c>
      <c r="P345" s="176" t="s">
        <v>255</v>
      </c>
      <c r="Q345" s="176" t="s">
        <v>256</v>
      </c>
    </row>
    <row r="346" spans="1:17" s="176" customFormat="1" ht="15" customHeight="1" x14ac:dyDescent="0.2">
      <c r="A346" s="176" t="s">
        <v>653</v>
      </c>
      <c r="B346" s="176" t="s">
        <v>428</v>
      </c>
      <c r="C346" s="176" t="s">
        <v>403</v>
      </c>
      <c r="D346" s="176" t="s">
        <v>397</v>
      </c>
      <c r="E346" s="176">
        <v>50.6</v>
      </c>
      <c r="F346" s="176">
        <v>9.3000000000000007</v>
      </c>
      <c r="G346" s="176" t="s">
        <v>252</v>
      </c>
      <c r="H346" s="176" t="s">
        <v>594</v>
      </c>
      <c r="J346" s="176" t="s">
        <v>3179</v>
      </c>
      <c r="K346" s="183">
        <v>18.899999999999999</v>
      </c>
      <c r="L346" s="182">
        <v>374.34161111111115</v>
      </c>
      <c r="M346" s="181">
        <f t="shared" si="34"/>
        <v>27.850000000000009</v>
      </c>
      <c r="N346" s="181">
        <f t="shared" si="31"/>
        <v>374.34393333333338</v>
      </c>
      <c r="O346" s="181">
        <f t="shared" si="35"/>
        <v>31.936000000000007</v>
      </c>
      <c r="P346" s="176" t="s">
        <v>255</v>
      </c>
      <c r="Q346" s="176" t="s">
        <v>256</v>
      </c>
    </row>
    <row r="347" spans="1:17" s="176" customFormat="1" ht="15" customHeight="1" x14ac:dyDescent="0.2">
      <c r="A347" s="176" t="s">
        <v>654</v>
      </c>
      <c r="B347" s="176" t="s">
        <v>541</v>
      </c>
      <c r="C347" s="176" t="s">
        <v>403</v>
      </c>
      <c r="D347" s="176" t="s">
        <v>397</v>
      </c>
      <c r="E347" s="176">
        <v>50.6</v>
      </c>
      <c r="F347" s="176">
        <v>9.3000000000000007</v>
      </c>
      <c r="G347" s="176" t="s">
        <v>252</v>
      </c>
      <c r="H347" s="176" t="s">
        <v>594</v>
      </c>
      <c r="J347" s="176" t="s">
        <v>3179</v>
      </c>
      <c r="K347" s="179">
        <v>18.07</v>
      </c>
      <c r="L347" s="182">
        <v>374.35902777777778</v>
      </c>
      <c r="M347" s="181">
        <f t="shared" si="34"/>
        <v>31.585000000000008</v>
      </c>
      <c r="N347" s="181">
        <f t="shared" si="31"/>
        <v>374.36522037037037</v>
      </c>
      <c r="O347" s="181">
        <f t="shared" si="35"/>
        <v>31.171000000000003</v>
      </c>
      <c r="P347" s="176" t="s">
        <v>255</v>
      </c>
      <c r="Q347" s="176" t="s">
        <v>256</v>
      </c>
    </row>
    <row r="348" spans="1:17" s="176" customFormat="1" ht="15" customHeight="1" x14ac:dyDescent="0.2">
      <c r="A348" s="176" t="s">
        <v>655</v>
      </c>
      <c r="B348" s="176" t="s">
        <v>402</v>
      </c>
      <c r="C348" s="176" t="s">
        <v>403</v>
      </c>
      <c r="D348" s="176" t="s">
        <v>397</v>
      </c>
      <c r="E348" s="176">
        <v>50.6</v>
      </c>
      <c r="F348" s="176">
        <v>9.3000000000000007</v>
      </c>
      <c r="G348" s="176" t="s">
        <v>252</v>
      </c>
      <c r="H348" s="176" t="s">
        <v>594</v>
      </c>
      <c r="J348" s="176" t="s">
        <v>3179</v>
      </c>
      <c r="K348" s="179">
        <v>17.399999999999999</v>
      </c>
      <c r="L348" s="182">
        <v>374.39773148148151</v>
      </c>
      <c r="M348" s="181">
        <f t="shared" si="34"/>
        <v>34.600000000000009</v>
      </c>
      <c r="N348" s="181">
        <f t="shared" si="31"/>
        <v>374.38457222222223</v>
      </c>
      <c r="O348" s="181">
        <f t="shared" si="35"/>
        <v>30.874000000000013</v>
      </c>
      <c r="P348" s="176" t="s">
        <v>263</v>
      </c>
      <c r="Q348" s="176" t="s">
        <v>256</v>
      </c>
    </row>
    <row r="349" spans="1:17" s="176" customFormat="1" ht="15" customHeight="1" x14ac:dyDescent="0.2">
      <c r="A349" s="176" t="s">
        <v>656</v>
      </c>
      <c r="B349" s="176" t="s">
        <v>541</v>
      </c>
      <c r="C349" s="176" t="s">
        <v>403</v>
      </c>
      <c r="D349" s="176" t="s">
        <v>397</v>
      </c>
      <c r="E349" s="176">
        <v>50.6</v>
      </c>
      <c r="F349" s="176">
        <v>9.3000000000000007</v>
      </c>
      <c r="G349" s="176" t="s">
        <v>261</v>
      </c>
      <c r="H349" s="176" t="s">
        <v>594</v>
      </c>
      <c r="J349" s="176" t="s">
        <v>3179</v>
      </c>
      <c r="K349" s="179">
        <v>18.14</v>
      </c>
      <c r="L349" s="182">
        <v>374.39773148148151</v>
      </c>
      <c r="M349" s="181">
        <f t="shared" si="34"/>
        <v>31.27000000000001</v>
      </c>
      <c r="N349" s="181">
        <f t="shared" si="31"/>
        <v>374.40160185185186</v>
      </c>
      <c r="O349" s="181">
        <f t="shared" si="35"/>
        <v>31.333000000000009</v>
      </c>
      <c r="P349" s="176" t="s">
        <v>255</v>
      </c>
      <c r="Q349" s="176" t="s">
        <v>256</v>
      </c>
    </row>
    <row r="350" spans="1:17" s="176" customFormat="1" ht="15" customHeight="1" x14ac:dyDescent="0.2">
      <c r="A350" s="176" t="s">
        <v>657</v>
      </c>
      <c r="B350" s="176" t="s">
        <v>395</v>
      </c>
      <c r="C350" s="176" t="s">
        <v>396</v>
      </c>
      <c r="D350" s="176" t="s">
        <v>397</v>
      </c>
      <c r="E350" s="176">
        <v>43.4</v>
      </c>
      <c r="F350" s="176">
        <v>3.4</v>
      </c>
      <c r="G350" s="176" t="s">
        <v>252</v>
      </c>
      <c r="H350" s="176" t="s">
        <v>594</v>
      </c>
      <c r="J350" s="176" t="s">
        <v>649</v>
      </c>
      <c r="K350" s="179">
        <v>18.63</v>
      </c>
      <c r="L350" s="182">
        <v>374.42675925925926</v>
      </c>
      <c r="M350" s="181">
        <f t="shared" si="34"/>
        <v>29.065000000000012</v>
      </c>
      <c r="N350" s="181">
        <f t="shared" si="31"/>
        <v>374.41708333333332</v>
      </c>
      <c r="O350" s="181">
        <f t="shared" ref="O350:O365" si="36">AVERAGE(M348:M352)</f>
        <v>31.846000000000011</v>
      </c>
      <c r="P350" s="176" t="s">
        <v>255</v>
      </c>
      <c r="Q350" s="176" t="s">
        <v>256</v>
      </c>
    </row>
    <row r="351" spans="1:17" s="176" customFormat="1" ht="15" customHeight="1" x14ac:dyDescent="0.2">
      <c r="A351" s="176" t="s">
        <v>658</v>
      </c>
      <c r="B351" s="176" t="s">
        <v>402</v>
      </c>
      <c r="C351" s="176" t="s">
        <v>403</v>
      </c>
      <c r="D351" s="176" t="s">
        <v>397</v>
      </c>
      <c r="E351" s="176">
        <v>50.6</v>
      </c>
      <c r="F351" s="176">
        <v>9.3000000000000007</v>
      </c>
      <c r="G351" s="176" t="s">
        <v>252</v>
      </c>
      <c r="H351" s="176" t="s">
        <v>594</v>
      </c>
      <c r="J351" s="176" t="s">
        <v>3179</v>
      </c>
      <c r="K351" s="179">
        <v>18.39</v>
      </c>
      <c r="L351" s="182">
        <v>374.42675925925926</v>
      </c>
      <c r="M351" s="181">
        <f t="shared" si="34"/>
        <v>30.14500000000001</v>
      </c>
      <c r="N351" s="181">
        <f t="shared" si="31"/>
        <v>374.42675925925926</v>
      </c>
      <c r="O351" s="181">
        <f t="shared" si="36"/>
        <v>31.486000000000008</v>
      </c>
      <c r="P351" s="176" t="s">
        <v>255</v>
      </c>
      <c r="Q351" s="176" t="s">
        <v>256</v>
      </c>
    </row>
    <row r="352" spans="1:17" s="176" customFormat="1" ht="15" customHeight="1" x14ac:dyDescent="0.2">
      <c r="A352" s="176" t="s">
        <v>659</v>
      </c>
      <c r="B352" s="176" t="s">
        <v>541</v>
      </c>
      <c r="C352" s="176" t="s">
        <v>403</v>
      </c>
      <c r="D352" s="176" t="s">
        <v>397</v>
      </c>
      <c r="E352" s="176">
        <v>50.6</v>
      </c>
      <c r="F352" s="176">
        <v>9.3000000000000007</v>
      </c>
      <c r="G352" s="176" t="s">
        <v>252</v>
      </c>
      <c r="H352" s="176" t="s">
        <v>594</v>
      </c>
      <c r="J352" s="176" t="s">
        <v>3180</v>
      </c>
      <c r="K352" s="179">
        <v>17.5</v>
      </c>
      <c r="L352" s="182">
        <v>374.43643518518519</v>
      </c>
      <c r="M352" s="181">
        <f t="shared" si="34"/>
        <v>34.150000000000006</v>
      </c>
      <c r="N352" s="181">
        <f t="shared" si="31"/>
        <v>374.43837037037036</v>
      </c>
      <c r="O352" s="181">
        <f t="shared" si="36"/>
        <v>31.765000000000008</v>
      </c>
      <c r="P352" s="176" t="s">
        <v>255</v>
      </c>
      <c r="Q352" s="176" t="s">
        <v>256</v>
      </c>
    </row>
    <row r="353" spans="1:17" s="176" customFormat="1" ht="15" customHeight="1" x14ac:dyDescent="0.2">
      <c r="A353" s="176" t="s">
        <v>660</v>
      </c>
      <c r="B353" s="176" t="s">
        <v>541</v>
      </c>
      <c r="C353" s="176" t="s">
        <v>403</v>
      </c>
      <c r="D353" s="176" t="s">
        <v>397</v>
      </c>
      <c r="E353" s="176">
        <v>50.6</v>
      </c>
      <c r="F353" s="176">
        <v>9.3000000000000007</v>
      </c>
      <c r="G353" s="176" t="s">
        <v>252</v>
      </c>
      <c r="H353" s="176" t="s">
        <v>594</v>
      </c>
      <c r="J353" s="176" t="s">
        <v>3180</v>
      </c>
      <c r="K353" s="179">
        <v>17.8</v>
      </c>
      <c r="L353" s="182">
        <v>374.44611111111107</v>
      </c>
      <c r="M353" s="181">
        <f t="shared" si="34"/>
        <v>32.799999999999997</v>
      </c>
      <c r="N353" s="181">
        <f t="shared" si="31"/>
        <v>374.4480462962963</v>
      </c>
      <c r="O353" s="181">
        <f t="shared" si="36"/>
        <v>32.332000000000008</v>
      </c>
      <c r="P353" s="176" t="s">
        <v>255</v>
      </c>
      <c r="Q353" s="176" t="s">
        <v>256</v>
      </c>
    </row>
    <row r="354" spans="1:17" s="176" customFormat="1" ht="15" customHeight="1" x14ac:dyDescent="0.2">
      <c r="A354" s="176" t="s">
        <v>661</v>
      </c>
      <c r="B354" s="176" t="s">
        <v>402</v>
      </c>
      <c r="C354" s="176" t="s">
        <v>403</v>
      </c>
      <c r="D354" s="176" t="s">
        <v>397</v>
      </c>
      <c r="E354" s="176">
        <v>50.6</v>
      </c>
      <c r="F354" s="176">
        <v>9.3000000000000007</v>
      </c>
      <c r="G354" s="176" t="s">
        <v>261</v>
      </c>
      <c r="H354" s="176" t="s">
        <v>594</v>
      </c>
      <c r="J354" s="176" t="s">
        <v>3179</v>
      </c>
      <c r="K354" s="179">
        <v>17.829999999999998</v>
      </c>
      <c r="L354" s="182">
        <v>374.45578703703706</v>
      </c>
      <c r="M354" s="181">
        <f t="shared" si="34"/>
        <v>32.66500000000002</v>
      </c>
      <c r="N354" s="181">
        <f t="shared" si="31"/>
        <v>374.46159259259264</v>
      </c>
      <c r="O354" s="181">
        <f t="shared" si="36"/>
        <v>32.503000000000007</v>
      </c>
      <c r="P354" s="176" t="s">
        <v>255</v>
      </c>
      <c r="Q354" s="176" t="s">
        <v>256</v>
      </c>
    </row>
    <row r="355" spans="1:17" s="176" customFormat="1" ht="15" customHeight="1" x14ac:dyDescent="0.2">
      <c r="A355" s="176" t="s">
        <v>662</v>
      </c>
      <c r="B355" s="176" t="s">
        <v>541</v>
      </c>
      <c r="C355" s="176" t="s">
        <v>403</v>
      </c>
      <c r="D355" s="176" t="s">
        <v>397</v>
      </c>
      <c r="E355" s="176">
        <v>50.6</v>
      </c>
      <c r="F355" s="176">
        <v>9.3000000000000007</v>
      </c>
      <c r="G355" s="176" t="s">
        <v>252</v>
      </c>
      <c r="H355" s="176" t="s">
        <v>594</v>
      </c>
      <c r="J355" s="176" t="s">
        <v>3180</v>
      </c>
      <c r="K355" s="179">
        <v>18</v>
      </c>
      <c r="L355" s="182">
        <v>374.47513888888892</v>
      </c>
      <c r="M355" s="181">
        <f t="shared" si="34"/>
        <v>31.900000000000006</v>
      </c>
      <c r="N355" s="181">
        <f t="shared" si="31"/>
        <v>374.47513888888886</v>
      </c>
      <c r="O355" s="181">
        <f t="shared" si="36"/>
        <v>31.963000000000012</v>
      </c>
      <c r="P355" s="176" t="s">
        <v>255</v>
      </c>
      <c r="Q355" s="176" t="s">
        <v>256</v>
      </c>
    </row>
    <row r="356" spans="1:17" s="176" customFormat="1" ht="15" customHeight="1" x14ac:dyDescent="0.2">
      <c r="A356" s="176" t="s">
        <v>663</v>
      </c>
      <c r="B356" s="176" t="s">
        <v>541</v>
      </c>
      <c r="C356" s="176" t="s">
        <v>403</v>
      </c>
      <c r="D356" s="176" t="s">
        <v>397</v>
      </c>
      <c r="E356" s="176">
        <v>50.6</v>
      </c>
      <c r="F356" s="176">
        <v>9.3000000000000007</v>
      </c>
      <c r="G356" s="176" t="s">
        <v>252</v>
      </c>
      <c r="H356" s="176" t="s">
        <v>594</v>
      </c>
      <c r="J356" s="176" t="s">
        <v>3180</v>
      </c>
      <c r="K356" s="179">
        <v>18.2</v>
      </c>
      <c r="L356" s="182">
        <v>374.49449074074073</v>
      </c>
      <c r="M356" s="181">
        <f t="shared" si="34"/>
        <v>31.000000000000014</v>
      </c>
      <c r="N356" s="181">
        <f t="shared" si="31"/>
        <v>374.49449074074073</v>
      </c>
      <c r="O356" s="181">
        <f t="shared" si="36"/>
        <v>29.58700000000001</v>
      </c>
      <c r="P356" s="176" t="s">
        <v>255</v>
      </c>
      <c r="Q356" s="176" t="s">
        <v>256</v>
      </c>
    </row>
    <row r="357" spans="1:17" s="176" customFormat="1" ht="15" customHeight="1" x14ac:dyDescent="0.2">
      <c r="A357" s="176" t="s">
        <v>664</v>
      </c>
      <c r="B357" s="176" t="s">
        <v>541</v>
      </c>
      <c r="C357" s="176" t="s">
        <v>403</v>
      </c>
      <c r="D357" s="176" t="s">
        <v>397</v>
      </c>
      <c r="E357" s="176">
        <v>50.6</v>
      </c>
      <c r="F357" s="176">
        <v>9.3000000000000007</v>
      </c>
      <c r="G357" s="176" t="s">
        <v>252</v>
      </c>
      <c r="H357" s="176" t="s">
        <v>594</v>
      </c>
      <c r="J357" s="176" t="s">
        <v>3180</v>
      </c>
      <c r="K357" s="179">
        <v>18.100000000000001</v>
      </c>
      <c r="L357" s="182">
        <v>374.50416666666666</v>
      </c>
      <c r="M357" s="181">
        <f t="shared" si="34"/>
        <v>31.450000000000003</v>
      </c>
      <c r="N357" s="181">
        <f t="shared" si="31"/>
        <v>374.5138425925926</v>
      </c>
      <c r="O357" s="181">
        <f t="shared" si="36"/>
        <v>29.128000000000007</v>
      </c>
      <c r="P357" s="176" t="s">
        <v>255</v>
      </c>
      <c r="Q357" s="176" t="s">
        <v>259</v>
      </c>
    </row>
    <row r="358" spans="1:17" s="176" customFormat="1" ht="15" customHeight="1" x14ac:dyDescent="0.2">
      <c r="A358" s="176" t="s">
        <v>665</v>
      </c>
      <c r="B358" s="176" t="s">
        <v>395</v>
      </c>
      <c r="C358" s="176" t="s">
        <v>396</v>
      </c>
      <c r="D358" s="176" t="s">
        <v>397</v>
      </c>
      <c r="E358" s="176">
        <v>43.4</v>
      </c>
      <c r="F358" s="176">
        <v>3.4</v>
      </c>
      <c r="G358" s="176" t="s">
        <v>261</v>
      </c>
      <c r="H358" s="176" t="s">
        <v>594</v>
      </c>
      <c r="J358" s="176" t="s">
        <v>649</v>
      </c>
      <c r="K358" s="179">
        <v>20.440000000000001</v>
      </c>
      <c r="L358" s="182">
        <v>374.54287037037039</v>
      </c>
      <c r="M358" s="181">
        <f t="shared" si="34"/>
        <v>20.92</v>
      </c>
      <c r="N358" s="181">
        <f t="shared" si="31"/>
        <v>374.54480555555551</v>
      </c>
      <c r="O358" s="181">
        <f t="shared" si="36"/>
        <v>29.029000000000007</v>
      </c>
      <c r="P358" s="176" t="s">
        <v>263</v>
      </c>
      <c r="Q358" s="176" t="s">
        <v>256</v>
      </c>
    </row>
    <row r="359" spans="1:17" s="176" customFormat="1" ht="15" customHeight="1" x14ac:dyDescent="0.2">
      <c r="A359" s="176" t="s">
        <v>666</v>
      </c>
      <c r="B359" s="176" t="s">
        <v>541</v>
      </c>
      <c r="C359" s="176" t="s">
        <v>403</v>
      </c>
      <c r="D359" s="176" t="s">
        <v>397</v>
      </c>
      <c r="E359" s="176">
        <v>50.6</v>
      </c>
      <c r="F359" s="176">
        <v>9.3000000000000007</v>
      </c>
      <c r="G359" s="176" t="s">
        <v>252</v>
      </c>
      <c r="H359" s="176" t="s">
        <v>594</v>
      </c>
      <c r="J359" s="176" t="s">
        <v>3180</v>
      </c>
      <c r="K359" s="179">
        <v>18.34</v>
      </c>
      <c r="L359" s="182">
        <v>374.55254629629627</v>
      </c>
      <c r="M359" s="181">
        <f t="shared" si="34"/>
        <v>30.370000000000005</v>
      </c>
      <c r="N359" s="181">
        <f t="shared" si="31"/>
        <v>374.57286574074072</v>
      </c>
      <c r="O359" s="181">
        <f t="shared" si="36"/>
        <v>29.298999999999999</v>
      </c>
      <c r="P359" s="176" t="s">
        <v>255</v>
      </c>
      <c r="Q359" s="176" t="s">
        <v>256</v>
      </c>
    </row>
    <row r="360" spans="1:17" s="176" customFormat="1" ht="15" customHeight="1" x14ac:dyDescent="0.2">
      <c r="A360" s="176" t="s">
        <v>667</v>
      </c>
      <c r="B360" s="176" t="s">
        <v>541</v>
      </c>
      <c r="C360" s="176" t="s">
        <v>403</v>
      </c>
      <c r="D360" s="176" t="s">
        <v>397</v>
      </c>
      <c r="E360" s="176">
        <v>50.6</v>
      </c>
      <c r="F360" s="176">
        <v>9.3000000000000007</v>
      </c>
      <c r="G360" s="176" t="s">
        <v>252</v>
      </c>
      <c r="H360" s="176" t="s">
        <v>594</v>
      </c>
      <c r="J360" s="176" t="s">
        <v>3180</v>
      </c>
      <c r="K360" s="179">
        <v>18.11</v>
      </c>
      <c r="L360" s="182">
        <v>374.62995370370373</v>
      </c>
      <c r="M360" s="181">
        <f t="shared" si="34"/>
        <v>31.405000000000001</v>
      </c>
      <c r="N360" s="181">
        <f t="shared" si="31"/>
        <v>374.61543981481481</v>
      </c>
      <c r="O360" s="181">
        <f t="shared" si="36"/>
        <v>29.713000000000005</v>
      </c>
      <c r="P360" s="176" t="s">
        <v>255</v>
      </c>
      <c r="Q360" s="176" t="s">
        <v>256</v>
      </c>
    </row>
    <row r="361" spans="1:17" s="176" customFormat="1" ht="15" customHeight="1" x14ac:dyDescent="0.2">
      <c r="A361" s="176" t="s">
        <v>668</v>
      </c>
      <c r="B361" s="176" t="s">
        <v>428</v>
      </c>
      <c r="C361" s="176" t="s">
        <v>403</v>
      </c>
      <c r="D361" s="176" t="s">
        <v>397</v>
      </c>
      <c r="E361" s="176">
        <v>50.6</v>
      </c>
      <c r="F361" s="176">
        <v>9.3000000000000007</v>
      </c>
      <c r="G361" s="176" t="s">
        <v>252</v>
      </c>
      <c r="H361" s="176" t="s">
        <v>594</v>
      </c>
      <c r="J361" s="176" t="s">
        <v>3181</v>
      </c>
      <c r="K361" s="183">
        <v>17.899999999999999</v>
      </c>
      <c r="L361" s="182">
        <v>374.63479166666667</v>
      </c>
      <c r="M361" s="181">
        <f t="shared" si="34"/>
        <v>32.350000000000009</v>
      </c>
      <c r="N361" s="181">
        <f t="shared" si="31"/>
        <v>374.65801388888889</v>
      </c>
      <c r="O361" s="181">
        <f t="shared" si="36"/>
        <v>32.071000000000005</v>
      </c>
      <c r="P361" s="176" t="s">
        <v>263</v>
      </c>
      <c r="Q361" s="176" t="s">
        <v>256</v>
      </c>
    </row>
    <row r="362" spans="1:17" s="176" customFormat="1" ht="15" customHeight="1" x14ac:dyDescent="0.2">
      <c r="A362" s="176" t="s">
        <v>669</v>
      </c>
      <c r="B362" s="176" t="s">
        <v>395</v>
      </c>
      <c r="C362" s="176" t="s">
        <v>396</v>
      </c>
      <c r="D362" s="176" t="s">
        <v>397</v>
      </c>
      <c r="E362" s="176">
        <v>43.4</v>
      </c>
      <c r="F362" s="176">
        <v>3.4</v>
      </c>
      <c r="G362" s="176" t="s">
        <v>252</v>
      </c>
      <c r="H362" s="176" t="s">
        <v>594</v>
      </c>
      <c r="J362" s="176" t="s">
        <v>649</v>
      </c>
      <c r="K362" s="179">
        <v>17.64</v>
      </c>
      <c r="L362" s="182">
        <v>374.71703703703702</v>
      </c>
      <c r="M362" s="181">
        <f t="shared" si="34"/>
        <v>33.52000000000001</v>
      </c>
      <c r="N362" s="181">
        <f t="shared" si="31"/>
        <v>374.71219907407414</v>
      </c>
      <c r="O362" s="181">
        <f t="shared" si="36"/>
        <v>32.197000000000003</v>
      </c>
      <c r="P362" s="176" t="s">
        <v>255</v>
      </c>
      <c r="Q362" s="176" t="s">
        <v>256</v>
      </c>
    </row>
    <row r="363" spans="1:17" s="176" customFormat="1" ht="15" customHeight="1" x14ac:dyDescent="0.2">
      <c r="A363" s="176" t="s">
        <v>670</v>
      </c>
      <c r="B363" s="176" t="s">
        <v>541</v>
      </c>
      <c r="C363" s="176" t="s">
        <v>403</v>
      </c>
      <c r="D363" s="176" t="s">
        <v>408</v>
      </c>
      <c r="E363" s="176">
        <v>50.6</v>
      </c>
      <c r="F363" s="176">
        <v>9.3000000000000007</v>
      </c>
      <c r="G363" s="176" t="s">
        <v>252</v>
      </c>
      <c r="H363" s="176" t="s">
        <v>594</v>
      </c>
      <c r="J363" s="176" t="s">
        <v>3180</v>
      </c>
      <c r="K363" s="179">
        <v>17.82</v>
      </c>
      <c r="L363" s="182">
        <v>374.75574074074075</v>
      </c>
      <c r="M363" s="181">
        <f t="shared" si="34"/>
        <v>32.710000000000008</v>
      </c>
      <c r="N363" s="181">
        <f t="shared" si="31"/>
        <v>374.75283796296299</v>
      </c>
      <c r="O363" s="181">
        <f t="shared" si="36"/>
        <v>32.035000000000011</v>
      </c>
      <c r="P363" s="176" t="s">
        <v>255</v>
      </c>
      <c r="Q363" s="176" t="s">
        <v>256</v>
      </c>
    </row>
    <row r="364" spans="1:17" s="176" customFormat="1" ht="15" customHeight="1" x14ac:dyDescent="0.2">
      <c r="A364" s="176" t="s">
        <v>671</v>
      </c>
      <c r="B364" s="176" t="s">
        <v>541</v>
      </c>
      <c r="C364" s="176" t="s">
        <v>403</v>
      </c>
      <c r="D364" s="176" t="s">
        <v>397</v>
      </c>
      <c r="E364" s="176">
        <v>50.6</v>
      </c>
      <c r="F364" s="176">
        <v>9.3000000000000007</v>
      </c>
      <c r="G364" s="176" t="s">
        <v>252</v>
      </c>
      <c r="H364" s="176" t="s">
        <v>594</v>
      </c>
      <c r="J364" s="176" t="s">
        <v>3180</v>
      </c>
      <c r="K364" s="179">
        <v>18.2</v>
      </c>
      <c r="L364" s="182">
        <v>374.82347222222222</v>
      </c>
      <c r="M364" s="181">
        <f t="shared" si="34"/>
        <v>31.000000000000014</v>
      </c>
      <c r="N364" s="181">
        <f t="shared" si="31"/>
        <v>374.79444444444442</v>
      </c>
      <c r="O364" s="181">
        <f t="shared" si="36"/>
        <v>31.882000000000012</v>
      </c>
      <c r="P364" s="176" t="s">
        <v>255</v>
      </c>
      <c r="Q364" s="176" t="s">
        <v>256</v>
      </c>
    </row>
    <row r="365" spans="1:17" s="176" customFormat="1" ht="15" customHeight="1" x14ac:dyDescent="0.2">
      <c r="A365" s="176" t="s">
        <v>672</v>
      </c>
      <c r="B365" s="176" t="s">
        <v>395</v>
      </c>
      <c r="C365" s="176" t="s">
        <v>396</v>
      </c>
      <c r="D365" s="176" t="s">
        <v>397</v>
      </c>
      <c r="E365" s="176">
        <v>43.4</v>
      </c>
      <c r="F365" s="176">
        <v>3.4</v>
      </c>
      <c r="G365" s="176" t="s">
        <v>252</v>
      </c>
      <c r="H365" s="176" t="s">
        <v>594</v>
      </c>
      <c r="J365" s="176" t="s">
        <v>649</v>
      </c>
      <c r="K365" s="179">
        <v>18.29</v>
      </c>
      <c r="L365" s="182">
        <v>374.83314814814815</v>
      </c>
      <c r="M365" s="181">
        <f t="shared" si="34"/>
        <v>30.595000000000013</v>
      </c>
      <c r="N365" s="181">
        <f t="shared" si="31"/>
        <v>374.84475925925926</v>
      </c>
      <c r="O365" s="181">
        <f t="shared" si="36"/>
        <v>31.603000000000009</v>
      </c>
      <c r="P365" s="176" t="s">
        <v>255</v>
      </c>
      <c r="Q365" s="176" t="s">
        <v>256</v>
      </c>
    </row>
    <row r="366" spans="1:17" s="176" customFormat="1" ht="15" customHeight="1" x14ac:dyDescent="0.2">
      <c r="A366" s="176" t="s">
        <v>673</v>
      </c>
      <c r="B366" s="176" t="s">
        <v>541</v>
      </c>
      <c r="C366" s="176" t="s">
        <v>403</v>
      </c>
      <c r="D366" s="176" t="s">
        <v>397</v>
      </c>
      <c r="E366" s="176">
        <v>50.6</v>
      </c>
      <c r="F366" s="176">
        <v>9.3000000000000007</v>
      </c>
      <c r="G366" s="176" t="s">
        <v>252</v>
      </c>
      <c r="H366" s="176" t="s">
        <v>594</v>
      </c>
      <c r="J366" s="176" t="s">
        <v>3180</v>
      </c>
      <c r="K366" s="179">
        <v>18.07</v>
      </c>
      <c r="L366" s="182">
        <v>374.84282407407409</v>
      </c>
      <c r="M366" s="181">
        <f t="shared" si="34"/>
        <v>31.585000000000008</v>
      </c>
      <c r="N366" s="181">
        <f t="shared" ref="N366:N429" si="37">AVERAGE(L364:L368)</f>
        <v>374.8912037037037</v>
      </c>
      <c r="O366" s="181">
        <f t="shared" ref="O366:O381" si="38">AVERAGE(M364:M368)</f>
        <v>30.631000000000011</v>
      </c>
      <c r="P366" s="176" t="s">
        <v>255</v>
      </c>
      <c r="Q366" s="176" t="s">
        <v>256</v>
      </c>
    </row>
    <row r="367" spans="1:17" s="176" customFormat="1" ht="15" customHeight="1" x14ac:dyDescent="0.2">
      <c r="A367" s="176" t="s">
        <v>674</v>
      </c>
      <c r="B367" s="176" t="s">
        <v>395</v>
      </c>
      <c r="C367" s="176" t="s">
        <v>396</v>
      </c>
      <c r="D367" s="176" t="s">
        <v>397</v>
      </c>
      <c r="E367" s="176">
        <v>43.4</v>
      </c>
      <c r="F367" s="176">
        <v>3.4</v>
      </c>
      <c r="G367" s="176" t="s">
        <v>252</v>
      </c>
      <c r="H367" s="176" t="s">
        <v>594</v>
      </c>
      <c r="J367" s="176" t="s">
        <v>649</v>
      </c>
      <c r="K367" s="179">
        <v>17.95</v>
      </c>
      <c r="L367" s="182">
        <v>374.9686111111111</v>
      </c>
      <c r="M367" s="181">
        <f t="shared" si="34"/>
        <v>32.125000000000014</v>
      </c>
      <c r="N367" s="181">
        <f t="shared" si="37"/>
        <v>374.95506481481482</v>
      </c>
      <c r="O367" s="181">
        <f t="shared" si="38"/>
        <v>30.70300000000001</v>
      </c>
      <c r="P367" s="176" t="s">
        <v>255</v>
      </c>
      <c r="Q367" s="176" t="s">
        <v>256</v>
      </c>
    </row>
    <row r="368" spans="1:17" s="176" customFormat="1" ht="15" customHeight="1" x14ac:dyDescent="0.2">
      <c r="A368" s="176" t="s">
        <v>675</v>
      </c>
      <c r="B368" s="176" t="s">
        <v>541</v>
      </c>
      <c r="C368" s="176" t="s">
        <v>403</v>
      </c>
      <c r="D368" s="176" t="s">
        <v>408</v>
      </c>
      <c r="E368" s="176">
        <v>50.6</v>
      </c>
      <c r="F368" s="176">
        <v>9.3000000000000007</v>
      </c>
      <c r="G368" s="176" t="s">
        <v>252</v>
      </c>
      <c r="H368" s="176" t="s">
        <v>594</v>
      </c>
      <c r="J368" s="176" t="s">
        <v>3180</v>
      </c>
      <c r="K368" s="179">
        <v>18.899999999999999</v>
      </c>
      <c r="L368" s="182">
        <v>374.98796296296297</v>
      </c>
      <c r="M368" s="181">
        <f t="shared" si="34"/>
        <v>27.850000000000009</v>
      </c>
      <c r="N368" s="181">
        <f t="shared" si="37"/>
        <v>375.02511851851852</v>
      </c>
      <c r="O368" s="181">
        <f t="shared" si="38"/>
        <v>31.144000000000005</v>
      </c>
      <c r="P368" s="176" t="s">
        <v>255</v>
      </c>
      <c r="Q368" s="176" t="s">
        <v>256</v>
      </c>
    </row>
    <row r="369" spans="1:17" s="176" customFormat="1" ht="15" customHeight="1" x14ac:dyDescent="0.2">
      <c r="A369" s="176" t="s">
        <v>676</v>
      </c>
      <c r="B369" s="176" t="s">
        <v>395</v>
      </c>
      <c r="C369" s="176" t="s">
        <v>396</v>
      </c>
      <c r="D369" s="176" t="s">
        <v>397</v>
      </c>
      <c r="E369" s="176">
        <v>43.4</v>
      </c>
      <c r="F369" s="176">
        <v>3.4</v>
      </c>
      <c r="G369" s="176" t="s">
        <v>252</v>
      </c>
      <c r="H369" s="176" t="s">
        <v>594</v>
      </c>
      <c r="J369" s="176" t="s">
        <v>677</v>
      </c>
      <c r="K369" s="179">
        <v>18.12</v>
      </c>
      <c r="L369" s="182">
        <v>375.14277777777778</v>
      </c>
      <c r="M369" s="181">
        <f t="shared" si="34"/>
        <v>31.36</v>
      </c>
      <c r="N369" s="181">
        <f t="shared" si="37"/>
        <v>375.09478518518517</v>
      </c>
      <c r="O369" s="181">
        <f t="shared" si="38"/>
        <v>30.919000000000004</v>
      </c>
      <c r="P369" s="176" t="s">
        <v>255</v>
      </c>
      <c r="Q369" s="176" t="s">
        <v>256</v>
      </c>
    </row>
    <row r="370" spans="1:17" s="176" customFormat="1" ht="15" customHeight="1" x14ac:dyDescent="0.2">
      <c r="A370" s="176" t="s">
        <v>678</v>
      </c>
      <c r="B370" s="176" t="s">
        <v>428</v>
      </c>
      <c r="C370" s="176" t="s">
        <v>403</v>
      </c>
      <c r="D370" s="176" t="s">
        <v>397</v>
      </c>
      <c r="E370" s="176">
        <v>50.6</v>
      </c>
      <c r="F370" s="176">
        <v>9.3000000000000007</v>
      </c>
      <c r="G370" s="176" t="s">
        <v>252</v>
      </c>
      <c r="H370" s="176" t="s">
        <v>594</v>
      </c>
      <c r="J370" s="176" t="s">
        <v>3181</v>
      </c>
      <c r="K370" s="183">
        <v>17.8</v>
      </c>
      <c r="L370" s="182">
        <v>375.18341666666663</v>
      </c>
      <c r="M370" s="181">
        <f t="shared" si="34"/>
        <v>32.799999999999997</v>
      </c>
      <c r="N370" s="181">
        <f t="shared" si="37"/>
        <v>375.15593703703706</v>
      </c>
      <c r="O370" s="181">
        <f t="shared" si="38"/>
        <v>30.154000000000003</v>
      </c>
      <c r="P370" s="176" t="s">
        <v>255</v>
      </c>
      <c r="Q370" s="176" t="s">
        <v>256</v>
      </c>
    </row>
    <row r="371" spans="1:17" s="176" customFormat="1" ht="15" customHeight="1" x14ac:dyDescent="0.2">
      <c r="A371" s="176" t="s">
        <v>679</v>
      </c>
      <c r="B371" s="176" t="s">
        <v>395</v>
      </c>
      <c r="C371" s="176" t="s">
        <v>396</v>
      </c>
      <c r="D371" s="176" t="s">
        <v>397</v>
      </c>
      <c r="E371" s="176">
        <v>43.4</v>
      </c>
      <c r="F371" s="176">
        <v>3.4</v>
      </c>
      <c r="G371" s="176" t="s">
        <v>252</v>
      </c>
      <c r="H371" s="176" t="s">
        <v>594</v>
      </c>
      <c r="J371" s="176" t="s">
        <v>677</v>
      </c>
      <c r="K371" s="179">
        <v>18.32</v>
      </c>
      <c r="L371" s="182">
        <v>375.19115740740745</v>
      </c>
      <c r="M371" s="181">
        <f t="shared" si="34"/>
        <v>30.460000000000008</v>
      </c>
      <c r="N371" s="181">
        <f t="shared" si="37"/>
        <v>375.22173333333336</v>
      </c>
      <c r="O371" s="181">
        <f t="shared" si="38"/>
        <v>30.55</v>
      </c>
      <c r="P371" s="176" t="s">
        <v>255</v>
      </c>
      <c r="Q371" s="176" t="s">
        <v>256</v>
      </c>
    </row>
    <row r="372" spans="1:17" s="176" customFormat="1" ht="15" customHeight="1" x14ac:dyDescent="0.2">
      <c r="A372" s="176" t="s">
        <v>680</v>
      </c>
      <c r="B372" s="176" t="s">
        <v>428</v>
      </c>
      <c r="C372" s="176" t="s">
        <v>403</v>
      </c>
      <c r="D372" s="176" t="s">
        <v>397</v>
      </c>
      <c r="E372" s="176">
        <v>50.6</v>
      </c>
      <c r="F372" s="176">
        <v>9.3000000000000007</v>
      </c>
      <c r="G372" s="176" t="s">
        <v>252</v>
      </c>
      <c r="H372" s="176" t="s">
        <v>594</v>
      </c>
      <c r="J372" s="176" t="s">
        <v>3181</v>
      </c>
      <c r="K372" s="179">
        <v>18.8</v>
      </c>
      <c r="L372" s="182">
        <v>375.27437037037038</v>
      </c>
      <c r="M372" s="181">
        <f t="shared" si="34"/>
        <v>28.299999999999997</v>
      </c>
      <c r="N372" s="181">
        <f t="shared" si="37"/>
        <v>375.2776601851852</v>
      </c>
      <c r="O372" s="181">
        <f t="shared" si="38"/>
        <v>31.018000000000001</v>
      </c>
      <c r="P372" s="176" t="s">
        <v>255</v>
      </c>
      <c r="Q372" s="176" t="s">
        <v>256</v>
      </c>
    </row>
    <row r="373" spans="1:17" s="176" customFormat="1" ht="15" customHeight="1" x14ac:dyDescent="0.2">
      <c r="A373" s="176" t="s">
        <v>681</v>
      </c>
      <c r="B373" s="176" t="s">
        <v>395</v>
      </c>
      <c r="C373" s="176" t="s">
        <v>396</v>
      </c>
      <c r="D373" s="176" t="s">
        <v>397</v>
      </c>
      <c r="E373" s="176">
        <v>43.4</v>
      </c>
      <c r="F373" s="176">
        <v>3.4</v>
      </c>
      <c r="G373" s="176" t="s">
        <v>252</v>
      </c>
      <c r="H373" s="176" t="s">
        <v>594</v>
      </c>
      <c r="J373" s="176" t="s">
        <v>677</v>
      </c>
      <c r="K373" s="179">
        <v>18.46</v>
      </c>
      <c r="L373" s="182">
        <v>375.31694444444446</v>
      </c>
      <c r="M373" s="181">
        <f t="shared" si="34"/>
        <v>29.83</v>
      </c>
      <c r="N373" s="181">
        <f t="shared" si="37"/>
        <v>375.3256527777778</v>
      </c>
      <c r="O373" s="181">
        <f t="shared" si="38"/>
        <v>31.198</v>
      </c>
      <c r="P373" s="176" t="s">
        <v>263</v>
      </c>
      <c r="Q373" s="176" t="s">
        <v>256</v>
      </c>
    </row>
    <row r="374" spans="1:17" s="176" customFormat="1" ht="15" customHeight="1" x14ac:dyDescent="0.2">
      <c r="A374" s="176" t="s">
        <v>682</v>
      </c>
      <c r="B374" s="176" t="s">
        <v>428</v>
      </c>
      <c r="C374" s="176" t="s">
        <v>403</v>
      </c>
      <c r="D374" s="176" t="s">
        <v>397</v>
      </c>
      <c r="E374" s="176">
        <v>50.6</v>
      </c>
      <c r="F374" s="176">
        <v>9.3000000000000007</v>
      </c>
      <c r="G374" s="176" t="s">
        <v>252</v>
      </c>
      <c r="H374" s="176" t="s">
        <v>594</v>
      </c>
      <c r="J374" s="176" t="s">
        <v>3181</v>
      </c>
      <c r="K374" s="179">
        <v>17.600000000000001</v>
      </c>
      <c r="L374" s="182">
        <v>375.42241203703702</v>
      </c>
      <c r="M374" s="181">
        <f t="shared" si="34"/>
        <v>33.700000000000003</v>
      </c>
      <c r="N374" s="181">
        <f t="shared" si="37"/>
        <v>376.46547685185186</v>
      </c>
      <c r="O374" s="181">
        <f t="shared" si="38"/>
        <v>29.146000000000004</v>
      </c>
      <c r="P374" s="176" t="s">
        <v>255</v>
      </c>
      <c r="Q374" s="176" t="s">
        <v>259</v>
      </c>
    </row>
    <row r="375" spans="1:17" s="176" customFormat="1" ht="15" customHeight="1" x14ac:dyDescent="0.2">
      <c r="A375" s="176" t="s">
        <v>683</v>
      </c>
      <c r="B375" s="176" t="s">
        <v>428</v>
      </c>
      <c r="C375" s="176" t="s">
        <v>403</v>
      </c>
      <c r="D375" s="176" t="s">
        <v>397</v>
      </c>
      <c r="E375" s="176">
        <v>50.6</v>
      </c>
      <c r="F375" s="176">
        <v>9.3000000000000007</v>
      </c>
      <c r="G375" s="176" t="s">
        <v>252</v>
      </c>
      <c r="H375" s="176" t="s">
        <v>594</v>
      </c>
      <c r="J375" s="176" t="s">
        <v>3181</v>
      </c>
      <c r="K375" s="179">
        <v>17.600000000000001</v>
      </c>
      <c r="L375" s="182">
        <v>375.42337962962966</v>
      </c>
      <c r="M375" s="181">
        <f t="shared" si="34"/>
        <v>33.700000000000003</v>
      </c>
      <c r="N375" s="181">
        <f t="shared" si="37"/>
        <v>377.61188055555556</v>
      </c>
      <c r="O375" s="181">
        <f t="shared" si="38"/>
        <v>28.669000000000004</v>
      </c>
      <c r="P375" s="176" t="s">
        <v>255</v>
      </c>
      <c r="Q375" s="176" t="s">
        <v>256</v>
      </c>
    </row>
    <row r="376" spans="1:17" s="176" customFormat="1" ht="15" customHeight="1" x14ac:dyDescent="0.2">
      <c r="A376" s="176" t="s">
        <v>684</v>
      </c>
      <c r="B376" s="176" t="s">
        <v>685</v>
      </c>
      <c r="C376" s="176" t="s">
        <v>396</v>
      </c>
      <c r="D376" s="176" t="s">
        <v>397</v>
      </c>
      <c r="E376" s="176">
        <v>43.4</v>
      </c>
      <c r="F376" s="176">
        <v>3.4</v>
      </c>
      <c r="G376" s="176" t="s">
        <v>252</v>
      </c>
      <c r="H376" s="176" t="s">
        <v>594</v>
      </c>
      <c r="J376" s="176" t="s">
        <v>686</v>
      </c>
      <c r="K376" s="179">
        <v>20.6</v>
      </c>
      <c r="L376" s="182">
        <v>380.89027777777778</v>
      </c>
      <c r="M376" s="181">
        <f t="shared" si="34"/>
        <v>20.200000000000003</v>
      </c>
      <c r="N376" s="181">
        <f t="shared" si="37"/>
        <v>378.77492685185177</v>
      </c>
      <c r="O376" s="181">
        <f t="shared" si="38"/>
        <v>27.967000000000006</v>
      </c>
      <c r="P376" s="176" t="s">
        <v>255</v>
      </c>
      <c r="Q376" s="176" t="s">
        <v>256</v>
      </c>
    </row>
    <row r="377" spans="1:17" s="176" customFormat="1" ht="15" customHeight="1" x14ac:dyDescent="0.2">
      <c r="A377" s="176" t="s">
        <v>687</v>
      </c>
      <c r="B377" s="176" t="s">
        <v>685</v>
      </c>
      <c r="C377" s="176" t="s">
        <v>396</v>
      </c>
      <c r="D377" s="176" t="s">
        <v>397</v>
      </c>
      <c r="E377" s="176">
        <v>43.4</v>
      </c>
      <c r="F377" s="176">
        <v>3.4</v>
      </c>
      <c r="G377" s="176" t="s">
        <v>252</v>
      </c>
      <c r="H377" s="176" t="s">
        <v>594</v>
      </c>
      <c r="J377" s="176" t="s">
        <v>686</v>
      </c>
      <c r="K377" s="179">
        <v>19.329999999999998</v>
      </c>
      <c r="L377" s="182">
        <v>381.00638888888886</v>
      </c>
      <c r="M377" s="181">
        <f t="shared" si="34"/>
        <v>25.91500000000002</v>
      </c>
      <c r="N377" s="181">
        <f t="shared" si="37"/>
        <v>379.91687962962959</v>
      </c>
      <c r="O377" s="181">
        <f t="shared" si="38"/>
        <v>26.455000000000005</v>
      </c>
      <c r="P377" s="176" t="s">
        <v>255</v>
      </c>
      <c r="Q377" s="176" t="s">
        <v>256</v>
      </c>
    </row>
    <row r="378" spans="1:17" s="176" customFormat="1" ht="15" customHeight="1" x14ac:dyDescent="0.2">
      <c r="A378" s="176" t="s">
        <v>688</v>
      </c>
      <c r="B378" s="176" t="s">
        <v>685</v>
      </c>
      <c r="C378" s="176" t="s">
        <v>396</v>
      </c>
      <c r="D378" s="176" t="s">
        <v>397</v>
      </c>
      <c r="E378" s="176">
        <v>43.4</v>
      </c>
      <c r="F378" s="176">
        <v>3.4</v>
      </c>
      <c r="G378" s="176" t="s">
        <v>252</v>
      </c>
      <c r="H378" s="176" t="s">
        <v>594</v>
      </c>
      <c r="J378" s="176" t="s">
        <v>686</v>
      </c>
      <c r="K378" s="179">
        <v>19.239999999999998</v>
      </c>
      <c r="L378" s="182">
        <v>381.13217592592594</v>
      </c>
      <c r="M378" s="181">
        <f t="shared" si="34"/>
        <v>26.320000000000007</v>
      </c>
      <c r="N378" s="181">
        <f t="shared" si="37"/>
        <v>381.10314814814819</v>
      </c>
      <c r="O378" s="181">
        <f t="shared" si="38"/>
        <v>25.114000000000008</v>
      </c>
      <c r="P378" s="176" t="s">
        <v>255</v>
      </c>
      <c r="Q378" s="176" t="s">
        <v>256</v>
      </c>
    </row>
    <row r="379" spans="1:17" s="176" customFormat="1" ht="15" customHeight="1" x14ac:dyDescent="0.2">
      <c r="A379" s="176" t="s">
        <v>689</v>
      </c>
      <c r="B379" s="176" t="s">
        <v>685</v>
      </c>
      <c r="C379" s="176" t="s">
        <v>396</v>
      </c>
      <c r="D379" s="176" t="s">
        <v>408</v>
      </c>
      <c r="E379" s="176">
        <v>43.4</v>
      </c>
      <c r="F379" s="176">
        <v>3.4</v>
      </c>
      <c r="G379" s="176" t="s">
        <v>252</v>
      </c>
      <c r="H379" s="176" t="s">
        <v>594</v>
      </c>
      <c r="J379" s="176" t="s">
        <v>686</v>
      </c>
      <c r="K379" s="179">
        <v>19.28</v>
      </c>
      <c r="L379" s="182">
        <v>381.13217592592594</v>
      </c>
      <c r="M379" s="181">
        <f t="shared" si="34"/>
        <v>26.14</v>
      </c>
      <c r="N379" s="181">
        <f t="shared" si="37"/>
        <v>381.23667592592591</v>
      </c>
      <c r="O379" s="181">
        <f t="shared" si="38"/>
        <v>25.834000000000003</v>
      </c>
      <c r="P379" s="176" t="s">
        <v>255</v>
      </c>
      <c r="Q379" s="176" t="s">
        <v>256</v>
      </c>
    </row>
    <row r="380" spans="1:17" s="176" customFormat="1" ht="15" customHeight="1" x14ac:dyDescent="0.2">
      <c r="A380" s="176" t="s">
        <v>690</v>
      </c>
      <c r="B380" s="176" t="s">
        <v>685</v>
      </c>
      <c r="C380" s="176" t="s">
        <v>396</v>
      </c>
      <c r="D380" s="176" t="s">
        <v>397</v>
      </c>
      <c r="E380" s="176">
        <v>43.4</v>
      </c>
      <c r="F380" s="176">
        <v>3.4</v>
      </c>
      <c r="G380" s="176" t="s">
        <v>252</v>
      </c>
      <c r="H380" s="176" t="s">
        <v>594</v>
      </c>
      <c r="J380" s="176" t="s">
        <v>686</v>
      </c>
      <c r="K380" s="179">
        <v>19.09</v>
      </c>
      <c r="L380" s="182">
        <v>381.35472222222222</v>
      </c>
      <c r="M380" s="181">
        <f t="shared" si="34"/>
        <v>26.995000000000005</v>
      </c>
      <c r="N380" s="181">
        <f t="shared" si="37"/>
        <v>381.38181481481479</v>
      </c>
      <c r="O380" s="181">
        <f t="shared" si="38"/>
        <v>26.014000000000003</v>
      </c>
      <c r="P380" s="176" t="s">
        <v>255</v>
      </c>
      <c r="Q380" s="176" t="s">
        <v>256</v>
      </c>
    </row>
    <row r="381" spans="1:17" s="176" customFormat="1" ht="15" customHeight="1" x14ac:dyDescent="0.2">
      <c r="A381" s="176" t="s">
        <v>691</v>
      </c>
      <c r="B381" s="176" t="s">
        <v>685</v>
      </c>
      <c r="C381" s="176" t="s">
        <v>396</v>
      </c>
      <c r="D381" s="176" t="s">
        <v>397</v>
      </c>
      <c r="E381" s="176">
        <v>43.4</v>
      </c>
      <c r="F381" s="176">
        <v>3.4</v>
      </c>
      <c r="G381" s="176" t="s">
        <v>252</v>
      </c>
      <c r="H381" s="176" t="s">
        <v>594</v>
      </c>
      <c r="J381" s="176" t="s">
        <v>692</v>
      </c>
      <c r="K381" s="179">
        <v>19.8</v>
      </c>
      <c r="L381" s="182">
        <v>381.55791666666664</v>
      </c>
      <c r="M381" s="181">
        <f t="shared" si="34"/>
        <v>23.799999999999997</v>
      </c>
      <c r="N381" s="181">
        <f t="shared" si="37"/>
        <v>381.50953703703703</v>
      </c>
      <c r="O381" s="181">
        <f t="shared" si="38"/>
        <v>25.708000000000006</v>
      </c>
      <c r="P381" s="176" t="s">
        <v>255</v>
      </c>
      <c r="Q381" s="176" t="s">
        <v>256</v>
      </c>
    </row>
    <row r="382" spans="1:17" s="176" customFormat="1" ht="15" customHeight="1" x14ac:dyDescent="0.2">
      <c r="A382" s="176" t="s">
        <v>693</v>
      </c>
      <c r="B382" s="176" t="s">
        <v>694</v>
      </c>
      <c r="C382" s="176" t="s">
        <v>396</v>
      </c>
      <c r="D382" s="176" t="s">
        <v>397</v>
      </c>
      <c r="E382" s="176">
        <v>43.4</v>
      </c>
      <c r="F382" s="176">
        <v>3.4</v>
      </c>
      <c r="G382" s="176" t="s">
        <v>252</v>
      </c>
      <c r="H382" s="176" t="s">
        <v>594</v>
      </c>
      <c r="J382" s="176" t="s">
        <v>692</v>
      </c>
      <c r="K382" s="179">
        <v>19.13</v>
      </c>
      <c r="L382" s="182">
        <v>381.73208333333332</v>
      </c>
      <c r="M382" s="181">
        <f t="shared" si="34"/>
        <v>26.815000000000012</v>
      </c>
      <c r="N382" s="181">
        <f t="shared" si="37"/>
        <v>381.65080555555562</v>
      </c>
      <c r="O382" s="181">
        <f t="shared" ref="O382:O397" si="39">AVERAGE(M380:M384)</f>
        <v>25.600000000000012</v>
      </c>
      <c r="P382" s="176" t="s">
        <v>255</v>
      </c>
      <c r="Q382" s="176" t="s">
        <v>259</v>
      </c>
    </row>
    <row r="383" spans="1:17" s="176" customFormat="1" ht="15" customHeight="1" x14ac:dyDescent="0.2">
      <c r="A383" s="176" t="s">
        <v>695</v>
      </c>
      <c r="B383" s="176" t="s">
        <v>685</v>
      </c>
      <c r="C383" s="176" t="s">
        <v>396</v>
      </c>
      <c r="D383" s="176" t="s">
        <v>397</v>
      </c>
      <c r="E383" s="176">
        <v>43.4</v>
      </c>
      <c r="F383" s="176">
        <v>3.4</v>
      </c>
      <c r="G383" s="176" t="s">
        <v>252</v>
      </c>
      <c r="H383" s="176" t="s">
        <v>594</v>
      </c>
      <c r="J383" s="176" t="s">
        <v>692</v>
      </c>
      <c r="K383" s="179">
        <v>19.579999999999998</v>
      </c>
      <c r="L383" s="182">
        <v>381.77078703703705</v>
      </c>
      <c r="M383" s="181">
        <f t="shared" si="34"/>
        <v>24.79000000000002</v>
      </c>
      <c r="N383" s="181">
        <f t="shared" si="37"/>
        <v>381.75143518518519</v>
      </c>
      <c r="O383" s="181">
        <f t="shared" si="39"/>
        <v>24.655000000000008</v>
      </c>
      <c r="P383" s="176" t="s">
        <v>263</v>
      </c>
      <c r="Q383" s="176" t="s">
        <v>259</v>
      </c>
    </row>
    <row r="384" spans="1:17" s="176" customFormat="1" ht="15" customHeight="1" x14ac:dyDescent="0.2">
      <c r="A384" s="176" t="s">
        <v>696</v>
      </c>
      <c r="B384" s="176" t="s">
        <v>697</v>
      </c>
      <c r="C384" s="176" t="s">
        <v>403</v>
      </c>
      <c r="D384" s="176" t="s">
        <v>397</v>
      </c>
      <c r="E384" s="176">
        <v>50.6</v>
      </c>
      <c r="F384" s="176">
        <v>9.3000000000000007</v>
      </c>
      <c r="G384" s="176" t="s">
        <v>252</v>
      </c>
      <c r="H384" s="176" t="s">
        <v>698</v>
      </c>
      <c r="I384" s="178"/>
      <c r="J384" s="178" t="s">
        <v>699</v>
      </c>
      <c r="K384" s="179">
        <v>19.399999999999999</v>
      </c>
      <c r="L384" s="182">
        <v>381.83851851851853</v>
      </c>
      <c r="M384" s="181">
        <f t="shared" si="34"/>
        <v>25.600000000000009</v>
      </c>
      <c r="N384" s="181">
        <f t="shared" si="37"/>
        <v>381.832712962963</v>
      </c>
      <c r="O384" s="181">
        <f t="shared" si="39"/>
        <v>24.214000000000013</v>
      </c>
      <c r="P384" s="176" t="s">
        <v>255</v>
      </c>
      <c r="Q384" s="176" t="s">
        <v>256</v>
      </c>
    </row>
    <row r="385" spans="1:17" s="176" customFormat="1" ht="15" customHeight="1" x14ac:dyDescent="0.2">
      <c r="A385" s="176" t="s">
        <v>700</v>
      </c>
      <c r="B385" s="176" t="s">
        <v>685</v>
      </c>
      <c r="C385" s="176" t="s">
        <v>396</v>
      </c>
      <c r="D385" s="176" t="s">
        <v>408</v>
      </c>
      <c r="E385" s="176">
        <v>43.4</v>
      </c>
      <c r="F385" s="176">
        <v>3.4</v>
      </c>
      <c r="G385" s="176" t="s">
        <v>252</v>
      </c>
      <c r="H385" s="176" t="s">
        <v>701</v>
      </c>
      <c r="J385" s="176" t="s">
        <v>692</v>
      </c>
      <c r="K385" s="179">
        <v>20.14</v>
      </c>
      <c r="L385" s="182">
        <v>381.85787037037034</v>
      </c>
      <c r="M385" s="181">
        <f t="shared" si="34"/>
        <v>22.27000000000001</v>
      </c>
      <c r="N385" s="181">
        <f t="shared" si="37"/>
        <v>381.87915740740738</v>
      </c>
      <c r="O385" s="181">
        <f t="shared" si="39"/>
        <v>23.467000000000009</v>
      </c>
      <c r="P385" s="176" t="s">
        <v>255</v>
      </c>
      <c r="Q385" s="176" t="s">
        <v>259</v>
      </c>
    </row>
    <row r="386" spans="1:17" s="176" customFormat="1" ht="15" customHeight="1" x14ac:dyDescent="0.2">
      <c r="A386" s="176" t="s">
        <v>702</v>
      </c>
      <c r="B386" s="176" t="s">
        <v>685</v>
      </c>
      <c r="C386" s="176" t="s">
        <v>396</v>
      </c>
      <c r="D386" s="176" t="s">
        <v>408</v>
      </c>
      <c r="E386" s="176">
        <v>43.4</v>
      </c>
      <c r="F386" s="176">
        <v>3.4</v>
      </c>
      <c r="G386" s="176" t="s">
        <v>252</v>
      </c>
      <c r="H386" s="176" t="s">
        <v>698</v>
      </c>
      <c r="J386" s="176" t="s">
        <v>692</v>
      </c>
      <c r="K386" s="179">
        <v>20.29</v>
      </c>
      <c r="L386" s="182">
        <v>381.96430555555554</v>
      </c>
      <c r="M386" s="181">
        <f t="shared" si="34"/>
        <v>21.595000000000013</v>
      </c>
      <c r="N386" s="181">
        <f t="shared" si="37"/>
        <v>381.93527777777774</v>
      </c>
      <c r="O386" s="181">
        <f t="shared" si="39"/>
        <v>22.945000000000007</v>
      </c>
      <c r="P386" s="176" t="s">
        <v>255</v>
      </c>
      <c r="Q386" s="176" t="s">
        <v>256</v>
      </c>
    </row>
    <row r="387" spans="1:17" s="176" customFormat="1" ht="15" customHeight="1" x14ac:dyDescent="0.2">
      <c r="A387" s="176" t="s">
        <v>703</v>
      </c>
      <c r="B387" s="176" t="s">
        <v>694</v>
      </c>
      <c r="C387" s="176" t="s">
        <v>396</v>
      </c>
      <c r="D387" s="176" t="s">
        <v>397</v>
      </c>
      <c r="E387" s="176">
        <v>43.4</v>
      </c>
      <c r="F387" s="176">
        <v>3.4</v>
      </c>
      <c r="G387" s="176" t="s">
        <v>252</v>
      </c>
      <c r="H387" s="176" t="s">
        <v>698</v>
      </c>
      <c r="J387" s="176" t="s">
        <v>692</v>
      </c>
      <c r="K387" s="179">
        <v>19.96</v>
      </c>
      <c r="L387" s="182">
        <v>381.96430555555554</v>
      </c>
      <c r="M387" s="181">
        <f t="shared" ref="M387:M450" si="40">117.4-4.5*(K387+1)</f>
        <v>23.08</v>
      </c>
      <c r="N387" s="181">
        <f t="shared" si="37"/>
        <v>381.98559259259252</v>
      </c>
      <c r="O387" s="181">
        <f t="shared" si="39"/>
        <v>22.918000000000006</v>
      </c>
      <c r="P387" s="176" t="s">
        <v>255</v>
      </c>
      <c r="Q387" s="176" t="s">
        <v>256</v>
      </c>
    </row>
    <row r="388" spans="1:17" s="176" customFormat="1" ht="15" customHeight="1" x14ac:dyDescent="0.2">
      <c r="A388" s="176" t="s">
        <v>704</v>
      </c>
      <c r="B388" s="176" t="s">
        <v>685</v>
      </c>
      <c r="C388" s="176" t="s">
        <v>396</v>
      </c>
      <c r="D388" s="176" t="s">
        <v>397</v>
      </c>
      <c r="E388" s="176">
        <v>43.4</v>
      </c>
      <c r="F388" s="176">
        <v>3.4</v>
      </c>
      <c r="G388" s="176" t="s">
        <v>252</v>
      </c>
      <c r="H388" s="176" t="s">
        <v>701</v>
      </c>
      <c r="J388" s="176" t="s">
        <v>692</v>
      </c>
      <c r="K388" s="179">
        <v>20.16</v>
      </c>
      <c r="L388" s="182">
        <v>382.05138888888888</v>
      </c>
      <c r="M388" s="181">
        <f t="shared" si="40"/>
        <v>22.180000000000007</v>
      </c>
      <c r="N388" s="181">
        <f t="shared" si="37"/>
        <v>382.04558333333335</v>
      </c>
      <c r="O388" s="181">
        <f t="shared" si="39"/>
        <v>23.404000000000003</v>
      </c>
      <c r="P388" s="176" t="s">
        <v>255</v>
      </c>
      <c r="Q388" s="176" t="s">
        <v>256</v>
      </c>
    </row>
    <row r="389" spans="1:17" s="176" customFormat="1" ht="15" customHeight="1" x14ac:dyDescent="0.2">
      <c r="A389" s="176" t="s">
        <v>705</v>
      </c>
      <c r="B389" s="176" t="s">
        <v>694</v>
      </c>
      <c r="C389" s="176" t="s">
        <v>396</v>
      </c>
      <c r="D389" s="176" t="s">
        <v>397</v>
      </c>
      <c r="E389" s="176">
        <v>43.4</v>
      </c>
      <c r="F389" s="176">
        <v>3.4</v>
      </c>
      <c r="G389" s="176" t="s">
        <v>252</v>
      </c>
      <c r="H389" s="176" t="s">
        <v>698</v>
      </c>
      <c r="J389" s="176" t="s">
        <v>692</v>
      </c>
      <c r="K389" s="179">
        <v>19.43</v>
      </c>
      <c r="L389" s="182">
        <v>382.09009259259261</v>
      </c>
      <c r="M389" s="181">
        <f t="shared" si="40"/>
        <v>25.465000000000003</v>
      </c>
      <c r="N389" s="181">
        <f t="shared" si="37"/>
        <v>382.08815740740744</v>
      </c>
      <c r="O389" s="181">
        <f t="shared" si="39"/>
        <v>23.134000000000004</v>
      </c>
      <c r="P389" s="176" t="s">
        <v>263</v>
      </c>
      <c r="Q389" s="176" t="s">
        <v>256</v>
      </c>
    </row>
    <row r="390" spans="1:17" s="176" customFormat="1" ht="15" customHeight="1" x14ac:dyDescent="0.2">
      <c r="A390" s="176" t="s">
        <v>706</v>
      </c>
      <c r="B390" s="176" t="s">
        <v>697</v>
      </c>
      <c r="C390" s="176" t="s">
        <v>403</v>
      </c>
      <c r="D390" s="176" t="s">
        <v>397</v>
      </c>
      <c r="E390" s="176">
        <v>50.6</v>
      </c>
      <c r="F390" s="176">
        <v>9.3000000000000007</v>
      </c>
      <c r="G390" s="176" t="s">
        <v>252</v>
      </c>
      <c r="H390" s="176" t="s">
        <v>698</v>
      </c>
      <c r="I390" s="178"/>
      <c r="J390" s="178" t="s">
        <v>699</v>
      </c>
      <c r="K390" s="179">
        <v>19.600000000000001</v>
      </c>
      <c r="L390" s="182">
        <v>382.15782407407409</v>
      </c>
      <c r="M390" s="181">
        <f t="shared" si="40"/>
        <v>24.700000000000003</v>
      </c>
      <c r="N390" s="181">
        <f t="shared" si="37"/>
        <v>382.13653703703704</v>
      </c>
      <c r="O390" s="181">
        <f t="shared" si="39"/>
        <v>23.449000000000005</v>
      </c>
      <c r="P390" s="176" t="s">
        <v>255</v>
      </c>
      <c r="Q390" s="176" t="s">
        <v>259</v>
      </c>
    </row>
    <row r="391" spans="1:17" s="176" customFormat="1" ht="15" customHeight="1" x14ac:dyDescent="0.2">
      <c r="A391" s="176" t="s">
        <v>707</v>
      </c>
      <c r="B391" s="176" t="s">
        <v>685</v>
      </c>
      <c r="C391" s="176" t="s">
        <v>396</v>
      </c>
      <c r="D391" s="176" t="s">
        <v>397</v>
      </c>
      <c r="E391" s="176">
        <v>43.4</v>
      </c>
      <c r="F391" s="176">
        <v>3.4</v>
      </c>
      <c r="G391" s="176" t="s">
        <v>252</v>
      </c>
      <c r="H391" s="176" t="s">
        <v>698</v>
      </c>
      <c r="J391" s="176" t="s">
        <v>692</v>
      </c>
      <c r="K391" s="179">
        <v>20.59</v>
      </c>
      <c r="L391" s="182">
        <v>382.17717592592589</v>
      </c>
      <c r="M391" s="181">
        <f t="shared" si="40"/>
        <v>20.245000000000005</v>
      </c>
      <c r="N391" s="181">
        <f t="shared" si="37"/>
        <v>382.19459259259258</v>
      </c>
      <c r="O391" s="181">
        <f t="shared" si="39"/>
        <v>23.386000000000003</v>
      </c>
      <c r="P391" s="176" t="s">
        <v>255</v>
      </c>
      <c r="Q391" s="176" t="s">
        <v>256</v>
      </c>
    </row>
    <row r="392" spans="1:17" s="176" customFormat="1" ht="15" customHeight="1" x14ac:dyDescent="0.2">
      <c r="A392" s="176" t="s">
        <v>708</v>
      </c>
      <c r="B392" s="176" t="s">
        <v>694</v>
      </c>
      <c r="C392" s="176" t="s">
        <v>396</v>
      </c>
      <c r="D392" s="176" t="s">
        <v>397</v>
      </c>
      <c r="E392" s="176">
        <v>43.4</v>
      </c>
      <c r="F392" s="176">
        <v>3.4</v>
      </c>
      <c r="G392" s="176" t="s">
        <v>252</v>
      </c>
      <c r="H392" s="176" t="s">
        <v>698</v>
      </c>
      <c r="J392" s="176" t="s">
        <v>692</v>
      </c>
      <c r="K392" s="179">
        <v>19.61</v>
      </c>
      <c r="L392" s="182">
        <v>382.20620370370369</v>
      </c>
      <c r="M392" s="181">
        <f t="shared" si="40"/>
        <v>24.655000000000001</v>
      </c>
      <c r="N392" s="181">
        <f t="shared" si="37"/>
        <v>382.27006481481487</v>
      </c>
      <c r="O392" s="181">
        <f t="shared" si="39"/>
        <v>22.801000000000009</v>
      </c>
      <c r="P392" s="176" t="s">
        <v>255</v>
      </c>
      <c r="Q392" s="176" t="s">
        <v>256</v>
      </c>
    </row>
    <row r="393" spans="1:17" s="176" customFormat="1" ht="15" customHeight="1" x14ac:dyDescent="0.2">
      <c r="A393" s="176" t="s">
        <v>709</v>
      </c>
      <c r="B393" s="176" t="s">
        <v>694</v>
      </c>
      <c r="C393" s="176" t="s">
        <v>396</v>
      </c>
      <c r="D393" s="176" t="s">
        <v>397</v>
      </c>
      <c r="E393" s="176">
        <v>43.4</v>
      </c>
      <c r="F393" s="176">
        <v>3.4</v>
      </c>
      <c r="G393" s="176" t="s">
        <v>252</v>
      </c>
      <c r="H393" s="176" t="s">
        <v>698</v>
      </c>
      <c r="J393" s="176" t="s">
        <v>710</v>
      </c>
      <c r="K393" s="179">
        <v>20.23</v>
      </c>
      <c r="L393" s="182">
        <v>382.34166666666664</v>
      </c>
      <c r="M393" s="181">
        <f t="shared" si="40"/>
        <v>21.865000000000009</v>
      </c>
      <c r="N393" s="181">
        <f t="shared" si="37"/>
        <v>382.35134259259263</v>
      </c>
      <c r="O393" s="181">
        <f t="shared" si="39"/>
        <v>22.306000000000008</v>
      </c>
      <c r="P393" s="176" t="s">
        <v>255</v>
      </c>
      <c r="Q393" s="176" t="s">
        <v>256</v>
      </c>
    </row>
    <row r="394" spans="1:17" s="176" customFormat="1" ht="15" customHeight="1" x14ac:dyDescent="0.2">
      <c r="A394" s="176" t="s">
        <v>711</v>
      </c>
      <c r="B394" s="176" t="s">
        <v>694</v>
      </c>
      <c r="C394" s="176" t="s">
        <v>396</v>
      </c>
      <c r="D394" s="176" t="s">
        <v>397</v>
      </c>
      <c r="E394" s="176">
        <v>43.4</v>
      </c>
      <c r="F394" s="176">
        <v>3.4</v>
      </c>
      <c r="G394" s="176" t="s">
        <v>261</v>
      </c>
      <c r="H394" s="176" t="s">
        <v>698</v>
      </c>
      <c r="J394" s="176" t="s">
        <v>710</v>
      </c>
      <c r="K394" s="179">
        <v>20.079999999999998</v>
      </c>
      <c r="L394" s="182">
        <v>382.46745370370371</v>
      </c>
      <c r="M394" s="181">
        <f t="shared" si="40"/>
        <v>22.54000000000002</v>
      </c>
      <c r="N394" s="181">
        <f t="shared" si="37"/>
        <v>382.44036111111109</v>
      </c>
      <c r="O394" s="181">
        <f t="shared" si="39"/>
        <v>22.909000000000006</v>
      </c>
      <c r="P394" s="176" t="s">
        <v>255</v>
      </c>
      <c r="Q394" s="176" t="s">
        <v>259</v>
      </c>
    </row>
    <row r="395" spans="1:17" s="176" customFormat="1" ht="15" customHeight="1" x14ac:dyDescent="0.2">
      <c r="A395" s="176" t="s">
        <v>712</v>
      </c>
      <c r="B395" s="176" t="s">
        <v>694</v>
      </c>
      <c r="C395" s="176" t="s">
        <v>396</v>
      </c>
      <c r="D395" s="176" t="s">
        <v>397</v>
      </c>
      <c r="E395" s="176">
        <v>43.4</v>
      </c>
      <c r="F395" s="176">
        <v>3.4</v>
      </c>
      <c r="G395" s="176" t="s">
        <v>252</v>
      </c>
      <c r="H395" s="176" t="s">
        <v>698</v>
      </c>
      <c r="J395" s="176" t="s">
        <v>710</v>
      </c>
      <c r="K395" s="179">
        <v>20.149999999999999</v>
      </c>
      <c r="L395" s="182">
        <v>382.56421296296298</v>
      </c>
      <c r="M395" s="181">
        <f t="shared" si="40"/>
        <v>22.225000000000009</v>
      </c>
      <c r="N395" s="181">
        <f t="shared" si="37"/>
        <v>382.54950190883193</v>
      </c>
      <c r="O395" s="181">
        <f t="shared" si="39"/>
        <v>22.693000000000005</v>
      </c>
      <c r="P395" s="176" t="s">
        <v>255</v>
      </c>
      <c r="Q395" s="176" t="s">
        <v>256</v>
      </c>
    </row>
    <row r="396" spans="1:17" s="176" customFormat="1" ht="15" customHeight="1" x14ac:dyDescent="0.2">
      <c r="A396" s="176" t="s">
        <v>713</v>
      </c>
      <c r="B396" s="176" t="s">
        <v>694</v>
      </c>
      <c r="C396" s="176" t="s">
        <v>396</v>
      </c>
      <c r="D396" s="176" t="s">
        <v>397</v>
      </c>
      <c r="E396" s="176">
        <v>43.4</v>
      </c>
      <c r="F396" s="176">
        <v>3.4</v>
      </c>
      <c r="G396" s="176" t="s">
        <v>252</v>
      </c>
      <c r="H396" s="176" t="s">
        <v>698</v>
      </c>
      <c r="J396" s="176" t="s">
        <v>710</v>
      </c>
      <c r="K396" s="179">
        <v>19.920000000000002</v>
      </c>
      <c r="L396" s="182">
        <v>382.62226851851852</v>
      </c>
      <c r="M396" s="181">
        <f t="shared" si="40"/>
        <v>23.259999999999991</v>
      </c>
      <c r="N396" s="181">
        <f t="shared" si="37"/>
        <v>382.63464549857548</v>
      </c>
      <c r="O396" s="181">
        <f t="shared" si="39"/>
        <v>22.729000000000006</v>
      </c>
      <c r="P396" s="176" t="s">
        <v>263</v>
      </c>
      <c r="Q396" s="176" t="s">
        <v>256</v>
      </c>
    </row>
    <row r="397" spans="1:17" s="176" customFormat="1" ht="15" customHeight="1" x14ac:dyDescent="0.2">
      <c r="A397" s="176" t="s">
        <v>714</v>
      </c>
      <c r="B397" s="176" t="s">
        <v>694</v>
      </c>
      <c r="C397" s="176" t="s">
        <v>396</v>
      </c>
      <c r="D397" s="176" t="s">
        <v>397</v>
      </c>
      <c r="E397" s="176">
        <v>43.4</v>
      </c>
      <c r="F397" s="176">
        <v>3.4</v>
      </c>
      <c r="G397" s="176" t="s">
        <v>252</v>
      </c>
      <c r="H397" s="176" t="s">
        <v>715</v>
      </c>
      <c r="J397" s="178" t="s">
        <v>716</v>
      </c>
      <c r="K397" s="179">
        <v>19.850000000000001</v>
      </c>
      <c r="L397" s="182">
        <v>382.75190769230767</v>
      </c>
      <c r="M397" s="181">
        <f t="shared" si="40"/>
        <v>23.575000000000003</v>
      </c>
      <c r="N397" s="181">
        <f t="shared" si="37"/>
        <v>382.70082245014243</v>
      </c>
      <c r="O397" s="181">
        <f t="shared" si="39"/>
        <v>22.954000000000004</v>
      </c>
      <c r="P397" s="176" t="s">
        <v>255</v>
      </c>
      <c r="Q397" s="176" t="s">
        <v>256</v>
      </c>
    </row>
    <row r="398" spans="1:17" s="176" customFormat="1" ht="15" customHeight="1" x14ac:dyDescent="0.2">
      <c r="A398" s="176" t="s">
        <v>717</v>
      </c>
      <c r="B398" s="176" t="s">
        <v>694</v>
      </c>
      <c r="C398" s="176" t="s">
        <v>396</v>
      </c>
      <c r="D398" s="176" t="s">
        <v>397</v>
      </c>
      <c r="E398" s="176">
        <v>43.4</v>
      </c>
      <c r="F398" s="176">
        <v>3.4</v>
      </c>
      <c r="G398" s="176" t="s">
        <v>252</v>
      </c>
      <c r="H398" s="176" t="s">
        <v>715</v>
      </c>
      <c r="J398" s="178" t="s">
        <v>716</v>
      </c>
      <c r="K398" s="179">
        <v>20.190000000000001</v>
      </c>
      <c r="L398" s="182">
        <v>382.76738461538457</v>
      </c>
      <c r="M398" s="181">
        <f t="shared" si="40"/>
        <v>22.045000000000002</v>
      </c>
      <c r="N398" s="181">
        <f t="shared" si="37"/>
        <v>382.75693370370362</v>
      </c>
      <c r="O398" s="181">
        <f t="shared" ref="O398:O413" si="41">AVERAGE(M396:M400)</f>
        <v>23.242000000000008</v>
      </c>
      <c r="P398" s="176" t="s">
        <v>255</v>
      </c>
      <c r="Q398" s="176" t="s">
        <v>256</v>
      </c>
    </row>
    <row r="399" spans="1:17" s="176" customFormat="1" ht="15" customHeight="1" x14ac:dyDescent="0.2">
      <c r="A399" s="176" t="s">
        <v>718</v>
      </c>
      <c r="B399" s="176" t="s">
        <v>694</v>
      </c>
      <c r="C399" s="176" t="s">
        <v>396</v>
      </c>
      <c r="D399" s="176" t="s">
        <v>397</v>
      </c>
      <c r="E399" s="176">
        <v>43.4</v>
      </c>
      <c r="F399" s="176">
        <v>3.4</v>
      </c>
      <c r="G399" s="176" t="s">
        <v>252</v>
      </c>
      <c r="H399" s="176" t="s">
        <v>715</v>
      </c>
      <c r="J399" s="176" t="s">
        <v>3182</v>
      </c>
      <c r="K399" s="179">
        <v>19.829999999999998</v>
      </c>
      <c r="L399" s="182">
        <v>382.79833846153844</v>
      </c>
      <c r="M399" s="181">
        <f t="shared" si="40"/>
        <v>23.66500000000002</v>
      </c>
      <c r="N399" s="181">
        <f t="shared" si="37"/>
        <v>382.81071999999995</v>
      </c>
      <c r="O399" s="181">
        <f t="shared" si="41"/>
        <v>23.404000000000011</v>
      </c>
      <c r="P399" s="176" t="s">
        <v>255</v>
      </c>
      <c r="Q399" s="176" t="s">
        <v>256</v>
      </c>
    </row>
    <row r="400" spans="1:17" s="176" customFormat="1" ht="15" customHeight="1" x14ac:dyDescent="0.2">
      <c r="A400" s="176" t="s">
        <v>719</v>
      </c>
      <c r="B400" s="176" t="s">
        <v>694</v>
      </c>
      <c r="C400" s="176" t="s">
        <v>396</v>
      </c>
      <c r="D400" s="176" t="s">
        <v>397</v>
      </c>
      <c r="E400" s="176">
        <v>43.4</v>
      </c>
      <c r="F400" s="176">
        <v>3.4</v>
      </c>
      <c r="G400" s="176" t="s">
        <v>252</v>
      </c>
      <c r="H400" s="176" t="s">
        <v>715</v>
      </c>
      <c r="J400" s="176" t="s">
        <v>3182</v>
      </c>
      <c r="K400" s="179">
        <v>19.829999999999998</v>
      </c>
      <c r="L400" s="182">
        <v>382.8447692307692</v>
      </c>
      <c r="M400" s="181">
        <f t="shared" si="40"/>
        <v>23.66500000000002</v>
      </c>
      <c r="N400" s="181">
        <f t="shared" si="37"/>
        <v>382.84322153846153</v>
      </c>
      <c r="O400" s="181">
        <f t="shared" si="41"/>
        <v>23.323000000000011</v>
      </c>
      <c r="P400" s="176" t="s">
        <v>255</v>
      </c>
      <c r="Q400" s="176" t="s">
        <v>256</v>
      </c>
    </row>
    <row r="401" spans="1:17" s="176" customFormat="1" ht="15" customHeight="1" x14ac:dyDescent="0.2">
      <c r="A401" s="176" t="s">
        <v>720</v>
      </c>
      <c r="B401" s="176" t="s">
        <v>694</v>
      </c>
      <c r="C401" s="176" t="s">
        <v>396</v>
      </c>
      <c r="D401" s="176" t="s">
        <v>397</v>
      </c>
      <c r="E401" s="176">
        <v>43.4</v>
      </c>
      <c r="F401" s="176">
        <v>3.4</v>
      </c>
      <c r="G401" s="176" t="s">
        <v>252</v>
      </c>
      <c r="H401" s="176" t="s">
        <v>715</v>
      </c>
      <c r="J401" s="176" t="s">
        <v>3182</v>
      </c>
      <c r="K401" s="179">
        <v>19.739999999999998</v>
      </c>
      <c r="L401" s="182">
        <v>382.89119999999997</v>
      </c>
      <c r="M401" s="181">
        <f t="shared" si="40"/>
        <v>24.070000000000007</v>
      </c>
      <c r="N401" s="181">
        <f t="shared" si="37"/>
        <v>382.89274769230775</v>
      </c>
      <c r="O401" s="181">
        <f t="shared" si="41"/>
        <v>23.458000000000013</v>
      </c>
      <c r="P401" s="176" t="s">
        <v>255</v>
      </c>
      <c r="Q401" s="176" t="s">
        <v>259</v>
      </c>
    </row>
    <row r="402" spans="1:17" s="176" customFormat="1" ht="15" customHeight="1" x14ac:dyDescent="0.2">
      <c r="A402" s="176" t="s">
        <v>721</v>
      </c>
      <c r="B402" s="176" t="s">
        <v>694</v>
      </c>
      <c r="C402" s="176" t="s">
        <v>396</v>
      </c>
      <c r="D402" s="176" t="s">
        <v>397</v>
      </c>
      <c r="E402" s="176">
        <v>43.4</v>
      </c>
      <c r="F402" s="176">
        <v>3.4</v>
      </c>
      <c r="G402" s="176" t="s">
        <v>252</v>
      </c>
      <c r="H402" s="176" t="s">
        <v>715</v>
      </c>
      <c r="J402" s="176" t="s">
        <v>3182</v>
      </c>
      <c r="K402" s="179">
        <v>19.940000000000001</v>
      </c>
      <c r="L402" s="182">
        <v>382.91441538461538</v>
      </c>
      <c r="M402" s="181">
        <f t="shared" si="40"/>
        <v>23.17</v>
      </c>
      <c r="N402" s="181">
        <f t="shared" si="37"/>
        <v>382.94846461538464</v>
      </c>
      <c r="O402" s="181">
        <f t="shared" si="41"/>
        <v>23.440000000000008</v>
      </c>
      <c r="P402" s="176" t="s">
        <v>255</v>
      </c>
      <c r="Q402" s="176" t="s">
        <v>256</v>
      </c>
    </row>
    <row r="403" spans="1:17" s="176" customFormat="1" ht="15" customHeight="1" x14ac:dyDescent="0.2">
      <c r="A403" s="176" t="s">
        <v>722</v>
      </c>
      <c r="B403" s="176" t="s">
        <v>694</v>
      </c>
      <c r="C403" s="176" t="s">
        <v>396</v>
      </c>
      <c r="D403" s="176" t="s">
        <v>408</v>
      </c>
      <c r="E403" s="176">
        <v>43.4</v>
      </c>
      <c r="F403" s="176">
        <v>3.4</v>
      </c>
      <c r="G403" s="176" t="s">
        <v>252</v>
      </c>
      <c r="H403" s="176" t="s">
        <v>715</v>
      </c>
      <c r="J403" s="176" t="s">
        <v>3183</v>
      </c>
      <c r="K403" s="179">
        <v>20.04</v>
      </c>
      <c r="L403" s="182">
        <v>383.01501538461542</v>
      </c>
      <c r="M403" s="181">
        <f t="shared" si="40"/>
        <v>22.720000000000013</v>
      </c>
      <c r="N403" s="181">
        <f t="shared" si="37"/>
        <v>382.9979907692308</v>
      </c>
      <c r="O403" s="181">
        <f t="shared" si="41"/>
        <v>23.413000000000004</v>
      </c>
      <c r="P403" s="176" t="s">
        <v>255</v>
      </c>
      <c r="Q403" s="176" t="s">
        <v>259</v>
      </c>
    </row>
    <row r="404" spans="1:17" s="176" customFormat="1" ht="15" customHeight="1" x14ac:dyDescent="0.2">
      <c r="A404" s="176" t="s">
        <v>723</v>
      </c>
      <c r="B404" s="176" t="s">
        <v>694</v>
      </c>
      <c r="C404" s="176" t="s">
        <v>396</v>
      </c>
      <c r="D404" s="176" t="s">
        <v>397</v>
      </c>
      <c r="E404" s="176">
        <v>43.4</v>
      </c>
      <c r="F404" s="176">
        <v>3.4</v>
      </c>
      <c r="G404" s="176" t="s">
        <v>252</v>
      </c>
      <c r="H404" s="176" t="s">
        <v>715</v>
      </c>
      <c r="J404" s="176" t="s">
        <v>3184</v>
      </c>
      <c r="K404" s="179">
        <v>19.850000000000001</v>
      </c>
      <c r="L404" s="182">
        <v>383.07692307692309</v>
      </c>
      <c r="M404" s="181">
        <f t="shared" si="40"/>
        <v>23.575000000000003</v>
      </c>
      <c r="N404" s="181">
        <f t="shared" si="37"/>
        <v>383.04442153846151</v>
      </c>
      <c r="O404" s="181">
        <f t="shared" si="41"/>
        <v>23.143000000000008</v>
      </c>
      <c r="P404" s="176" t="s">
        <v>255</v>
      </c>
      <c r="Q404" s="176" t="s">
        <v>256</v>
      </c>
    </row>
    <row r="405" spans="1:17" s="176" customFormat="1" ht="15" customHeight="1" x14ac:dyDescent="0.2">
      <c r="A405" s="176" t="s">
        <v>724</v>
      </c>
      <c r="B405" s="176" t="s">
        <v>694</v>
      </c>
      <c r="C405" s="176" t="s">
        <v>396</v>
      </c>
      <c r="D405" s="176" t="s">
        <v>397</v>
      </c>
      <c r="E405" s="176">
        <v>43.4</v>
      </c>
      <c r="F405" s="176">
        <v>3.4</v>
      </c>
      <c r="G405" s="176" t="s">
        <v>252</v>
      </c>
      <c r="H405" s="176" t="s">
        <v>715</v>
      </c>
      <c r="J405" s="176" t="s">
        <v>3182</v>
      </c>
      <c r="K405" s="179">
        <v>19.86</v>
      </c>
      <c r="L405" s="182">
        <v>383.0924</v>
      </c>
      <c r="M405" s="181">
        <f t="shared" si="40"/>
        <v>23.53</v>
      </c>
      <c r="N405" s="181">
        <f t="shared" si="37"/>
        <v>383.09394769230772</v>
      </c>
      <c r="O405" s="181">
        <f t="shared" si="41"/>
        <v>22.918000000000006</v>
      </c>
      <c r="P405" s="176" t="s">
        <v>255</v>
      </c>
      <c r="Q405" s="176" t="s">
        <v>259</v>
      </c>
    </row>
    <row r="406" spans="1:17" s="176" customFormat="1" ht="15" customHeight="1" x14ac:dyDescent="0.2">
      <c r="A406" s="176" t="s">
        <v>725</v>
      </c>
      <c r="B406" s="176" t="s">
        <v>694</v>
      </c>
      <c r="C406" s="176" t="s">
        <v>396</v>
      </c>
      <c r="D406" s="176" t="s">
        <v>397</v>
      </c>
      <c r="E406" s="176">
        <v>43.4</v>
      </c>
      <c r="F406" s="176">
        <v>3.4</v>
      </c>
      <c r="G406" s="176" t="s">
        <v>261</v>
      </c>
      <c r="H406" s="176" t="s">
        <v>715</v>
      </c>
      <c r="J406" s="176" t="s">
        <v>3184</v>
      </c>
      <c r="K406" s="179">
        <v>20.04</v>
      </c>
      <c r="L406" s="182">
        <v>383.12335384615386</v>
      </c>
      <c r="M406" s="181">
        <f t="shared" si="40"/>
        <v>22.720000000000013</v>
      </c>
      <c r="N406" s="181">
        <f t="shared" si="37"/>
        <v>383.12954461538459</v>
      </c>
      <c r="O406" s="181">
        <f t="shared" si="41"/>
        <v>22.900000000000006</v>
      </c>
      <c r="P406" s="176" t="s">
        <v>255</v>
      </c>
      <c r="Q406" s="176" t="s">
        <v>256</v>
      </c>
    </row>
    <row r="407" spans="1:17" s="176" customFormat="1" ht="15" customHeight="1" x14ac:dyDescent="0.2">
      <c r="A407" s="176" t="s">
        <v>726</v>
      </c>
      <c r="B407" s="176" t="s">
        <v>694</v>
      </c>
      <c r="C407" s="176" t="s">
        <v>396</v>
      </c>
      <c r="D407" s="176" t="s">
        <v>397</v>
      </c>
      <c r="E407" s="176">
        <v>43.4</v>
      </c>
      <c r="F407" s="176">
        <v>3.4</v>
      </c>
      <c r="G407" s="176" t="s">
        <v>261</v>
      </c>
      <c r="H407" s="176" t="s">
        <v>715</v>
      </c>
      <c r="J407" s="176" t="s">
        <v>3184</v>
      </c>
      <c r="K407" s="179">
        <v>20.190000000000001</v>
      </c>
      <c r="L407" s="182">
        <v>383.16204615384618</v>
      </c>
      <c r="M407" s="181">
        <f t="shared" si="40"/>
        <v>22.045000000000002</v>
      </c>
      <c r="N407" s="181">
        <f t="shared" si="37"/>
        <v>383.15740307692306</v>
      </c>
      <c r="O407" s="181">
        <f t="shared" si="41"/>
        <v>22.315000000000005</v>
      </c>
      <c r="P407" s="176" t="s">
        <v>255</v>
      </c>
      <c r="Q407" s="176" t="s">
        <v>256</v>
      </c>
    </row>
    <row r="408" spans="1:17" s="176" customFormat="1" ht="15" customHeight="1" x14ac:dyDescent="0.2">
      <c r="A408" s="176" t="s">
        <v>727</v>
      </c>
      <c r="B408" s="176" t="s">
        <v>694</v>
      </c>
      <c r="C408" s="176" t="s">
        <v>396</v>
      </c>
      <c r="D408" s="176" t="s">
        <v>397</v>
      </c>
      <c r="E408" s="176">
        <v>43.4</v>
      </c>
      <c r="F408" s="176">
        <v>3.4</v>
      </c>
      <c r="G408" s="176" t="s">
        <v>252</v>
      </c>
      <c r="H408" s="176" t="s">
        <v>715</v>
      </c>
      <c r="J408" s="176" t="s">
        <v>3184</v>
      </c>
      <c r="K408" s="179">
        <v>20.059999999999999</v>
      </c>
      <c r="L408" s="182">
        <v>383.19299999999998</v>
      </c>
      <c r="M408" s="181">
        <f t="shared" si="40"/>
        <v>22.63000000000001</v>
      </c>
      <c r="N408" s="181">
        <f t="shared" si="37"/>
        <v>383.18835692307692</v>
      </c>
      <c r="O408" s="181">
        <f t="shared" si="41"/>
        <v>21.649000000000008</v>
      </c>
      <c r="P408" s="176" t="s">
        <v>263</v>
      </c>
      <c r="Q408" s="176" t="s">
        <v>256</v>
      </c>
    </row>
    <row r="409" spans="1:17" s="176" customFormat="1" ht="15" customHeight="1" x14ac:dyDescent="0.2">
      <c r="A409" s="176" t="s">
        <v>728</v>
      </c>
      <c r="B409" s="176" t="s">
        <v>694</v>
      </c>
      <c r="C409" s="176" t="s">
        <v>396</v>
      </c>
      <c r="D409" s="176" t="s">
        <v>408</v>
      </c>
      <c r="E409" s="176">
        <v>43.4</v>
      </c>
      <c r="F409" s="176">
        <v>3.4</v>
      </c>
      <c r="G409" s="176" t="s">
        <v>252</v>
      </c>
      <c r="H409" s="176" t="s">
        <v>715</v>
      </c>
      <c r="J409" s="176" t="s">
        <v>3184</v>
      </c>
      <c r="K409" s="179">
        <v>20.5</v>
      </c>
      <c r="L409" s="182">
        <v>383.2162153846154</v>
      </c>
      <c r="M409" s="181">
        <f t="shared" si="40"/>
        <v>20.650000000000006</v>
      </c>
      <c r="N409" s="181">
        <f t="shared" si="37"/>
        <v>383.22704923076924</v>
      </c>
      <c r="O409" s="181">
        <f t="shared" si="41"/>
        <v>21.217000000000006</v>
      </c>
      <c r="P409" s="176" t="s">
        <v>263</v>
      </c>
      <c r="Q409" s="176" t="s">
        <v>256</v>
      </c>
    </row>
    <row r="410" spans="1:17" s="176" customFormat="1" ht="15" customHeight="1" x14ac:dyDescent="0.2">
      <c r="A410" s="176" t="s">
        <v>729</v>
      </c>
      <c r="B410" s="176" t="s">
        <v>694</v>
      </c>
      <c r="C410" s="176" t="s">
        <v>396</v>
      </c>
      <c r="D410" s="176" t="s">
        <v>397</v>
      </c>
      <c r="E410" s="176">
        <v>43.4</v>
      </c>
      <c r="F410" s="176">
        <v>3.4</v>
      </c>
      <c r="G410" s="176" t="s">
        <v>252</v>
      </c>
      <c r="H410" s="176" t="s">
        <v>715</v>
      </c>
      <c r="J410" s="176" t="s">
        <v>3184</v>
      </c>
      <c r="K410" s="179">
        <v>20.6</v>
      </c>
      <c r="L410" s="182">
        <v>383.2471692307692</v>
      </c>
      <c r="M410" s="181">
        <f t="shared" si="40"/>
        <v>20.200000000000003</v>
      </c>
      <c r="N410" s="181">
        <f t="shared" si="37"/>
        <v>383.26419384615389</v>
      </c>
      <c r="O410" s="181">
        <f t="shared" si="41"/>
        <v>21.253000000000007</v>
      </c>
      <c r="P410" s="176" t="s">
        <v>255</v>
      </c>
      <c r="Q410" s="176" t="s">
        <v>256</v>
      </c>
    </row>
    <row r="411" spans="1:17" s="176" customFormat="1" ht="15" customHeight="1" x14ac:dyDescent="0.2">
      <c r="A411" s="176" t="s">
        <v>730</v>
      </c>
      <c r="B411" s="176" t="s">
        <v>694</v>
      </c>
      <c r="C411" s="176" t="s">
        <v>396</v>
      </c>
      <c r="D411" s="176" t="s">
        <v>397</v>
      </c>
      <c r="E411" s="176">
        <v>43.4</v>
      </c>
      <c r="F411" s="176">
        <v>3.4</v>
      </c>
      <c r="G411" s="176" t="s">
        <v>252</v>
      </c>
      <c r="H411" s="176" t="s">
        <v>715</v>
      </c>
      <c r="J411" s="176" t="s">
        <v>3185</v>
      </c>
      <c r="K411" s="179">
        <v>20.52</v>
      </c>
      <c r="L411" s="182">
        <v>383.31681538461538</v>
      </c>
      <c r="M411" s="181">
        <f t="shared" si="40"/>
        <v>20.560000000000002</v>
      </c>
      <c r="N411" s="181">
        <f t="shared" si="37"/>
        <v>383.30598153846154</v>
      </c>
      <c r="O411" s="181">
        <f t="shared" si="41"/>
        <v>21.478000000000005</v>
      </c>
      <c r="P411" s="176" t="s">
        <v>255</v>
      </c>
      <c r="Q411" s="176" t="s">
        <v>259</v>
      </c>
    </row>
    <row r="412" spans="1:17" s="176" customFormat="1" ht="15" customHeight="1" x14ac:dyDescent="0.2">
      <c r="A412" s="176" t="s">
        <v>731</v>
      </c>
      <c r="B412" s="176" t="s">
        <v>685</v>
      </c>
      <c r="C412" s="176" t="s">
        <v>396</v>
      </c>
      <c r="D412" s="176" t="s">
        <v>397</v>
      </c>
      <c r="E412" s="176">
        <v>43.4</v>
      </c>
      <c r="F412" s="176">
        <v>3.4</v>
      </c>
      <c r="G412" s="176" t="s">
        <v>252</v>
      </c>
      <c r="H412" s="176" t="s">
        <v>715</v>
      </c>
      <c r="J412" s="178" t="s">
        <v>732</v>
      </c>
      <c r="K412" s="179">
        <v>20.149999999999999</v>
      </c>
      <c r="L412" s="182">
        <v>383.34776923076919</v>
      </c>
      <c r="M412" s="181">
        <f t="shared" si="40"/>
        <v>22.225000000000009</v>
      </c>
      <c r="N412" s="181">
        <f t="shared" si="37"/>
        <v>383.34622153846152</v>
      </c>
      <c r="O412" s="181">
        <f t="shared" si="41"/>
        <v>21.973000000000006</v>
      </c>
      <c r="P412" s="176" t="s">
        <v>255</v>
      </c>
      <c r="Q412" s="176" t="s">
        <v>256</v>
      </c>
    </row>
    <row r="413" spans="1:17" s="176" customFormat="1" ht="15" customHeight="1" x14ac:dyDescent="0.2">
      <c r="A413" s="176" t="s">
        <v>733</v>
      </c>
      <c r="B413" s="176" t="s">
        <v>694</v>
      </c>
      <c r="C413" s="176" t="s">
        <v>396</v>
      </c>
      <c r="D413" s="176" t="s">
        <v>397</v>
      </c>
      <c r="E413" s="176">
        <v>43.4</v>
      </c>
      <c r="F413" s="176">
        <v>3.4</v>
      </c>
      <c r="G413" s="176" t="s">
        <v>252</v>
      </c>
      <c r="H413" s="176" t="s">
        <v>715</v>
      </c>
      <c r="J413" s="176" t="s">
        <v>3185</v>
      </c>
      <c r="K413" s="179">
        <v>19.809999999999999</v>
      </c>
      <c r="L413" s="182">
        <v>383.40193846153846</v>
      </c>
      <c r="M413" s="181">
        <f t="shared" si="40"/>
        <v>23.75500000000001</v>
      </c>
      <c r="N413" s="181">
        <f t="shared" si="37"/>
        <v>383.38336615384617</v>
      </c>
      <c r="O413" s="181">
        <f t="shared" si="41"/>
        <v>22.522000000000009</v>
      </c>
      <c r="P413" s="176" t="s">
        <v>255</v>
      </c>
      <c r="Q413" s="176" t="s">
        <v>256</v>
      </c>
    </row>
    <row r="414" spans="1:17" s="176" customFormat="1" ht="15" customHeight="1" x14ac:dyDescent="0.2">
      <c r="A414" s="176" t="s">
        <v>734</v>
      </c>
      <c r="B414" s="176" t="s">
        <v>694</v>
      </c>
      <c r="C414" s="176" t="s">
        <v>396</v>
      </c>
      <c r="D414" s="176" t="s">
        <v>408</v>
      </c>
      <c r="E414" s="176">
        <v>43.4</v>
      </c>
      <c r="F414" s="176">
        <v>3.4</v>
      </c>
      <c r="G414" s="176" t="s">
        <v>261</v>
      </c>
      <c r="H414" s="176" t="s">
        <v>715</v>
      </c>
      <c r="J414" s="176" t="s">
        <v>3186</v>
      </c>
      <c r="K414" s="179">
        <v>19.95</v>
      </c>
      <c r="L414" s="182">
        <v>383.41741538461537</v>
      </c>
      <c r="M414" s="181">
        <f t="shared" si="40"/>
        <v>23.125000000000014</v>
      </c>
      <c r="N414" s="181">
        <f t="shared" si="37"/>
        <v>383.43289230769227</v>
      </c>
      <c r="O414" s="181">
        <f t="shared" ref="O414:O429" si="42">AVERAGE(M412:M416)</f>
        <v>22.873000000000012</v>
      </c>
      <c r="P414" s="176" t="s">
        <v>255</v>
      </c>
      <c r="Q414" s="176" t="s">
        <v>259</v>
      </c>
    </row>
    <row r="415" spans="1:17" s="176" customFormat="1" ht="15" customHeight="1" x14ac:dyDescent="0.2">
      <c r="A415" s="176" t="s">
        <v>735</v>
      </c>
      <c r="B415" s="176" t="s">
        <v>685</v>
      </c>
      <c r="C415" s="176" t="s">
        <v>396</v>
      </c>
      <c r="D415" s="176" t="s">
        <v>397</v>
      </c>
      <c r="E415" s="176">
        <v>43.4</v>
      </c>
      <c r="F415" s="176">
        <v>3.4</v>
      </c>
      <c r="G415" s="176" t="s">
        <v>252</v>
      </c>
      <c r="H415" s="176" t="s">
        <v>715</v>
      </c>
      <c r="J415" s="178" t="s">
        <v>732</v>
      </c>
      <c r="K415" s="179">
        <v>19.989999999999998</v>
      </c>
      <c r="L415" s="182">
        <v>383.43289230769227</v>
      </c>
      <c r="M415" s="181">
        <f t="shared" si="40"/>
        <v>22.945000000000007</v>
      </c>
      <c r="N415" s="181">
        <f t="shared" si="37"/>
        <v>383.49634769230767</v>
      </c>
      <c r="O415" s="181">
        <f t="shared" si="42"/>
        <v>22.54000000000001</v>
      </c>
      <c r="P415" s="176" t="s">
        <v>263</v>
      </c>
      <c r="Q415" s="176" t="s">
        <v>256</v>
      </c>
    </row>
    <row r="416" spans="1:17" s="176" customFormat="1" ht="15" customHeight="1" x14ac:dyDescent="0.2">
      <c r="A416" s="176" t="s">
        <v>736</v>
      </c>
      <c r="B416" s="176" t="s">
        <v>685</v>
      </c>
      <c r="C416" s="176" t="s">
        <v>396</v>
      </c>
      <c r="D416" s="176" t="s">
        <v>408</v>
      </c>
      <c r="E416" s="176">
        <v>43.4</v>
      </c>
      <c r="F416" s="176">
        <v>3.4</v>
      </c>
      <c r="G416" s="176" t="s">
        <v>252</v>
      </c>
      <c r="H416" s="176" t="s">
        <v>715</v>
      </c>
      <c r="J416" s="178" t="s">
        <v>732</v>
      </c>
      <c r="K416" s="179">
        <v>20.13</v>
      </c>
      <c r="L416" s="182">
        <v>383.56444615384618</v>
      </c>
      <c r="M416" s="181">
        <f t="shared" si="40"/>
        <v>22.315000000000012</v>
      </c>
      <c r="N416" s="181">
        <f t="shared" si="37"/>
        <v>383.61397230769228</v>
      </c>
      <c r="O416" s="181">
        <f t="shared" si="42"/>
        <v>21.604000000000006</v>
      </c>
      <c r="P416" s="176" t="s">
        <v>255</v>
      </c>
      <c r="Q416" s="176" t="s">
        <v>259</v>
      </c>
    </row>
    <row r="417" spans="1:17" s="176" customFormat="1" ht="15" customHeight="1" x14ac:dyDescent="0.2">
      <c r="A417" s="176" t="s">
        <v>737</v>
      </c>
      <c r="B417" s="176" t="s">
        <v>685</v>
      </c>
      <c r="C417" s="176" t="s">
        <v>396</v>
      </c>
      <c r="D417" s="176" t="s">
        <v>397</v>
      </c>
      <c r="E417" s="176">
        <v>43.4</v>
      </c>
      <c r="F417" s="176">
        <v>3.4</v>
      </c>
      <c r="G417" s="176" t="s">
        <v>261</v>
      </c>
      <c r="H417" s="176" t="s">
        <v>715</v>
      </c>
      <c r="J417" s="178" t="s">
        <v>732</v>
      </c>
      <c r="K417" s="179">
        <v>20.52</v>
      </c>
      <c r="L417" s="182">
        <v>383.66504615384616</v>
      </c>
      <c r="M417" s="181">
        <f t="shared" si="40"/>
        <v>20.560000000000002</v>
      </c>
      <c r="N417" s="181">
        <f t="shared" si="37"/>
        <v>383.73314461538456</v>
      </c>
      <c r="O417" s="181">
        <f t="shared" si="42"/>
        <v>21.001000000000005</v>
      </c>
      <c r="P417" s="176" t="s">
        <v>263</v>
      </c>
      <c r="Q417" s="176" t="s">
        <v>256</v>
      </c>
    </row>
    <row r="418" spans="1:17" s="176" customFormat="1" ht="15" customHeight="1" x14ac:dyDescent="0.2">
      <c r="A418" s="176" t="s">
        <v>738</v>
      </c>
      <c r="B418" s="176" t="s">
        <v>685</v>
      </c>
      <c r="C418" s="176" t="s">
        <v>396</v>
      </c>
      <c r="D418" s="176" t="s">
        <v>397</v>
      </c>
      <c r="E418" s="176">
        <v>43.4</v>
      </c>
      <c r="F418" s="176">
        <v>3.4</v>
      </c>
      <c r="G418" s="176" t="s">
        <v>252</v>
      </c>
      <c r="H418" s="176" t="s">
        <v>715</v>
      </c>
      <c r="J418" s="176" t="s">
        <v>3187</v>
      </c>
      <c r="K418" s="179">
        <v>20.85</v>
      </c>
      <c r="L418" s="182">
        <v>383.99006153846153</v>
      </c>
      <c r="M418" s="181">
        <f t="shared" si="40"/>
        <v>19.075000000000003</v>
      </c>
      <c r="N418" s="181">
        <f t="shared" si="37"/>
        <v>383.85076923076917</v>
      </c>
      <c r="O418" s="181">
        <f t="shared" si="42"/>
        <v>20.380000000000003</v>
      </c>
      <c r="P418" s="176" t="s">
        <v>263</v>
      </c>
      <c r="Q418" s="176" t="s">
        <v>256</v>
      </c>
    </row>
    <row r="419" spans="1:17" s="176" customFormat="1" ht="15" customHeight="1" x14ac:dyDescent="0.2">
      <c r="A419" s="176" t="s">
        <v>739</v>
      </c>
      <c r="B419" s="176" t="s">
        <v>685</v>
      </c>
      <c r="C419" s="176" t="s">
        <v>396</v>
      </c>
      <c r="D419" s="176" t="s">
        <v>397</v>
      </c>
      <c r="E419" s="176">
        <v>43.4</v>
      </c>
      <c r="F419" s="176">
        <v>3.4</v>
      </c>
      <c r="G419" s="176" t="s">
        <v>261</v>
      </c>
      <c r="H419" s="176" t="s">
        <v>715</v>
      </c>
      <c r="J419" s="176" t="s">
        <v>3187</v>
      </c>
      <c r="K419" s="179">
        <v>20.62</v>
      </c>
      <c r="L419" s="182">
        <v>384.01327692307689</v>
      </c>
      <c r="M419" s="181">
        <f t="shared" si="40"/>
        <v>20.11</v>
      </c>
      <c r="N419" s="181">
        <f t="shared" si="37"/>
        <v>383.9730369230769</v>
      </c>
      <c r="O419" s="181">
        <f t="shared" si="42"/>
        <v>20.254000000000001</v>
      </c>
      <c r="P419" s="176" t="s">
        <v>255</v>
      </c>
      <c r="Q419" s="176" t="s">
        <v>256</v>
      </c>
    </row>
    <row r="420" spans="1:17" s="176" customFormat="1" ht="15" customHeight="1" x14ac:dyDescent="0.2">
      <c r="A420" s="176" t="s">
        <v>740</v>
      </c>
      <c r="B420" s="176" t="s">
        <v>685</v>
      </c>
      <c r="C420" s="176" t="s">
        <v>396</v>
      </c>
      <c r="D420" s="176" t="s">
        <v>408</v>
      </c>
      <c r="E420" s="176">
        <v>43.4</v>
      </c>
      <c r="F420" s="176">
        <v>3.4</v>
      </c>
      <c r="G420" s="176" t="s">
        <v>261</v>
      </c>
      <c r="H420" s="176" t="s">
        <v>715</v>
      </c>
      <c r="J420" s="176" t="s">
        <v>3187</v>
      </c>
      <c r="K420" s="179">
        <v>20.68</v>
      </c>
      <c r="L420" s="182">
        <v>384.02101538461534</v>
      </c>
      <c r="M420" s="181">
        <f t="shared" si="40"/>
        <v>19.840000000000003</v>
      </c>
      <c r="N420" s="181">
        <f t="shared" si="37"/>
        <v>384.08447076923073</v>
      </c>
      <c r="O420" s="181">
        <f t="shared" si="42"/>
        <v>20.335000000000001</v>
      </c>
      <c r="P420" s="176" t="s">
        <v>255</v>
      </c>
      <c r="Q420" s="176" t="s">
        <v>259</v>
      </c>
    </row>
    <row r="421" spans="1:17" s="176" customFormat="1" ht="15" customHeight="1" x14ac:dyDescent="0.2">
      <c r="A421" s="176" t="s">
        <v>741</v>
      </c>
      <c r="B421" s="176" t="s">
        <v>685</v>
      </c>
      <c r="C421" s="176" t="s">
        <v>396</v>
      </c>
      <c r="D421" s="176" t="s">
        <v>397</v>
      </c>
      <c r="E421" s="176">
        <v>43.4</v>
      </c>
      <c r="F421" s="176">
        <v>3.4</v>
      </c>
      <c r="G421" s="176" t="s">
        <v>252</v>
      </c>
      <c r="H421" s="176" t="s">
        <v>715</v>
      </c>
      <c r="J421" s="176" t="s">
        <v>3187</v>
      </c>
      <c r="K421" s="179">
        <v>20.27</v>
      </c>
      <c r="L421" s="182">
        <v>384.17578461538466</v>
      </c>
      <c r="M421" s="181">
        <f t="shared" si="40"/>
        <v>21.685000000000002</v>
      </c>
      <c r="N421" s="181">
        <f t="shared" si="37"/>
        <v>384.15256923076925</v>
      </c>
      <c r="O421" s="181">
        <f t="shared" si="42"/>
        <v>20.569000000000003</v>
      </c>
      <c r="P421" s="176" t="s">
        <v>263</v>
      </c>
      <c r="Q421" s="176" t="s">
        <v>259</v>
      </c>
    </row>
    <row r="422" spans="1:17" s="176" customFormat="1" ht="15" customHeight="1" x14ac:dyDescent="0.2">
      <c r="A422" s="176" t="s">
        <v>742</v>
      </c>
      <c r="B422" s="176" t="s">
        <v>685</v>
      </c>
      <c r="C422" s="176" t="s">
        <v>396</v>
      </c>
      <c r="D422" s="176" t="s">
        <v>397</v>
      </c>
      <c r="E422" s="176">
        <v>43.4</v>
      </c>
      <c r="F422" s="176">
        <v>3.4</v>
      </c>
      <c r="G422" s="176" t="s">
        <v>261</v>
      </c>
      <c r="H422" s="176" t="s">
        <v>715</v>
      </c>
      <c r="J422" s="176" t="s">
        <v>3187</v>
      </c>
      <c r="K422" s="179">
        <v>20.43</v>
      </c>
      <c r="L422" s="182">
        <v>384.22221538461537</v>
      </c>
      <c r="M422" s="181">
        <f t="shared" si="40"/>
        <v>20.965000000000003</v>
      </c>
      <c r="N422" s="181">
        <f t="shared" si="37"/>
        <v>384.21757230769225</v>
      </c>
      <c r="O422" s="181">
        <f t="shared" si="42"/>
        <v>21.667000000000005</v>
      </c>
      <c r="P422" s="176" t="s">
        <v>255</v>
      </c>
      <c r="Q422" s="176" t="s">
        <v>259</v>
      </c>
    </row>
    <row r="423" spans="1:17" s="176" customFormat="1" ht="15" customHeight="1" x14ac:dyDescent="0.2">
      <c r="A423" s="176" t="s">
        <v>743</v>
      </c>
      <c r="B423" s="176" t="s">
        <v>685</v>
      </c>
      <c r="C423" s="176" t="s">
        <v>396</v>
      </c>
      <c r="D423" s="176" t="s">
        <v>408</v>
      </c>
      <c r="E423" s="176">
        <v>43.4</v>
      </c>
      <c r="F423" s="176">
        <v>3.4</v>
      </c>
      <c r="G423" s="176" t="s">
        <v>252</v>
      </c>
      <c r="H423" s="176" t="s">
        <v>715</v>
      </c>
      <c r="J423" s="176" t="s">
        <v>3187</v>
      </c>
      <c r="K423" s="179">
        <v>20.59</v>
      </c>
      <c r="L423" s="182">
        <v>384.33055384615386</v>
      </c>
      <c r="M423" s="181">
        <f t="shared" si="40"/>
        <v>20.245000000000005</v>
      </c>
      <c r="N423" s="181">
        <f t="shared" si="37"/>
        <v>384.29650461538461</v>
      </c>
      <c r="O423" s="181">
        <f t="shared" si="42"/>
        <v>21.667000000000005</v>
      </c>
      <c r="P423" s="176" t="s">
        <v>263</v>
      </c>
      <c r="Q423" s="176" t="s">
        <v>259</v>
      </c>
    </row>
    <row r="424" spans="1:17" s="176" customFormat="1" ht="15" customHeight="1" x14ac:dyDescent="0.2">
      <c r="A424" s="176" t="s">
        <v>744</v>
      </c>
      <c r="B424" s="176" t="s">
        <v>697</v>
      </c>
      <c r="C424" s="176" t="s">
        <v>403</v>
      </c>
      <c r="D424" s="176" t="s">
        <v>408</v>
      </c>
      <c r="E424" s="176">
        <v>50.6</v>
      </c>
      <c r="F424" s="176">
        <v>9.3000000000000007</v>
      </c>
      <c r="G424" s="176" t="s">
        <v>252</v>
      </c>
      <c r="H424" s="176" t="s">
        <v>715</v>
      </c>
      <c r="J424" s="176" t="s">
        <v>3187</v>
      </c>
      <c r="K424" s="179">
        <v>19.399999999999999</v>
      </c>
      <c r="L424" s="182">
        <v>384.33829230769231</v>
      </c>
      <c r="M424" s="181">
        <f t="shared" si="40"/>
        <v>25.600000000000009</v>
      </c>
      <c r="N424" s="181">
        <f t="shared" si="37"/>
        <v>384.34757846153849</v>
      </c>
      <c r="O424" s="181">
        <f t="shared" si="42"/>
        <v>21.010000000000005</v>
      </c>
      <c r="P424" s="176" t="s">
        <v>263</v>
      </c>
      <c r="Q424" s="176" t="s">
        <v>259</v>
      </c>
    </row>
    <row r="425" spans="1:17" s="176" customFormat="1" ht="15" customHeight="1" x14ac:dyDescent="0.2">
      <c r="A425" s="176" t="s">
        <v>745</v>
      </c>
      <c r="B425" s="176" t="s">
        <v>685</v>
      </c>
      <c r="C425" s="176" t="s">
        <v>396</v>
      </c>
      <c r="D425" s="176" t="s">
        <v>408</v>
      </c>
      <c r="E425" s="176">
        <v>43.4</v>
      </c>
      <c r="F425" s="176">
        <v>3.4</v>
      </c>
      <c r="G425" s="176" t="s">
        <v>252</v>
      </c>
      <c r="H425" s="176" t="s">
        <v>715</v>
      </c>
      <c r="J425" s="176" t="s">
        <v>3187</v>
      </c>
      <c r="K425" s="179">
        <v>20.68</v>
      </c>
      <c r="L425" s="182">
        <v>384.41567692307689</v>
      </c>
      <c r="M425" s="181">
        <f t="shared" si="40"/>
        <v>19.840000000000003</v>
      </c>
      <c r="N425" s="181">
        <f t="shared" si="37"/>
        <v>384.39865230769226</v>
      </c>
      <c r="O425" s="181">
        <f t="shared" si="42"/>
        <v>20.911000000000008</v>
      </c>
      <c r="P425" s="176" t="s">
        <v>263</v>
      </c>
      <c r="Q425" s="176" t="s">
        <v>259</v>
      </c>
    </row>
    <row r="426" spans="1:17" s="176" customFormat="1" ht="15" customHeight="1" x14ac:dyDescent="0.2">
      <c r="A426" s="176" t="s">
        <v>746</v>
      </c>
      <c r="B426" s="176" t="s">
        <v>685</v>
      </c>
      <c r="C426" s="176" t="s">
        <v>396</v>
      </c>
      <c r="D426" s="176" t="s">
        <v>397</v>
      </c>
      <c r="E426" s="176">
        <v>43.4</v>
      </c>
      <c r="F426" s="176">
        <v>3.4</v>
      </c>
      <c r="G426" s="176" t="s">
        <v>252</v>
      </c>
      <c r="H426" s="176" t="s">
        <v>715</v>
      </c>
      <c r="J426" s="176" t="s">
        <v>3187</v>
      </c>
      <c r="K426" s="179">
        <v>21</v>
      </c>
      <c r="L426" s="182">
        <v>384.43115384615385</v>
      </c>
      <c r="M426" s="181">
        <f t="shared" si="40"/>
        <v>18.400000000000006</v>
      </c>
      <c r="N426" s="181">
        <f t="shared" si="37"/>
        <v>384.43579692307691</v>
      </c>
      <c r="O426" s="181">
        <f t="shared" si="42"/>
        <v>20.731000000000009</v>
      </c>
      <c r="P426" s="176" t="s">
        <v>255</v>
      </c>
      <c r="Q426" s="176" t="s">
        <v>259</v>
      </c>
    </row>
    <row r="427" spans="1:17" s="176" customFormat="1" ht="15" customHeight="1" x14ac:dyDescent="0.2">
      <c r="A427" s="176" t="s">
        <v>747</v>
      </c>
      <c r="B427" s="176" t="s">
        <v>685</v>
      </c>
      <c r="C427" s="176" t="s">
        <v>396</v>
      </c>
      <c r="D427" s="176" t="s">
        <v>397</v>
      </c>
      <c r="E427" s="176">
        <v>43.4</v>
      </c>
      <c r="F427" s="176">
        <v>3.4</v>
      </c>
      <c r="G427" s="176" t="s">
        <v>252</v>
      </c>
      <c r="H427" s="176" t="s">
        <v>715</v>
      </c>
      <c r="J427" s="176" t="s">
        <v>3187</v>
      </c>
      <c r="K427" s="179">
        <v>20.54</v>
      </c>
      <c r="L427" s="182">
        <v>384.47758461538461</v>
      </c>
      <c r="M427" s="181">
        <f t="shared" si="40"/>
        <v>20.470000000000013</v>
      </c>
      <c r="N427" s="181">
        <f t="shared" si="37"/>
        <v>384.49306153846157</v>
      </c>
      <c r="O427" s="181">
        <f t="shared" si="42"/>
        <v>19.138000000000005</v>
      </c>
      <c r="P427" s="176" t="s">
        <v>263</v>
      </c>
      <c r="Q427" s="176" t="s">
        <v>259</v>
      </c>
    </row>
    <row r="428" spans="1:17" s="176" customFormat="1" ht="15" customHeight="1" x14ac:dyDescent="0.2">
      <c r="A428" s="176" t="s">
        <v>748</v>
      </c>
      <c r="B428" s="176" t="s">
        <v>685</v>
      </c>
      <c r="C428" s="176" t="s">
        <v>396</v>
      </c>
      <c r="D428" s="176" t="s">
        <v>408</v>
      </c>
      <c r="E428" s="176">
        <v>43.4</v>
      </c>
      <c r="F428" s="176">
        <v>3.4</v>
      </c>
      <c r="G428" s="176" t="s">
        <v>252</v>
      </c>
      <c r="H428" s="176" t="s">
        <v>715</v>
      </c>
      <c r="J428" s="176" t="s">
        <v>3187</v>
      </c>
      <c r="K428" s="179">
        <v>20.79</v>
      </c>
      <c r="L428" s="182">
        <v>384.51627692307693</v>
      </c>
      <c r="M428" s="181">
        <f t="shared" si="40"/>
        <v>19.345000000000013</v>
      </c>
      <c r="N428" s="181">
        <f t="shared" si="37"/>
        <v>384.61068615384613</v>
      </c>
      <c r="O428" s="181">
        <f t="shared" si="42"/>
        <v>19.165000000000006</v>
      </c>
      <c r="P428" s="176" t="s">
        <v>255</v>
      </c>
      <c r="Q428" s="176" t="s">
        <v>256</v>
      </c>
    </row>
    <row r="429" spans="1:17" s="176" customFormat="1" ht="15" customHeight="1" x14ac:dyDescent="0.2">
      <c r="A429" s="176" t="s">
        <v>749</v>
      </c>
      <c r="B429" s="176" t="s">
        <v>685</v>
      </c>
      <c r="C429" s="176" t="s">
        <v>396</v>
      </c>
      <c r="D429" s="176" t="s">
        <v>397</v>
      </c>
      <c r="E429" s="176">
        <v>43.4</v>
      </c>
      <c r="F429" s="176">
        <v>3.4</v>
      </c>
      <c r="G429" s="176" t="s">
        <v>252</v>
      </c>
      <c r="H429" s="176" t="s">
        <v>715</v>
      </c>
      <c r="J429" s="176" t="s">
        <v>3187</v>
      </c>
      <c r="K429" s="179">
        <v>21.17</v>
      </c>
      <c r="L429" s="182">
        <v>384.62461538461537</v>
      </c>
      <c r="M429" s="181">
        <f t="shared" si="40"/>
        <v>17.634999999999991</v>
      </c>
      <c r="N429" s="181">
        <f t="shared" si="37"/>
        <v>384.82117230769228</v>
      </c>
      <c r="O429" s="181">
        <f t="shared" si="42"/>
        <v>19.147000000000006</v>
      </c>
      <c r="P429" s="176" t="s">
        <v>263</v>
      </c>
      <c r="Q429" s="176" t="s">
        <v>256</v>
      </c>
    </row>
    <row r="430" spans="1:17" s="176" customFormat="1" ht="15" customHeight="1" x14ac:dyDescent="0.2">
      <c r="A430" s="176" t="s">
        <v>750</v>
      </c>
      <c r="B430" s="176" t="s">
        <v>685</v>
      </c>
      <c r="C430" s="176" t="s">
        <v>396</v>
      </c>
      <c r="D430" s="176" t="s">
        <v>408</v>
      </c>
      <c r="E430" s="176">
        <v>43.4</v>
      </c>
      <c r="F430" s="176">
        <v>3.4</v>
      </c>
      <c r="G430" s="176" t="s">
        <v>261</v>
      </c>
      <c r="H430" s="176" t="s">
        <v>715</v>
      </c>
      <c r="J430" s="176" t="s">
        <v>3187</v>
      </c>
      <c r="K430" s="179">
        <v>20.65</v>
      </c>
      <c r="L430" s="182">
        <v>385.00380000000001</v>
      </c>
      <c r="M430" s="181">
        <f t="shared" si="40"/>
        <v>19.975000000000009</v>
      </c>
      <c r="N430" s="181">
        <f t="shared" ref="N430:N493" si="43">AVERAGE(L428:L432)</f>
        <v>385.08428000000004</v>
      </c>
      <c r="O430" s="181">
        <f t="shared" ref="O430:O445" si="44">AVERAGE(M428:M432)</f>
        <v>19.498000000000005</v>
      </c>
      <c r="P430" s="176" t="s">
        <v>263</v>
      </c>
      <c r="Q430" s="176" t="s">
        <v>259</v>
      </c>
    </row>
    <row r="431" spans="1:17" s="176" customFormat="1" ht="15" customHeight="1" x14ac:dyDescent="0.2">
      <c r="A431" s="176" t="s">
        <v>751</v>
      </c>
      <c r="B431" s="176" t="s">
        <v>685</v>
      </c>
      <c r="C431" s="176" t="s">
        <v>396</v>
      </c>
      <c r="D431" s="176" t="s">
        <v>397</v>
      </c>
      <c r="E431" s="176">
        <v>43.4</v>
      </c>
      <c r="F431" s="176">
        <v>3.4</v>
      </c>
      <c r="G431" s="176" t="s">
        <v>261</v>
      </c>
      <c r="H431" s="176" t="s">
        <v>715</v>
      </c>
      <c r="J431" s="176" t="s">
        <v>3188</v>
      </c>
      <c r="K431" s="179">
        <v>21.02</v>
      </c>
      <c r="L431" s="182">
        <v>385.48358461538464</v>
      </c>
      <c r="M431" s="181">
        <f t="shared" si="40"/>
        <v>18.310000000000002</v>
      </c>
      <c r="N431" s="181">
        <f t="shared" si="43"/>
        <v>385.40155692307695</v>
      </c>
      <c r="O431" s="181">
        <f t="shared" si="44"/>
        <v>20.749000000000002</v>
      </c>
      <c r="P431" s="176" t="s">
        <v>263</v>
      </c>
      <c r="Q431" s="176" t="s">
        <v>259</v>
      </c>
    </row>
    <row r="432" spans="1:17" s="176" customFormat="1" ht="15" customHeight="1" x14ac:dyDescent="0.2">
      <c r="A432" s="176" t="s">
        <v>752</v>
      </c>
      <c r="B432" s="176" t="s">
        <v>685</v>
      </c>
      <c r="C432" s="176" t="s">
        <v>396</v>
      </c>
      <c r="D432" s="176" t="s">
        <v>397</v>
      </c>
      <c r="E432" s="176">
        <v>43.4</v>
      </c>
      <c r="F432" s="176">
        <v>3.4</v>
      </c>
      <c r="G432" s="176" t="s">
        <v>252</v>
      </c>
      <c r="H432" s="176" t="s">
        <v>715</v>
      </c>
      <c r="J432" s="176" t="s">
        <v>3188</v>
      </c>
      <c r="K432" s="179">
        <v>20.149999999999999</v>
      </c>
      <c r="L432" s="182">
        <v>385.79312307692311</v>
      </c>
      <c r="M432" s="181">
        <f t="shared" si="40"/>
        <v>22.225000000000009</v>
      </c>
      <c r="N432" s="181">
        <f t="shared" si="43"/>
        <v>385.74204923076923</v>
      </c>
      <c r="O432" s="181">
        <f t="shared" si="44"/>
        <v>22.162000000000006</v>
      </c>
      <c r="P432" s="176" t="s">
        <v>255</v>
      </c>
      <c r="Q432" s="176" t="s">
        <v>256</v>
      </c>
    </row>
    <row r="433" spans="1:17" s="176" customFormat="1" ht="15" customHeight="1" x14ac:dyDescent="0.2">
      <c r="A433" s="176" t="s">
        <v>753</v>
      </c>
      <c r="B433" s="176" t="s">
        <v>697</v>
      </c>
      <c r="C433" s="176" t="s">
        <v>403</v>
      </c>
      <c r="D433" s="176" t="s">
        <v>408</v>
      </c>
      <c r="E433" s="176">
        <v>50.6</v>
      </c>
      <c r="F433" s="176">
        <v>9.3000000000000007</v>
      </c>
      <c r="G433" s="176" t="s">
        <v>261</v>
      </c>
      <c r="H433" s="176" t="s">
        <v>715</v>
      </c>
      <c r="I433" s="178"/>
      <c r="J433" s="178" t="s">
        <v>754</v>
      </c>
      <c r="K433" s="179">
        <v>19.399999999999999</v>
      </c>
      <c r="L433" s="182">
        <v>386.10266153846152</v>
      </c>
      <c r="M433" s="181">
        <f t="shared" si="40"/>
        <v>25.600000000000009</v>
      </c>
      <c r="N433" s="181">
        <f t="shared" si="43"/>
        <v>386.02063384615383</v>
      </c>
      <c r="O433" s="181">
        <f t="shared" si="44"/>
        <v>21.766000000000005</v>
      </c>
      <c r="P433" s="176" t="s">
        <v>263</v>
      </c>
      <c r="Q433" s="176" t="s">
        <v>256</v>
      </c>
    </row>
    <row r="434" spans="1:17" s="176" customFormat="1" ht="15" customHeight="1" x14ac:dyDescent="0.2">
      <c r="A434" s="176" t="s">
        <v>755</v>
      </c>
      <c r="B434" s="176" t="s">
        <v>697</v>
      </c>
      <c r="C434" s="176" t="s">
        <v>403</v>
      </c>
      <c r="D434" s="176" t="s">
        <v>397</v>
      </c>
      <c r="E434" s="176">
        <v>50.6</v>
      </c>
      <c r="F434" s="176">
        <v>9.3000000000000007</v>
      </c>
      <c r="G434" s="176" t="s">
        <v>252</v>
      </c>
      <c r="H434" s="176" t="s">
        <v>715</v>
      </c>
      <c r="I434" s="178"/>
      <c r="J434" s="178" t="s">
        <v>754</v>
      </c>
      <c r="K434" s="179">
        <v>19.600000000000001</v>
      </c>
      <c r="L434" s="182">
        <v>386.32707692307696</v>
      </c>
      <c r="M434" s="181">
        <f t="shared" si="40"/>
        <v>24.700000000000003</v>
      </c>
      <c r="N434" s="181">
        <f t="shared" si="43"/>
        <v>386.2063569230769</v>
      </c>
      <c r="O434" s="181">
        <f t="shared" si="44"/>
        <v>23.134000000000007</v>
      </c>
      <c r="P434" s="176" t="s">
        <v>263</v>
      </c>
      <c r="Q434" s="176" t="s">
        <v>259</v>
      </c>
    </row>
    <row r="435" spans="1:17" s="176" customFormat="1" ht="15" customHeight="1" x14ac:dyDescent="0.2">
      <c r="A435" s="176" t="s">
        <v>756</v>
      </c>
      <c r="B435" s="176" t="s">
        <v>685</v>
      </c>
      <c r="C435" s="176" t="s">
        <v>396</v>
      </c>
      <c r="D435" s="176" t="s">
        <v>408</v>
      </c>
      <c r="E435" s="176">
        <v>43.4</v>
      </c>
      <c r="F435" s="176">
        <v>3.4</v>
      </c>
      <c r="G435" s="176" t="s">
        <v>252</v>
      </c>
      <c r="H435" s="176" t="s">
        <v>715</v>
      </c>
      <c r="J435" s="178" t="s">
        <v>754</v>
      </c>
      <c r="K435" s="179">
        <v>21.09</v>
      </c>
      <c r="L435" s="182">
        <v>386.39672307692308</v>
      </c>
      <c r="M435" s="181">
        <f t="shared" si="40"/>
        <v>17.995000000000005</v>
      </c>
      <c r="N435" s="181">
        <f t="shared" si="43"/>
        <v>386.38588923076924</v>
      </c>
      <c r="O435" s="181">
        <f t="shared" si="44"/>
        <v>24.259000000000007</v>
      </c>
      <c r="P435" s="176" t="s">
        <v>255</v>
      </c>
      <c r="Q435" s="176" t="s">
        <v>259</v>
      </c>
    </row>
    <row r="436" spans="1:17" s="176" customFormat="1" ht="15" customHeight="1" x14ac:dyDescent="0.2">
      <c r="A436" s="176" t="s">
        <v>757</v>
      </c>
      <c r="B436" s="176" t="s">
        <v>697</v>
      </c>
      <c r="C436" s="176" t="s">
        <v>403</v>
      </c>
      <c r="D436" s="176" t="s">
        <v>397</v>
      </c>
      <c r="E436" s="176">
        <v>50.6</v>
      </c>
      <c r="F436" s="176">
        <v>9.3000000000000007</v>
      </c>
      <c r="G436" s="176" t="s">
        <v>252</v>
      </c>
      <c r="H436" s="176" t="s">
        <v>715</v>
      </c>
      <c r="I436" s="178"/>
      <c r="J436" s="178" t="s">
        <v>754</v>
      </c>
      <c r="K436" s="179">
        <v>19.5</v>
      </c>
      <c r="L436" s="182">
        <v>386.41220000000004</v>
      </c>
      <c r="M436" s="181">
        <f t="shared" si="40"/>
        <v>25.150000000000006</v>
      </c>
      <c r="N436" s="181">
        <f t="shared" si="43"/>
        <v>386.51434769230775</v>
      </c>
      <c r="O436" s="181">
        <f t="shared" si="44"/>
        <v>22.873000000000005</v>
      </c>
      <c r="P436" s="176" t="s">
        <v>255</v>
      </c>
      <c r="Q436" s="176" t="s">
        <v>259</v>
      </c>
    </row>
    <row r="437" spans="1:17" s="176" customFormat="1" ht="15" customHeight="1" x14ac:dyDescent="0.2">
      <c r="A437" s="176" t="s">
        <v>758</v>
      </c>
      <c r="B437" s="176" t="s">
        <v>697</v>
      </c>
      <c r="C437" s="176" t="s">
        <v>403</v>
      </c>
      <c r="D437" s="176" t="s">
        <v>408</v>
      </c>
      <c r="E437" s="176">
        <v>50.6</v>
      </c>
      <c r="F437" s="176">
        <v>9.3000000000000007</v>
      </c>
      <c r="G437" s="176" t="s">
        <v>252</v>
      </c>
      <c r="H437" s="176" t="s">
        <v>715</v>
      </c>
      <c r="I437" s="178"/>
      <c r="J437" s="178" t="s">
        <v>754</v>
      </c>
      <c r="K437" s="179">
        <v>18.899999999999999</v>
      </c>
      <c r="L437" s="182">
        <v>386.69078461538464</v>
      </c>
      <c r="M437" s="181">
        <f t="shared" si="40"/>
        <v>27.850000000000009</v>
      </c>
      <c r="N437" s="181">
        <f t="shared" si="43"/>
        <v>386.64744923076921</v>
      </c>
      <c r="O437" s="181">
        <f t="shared" si="44"/>
        <v>22.891000000000009</v>
      </c>
      <c r="P437" s="176" t="s">
        <v>255</v>
      </c>
      <c r="Q437" s="176" t="s">
        <v>256</v>
      </c>
    </row>
    <row r="438" spans="1:17" s="176" customFormat="1" ht="15" customHeight="1" x14ac:dyDescent="0.2">
      <c r="A438" s="176" t="s">
        <v>759</v>
      </c>
      <c r="B438" s="176" t="s">
        <v>685</v>
      </c>
      <c r="C438" s="176" t="s">
        <v>396</v>
      </c>
      <c r="D438" s="176" t="s">
        <v>397</v>
      </c>
      <c r="E438" s="176">
        <v>43.4</v>
      </c>
      <c r="F438" s="176">
        <v>3.4</v>
      </c>
      <c r="G438" s="176" t="s">
        <v>261</v>
      </c>
      <c r="H438" s="176" t="s">
        <v>715</v>
      </c>
      <c r="J438" s="178" t="s">
        <v>754</v>
      </c>
      <c r="K438" s="179">
        <v>20.94</v>
      </c>
      <c r="L438" s="182">
        <v>386.74495384615386</v>
      </c>
      <c r="M438" s="181">
        <f t="shared" si="40"/>
        <v>18.670000000000002</v>
      </c>
      <c r="N438" s="181">
        <f t="shared" si="43"/>
        <v>386.76662153846155</v>
      </c>
      <c r="O438" s="181">
        <f t="shared" si="44"/>
        <v>24.106000000000009</v>
      </c>
      <c r="P438" s="176" t="s">
        <v>255</v>
      </c>
      <c r="Q438" s="176" t="s">
        <v>259</v>
      </c>
    </row>
    <row r="439" spans="1:17" s="176" customFormat="1" ht="15" customHeight="1" x14ac:dyDescent="0.2">
      <c r="A439" s="176" t="s">
        <v>760</v>
      </c>
      <c r="B439" s="176" t="s">
        <v>761</v>
      </c>
      <c r="C439" s="176" t="s">
        <v>403</v>
      </c>
      <c r="D439" s="176" t="s">
        <v>408</v>
      </c>
      <c r="E439" s="176">
        <v>50.6</v>
      </c>
      <c r="F439" s="176">
        <v>9.3000000000000007</v>
      </c>
      <c r="G439" s="176" t="s">
        <v>252</v>
      </c>
      <c r="H439" s="176" t="s">
        <v>715</v>
      </c>
      <c r="J439" s="178" t="s">
        <v>754</v>
      </c>
      <c r="K439" s="179">
        <v>19.579999999999998</v>
      </c>
      <c r="L439" s="182">
        <v>386.99258461538466</v>
      </c>
      <c r="M439" s="181">
        <f t="shared" si="40"/>
        <v>24.79000000000002</v>
      </c>
      <c r="N439" s="181">
        <f t="shared" si="43"/>
        <v>386.88734153846156</v>
      </c>
      <c r="O439" s="181">
        <f t="shared" si="44"/>
        <v>24.268000000000008</v>
      </c>
      <c r="P439" s="176" t="s">
        <v>255</v>
      </c>
      <c r="Q439" s="176" t="s">
        <v>256</v>
      </c>
    </row>
    <row r="440" spans="1:17" s="176" customFormat="1" ht="15" customHeight="1" x14ac:dyDescent="0.2">
      <c r="A440" s="176" t="s">
        <v>762</v>
      </c>
      <c r="B440" s="176" t="s">
        <v>761</v>
      </c>
      <c r="C440" s="176" t="s">
        <v>403</v>
      </c>
      <c r="D440" s="176" t="s">
        <v>408</v>
      </c>
      <c r="E440" s="176">
        <v>50.6</v>
      </c>
      <c r="F440" s="176">
        <v>9.3000000000000007</v>
      </c>
      <c r="G440" s="176" t="s">
        <v>261</v>
      </c>
      <c r="H440" s="176" t="s">
        <v>715</v>
      </c>
      <c r="J440" s="178" t="s">
        <v>754</v>
      </c>
      <c r="K440" s="179">
        <v>19.739999999999998</v>
      </c>
      <c r="L440" s="182">
        <v>386.99258461538466</v>
      </c>
      <c r="M440" s="181">
        <f t="shared" si="40"/>
        <v>24.070000000000007</v>
      </c>
      <c r="N440" s="181">
        <f t="shared" si="43"/>
        <v>386.97865538461542</v>
      </c>
      <c r="O440" s="181">
        <f t="shared" si="44"/>
        <v>22.936000000000011</v>
      </c>
      <c r="P440" s="176" t="s">
        <v>263</v>
      </c>
      <c r="Q440" s="176" t="s">
        <v>256</v>
      </c>
    </row>
    <row r="441" spans="1:17" s="176" customFormat="1" ht="15" customHeight="1" x14ac:dyDescent="0.2">
      <c r="A441" s="176" t="s">
        <v>763</v>
      </c>
      <c r="B441" s="176" t="s">
        <v>761</v>
      </c>
      <c r="C441" s="176" t="s">
        <v>403</v>
      </c>
      <c r="D441" s="176" t="s">
        <v>408</v>
      </c>
      <c r="E441" s="176">
        <v>50.6</v>
      </c>
      <c r="F441" s="176">
        <v>9.3000000000000007</v>
      </c>
      <c r="G441" s="176" t="s">
        <v>261</v>
      </c>
      <c r="H441" s="176" t="s">
        <v>715</v>
      </c>
      <c r="J441" s="178" t="s">
        <v>754</v>
      </c>
      <c r="K441" s="179">
        <v>19.32</v>
      </c>
      <c r="L441" s="182">
        <v>387.01580000000001</v>
      </c>
      <c r="M441" s="181">
        <f t="shared" si="40"/>
        <v>25.960000000000008</v>
      </c>
      <c r="N441" s="181">
        <f t="shared" si="43"/>
        <v>387.06068307692311</v>
      </c>
      <c r="O441" s="181">
        <f t="shared" si="44"/>
        <v>24.088000000000012</v>
      </c>
      <c r="P441" s="176" t="s">
        <v>255</v>
      </c>
      <c r="Q441" s="176" t="s">
        <v>259</v>
      </c>
    </row>
    <row r="442" spans="1:17" s="176" customFormat="1" ht="15" customHeight="1" x14ac:dyDescent="0.2">
      <c r="A442" s="176" t="s">
        <v>764</v>
      </c>
      <c r="B442" s="176" t="s">
        <v>761</v>
      </c>
      <c r="C442" s="176" t="s">
        <v>403</v>
      </c>
      <c r="D442" s="176" t="s">
        <v>408</v>
      </c>
      <c r="E442" s="176">
        <v>50.6</v>
      </c>
      <c r="F442" s="176">
        <v>9.3000000000000007</v>
      </c>
      <c r="G442" s="176" t="s">
        <v>261</v>
      </c>
      <c r="H442" s="176" t="s">
        <v>715</v>
      </c>
      <c r="J442" s="178" t="s">
        <v>754</v>
      </c>
      <c r="K442" s="179">
        <v>20.38</v>
      </c>
      <c r="L442" s="182">
        <v>387.14735384615386</v>
      </c>
      <c r="M442" s="181">
        <f t="shared" si="40"/>
        <v>21.190000000000012</v>
      </c>
      <c r="N442" s="181">
        <f t="shared" si="43"/>
        <v>387.11175692307694</v>
      </c>
      <c r="O442" s="181">
        <f t="shared" si="44"/>
        <v>24.160000000000007</v>
      </c>
      <c r="P442" s="176" t="s">
        <v>255</v>
      </c>
      <c r="Q442" s="176" t="s">
        <v>256</v>
      </c>
    </row>
    <row r="443" spans="1:17" s="176" customFormat="1" ht="15" customHeight="1" x14ac:dyDescent="0.2">
      <c r="A443" s="176" t="s">
        <v>765</v>
      </c>
      <c r="B443" s="176" t="s">
        <v>761</v>
      </c>
      <c r="C443" s="176" t="s">
        <v>403</v>
      </c>
      <c r="D443" s="176" t="s">
        <v>397</v>
      </c>
      <c r="E443" s="176">
        <v>50.6</v>
      </c>
      <c r="F443" s="176">
        <v>9.3000000000000007</v>
      </c>
      <c r="G443" s="176" t="s">
        <v>261</v>
      </c>
      <c r="H443" s="176" t="s">
        <v>715</v>
      </c>
      <c r="J443" s="178" t="s">
        <v>754</v>
      </c>
      <c r="K443" s="179">
        <v>19.66</v>
      </c>
      <c r="L443" s="182">
        <v>387.15509230769231</v>
      </c>
      <c r="M443" s="181">
        <f t="shared" si="40"/>
        <v>24.430000000000007</v>
      </c>
      <c r="N443" s="181">
        <f t="shared" si="43"/>
        <v>387.16283076923077</v>
      </c>
      <c r="O443" s="181">
        <f t="shared" si="44"/>
        <v>25.249000000000006</v>
      </c>
      <c r="P443" s="176" t="s">
        <v>255</v>
      </c>
      <c r="Q443" s="176" t="s">
        <v>259</v>
      </c>
    </row>
    <row r="444" spans="1:17" s="176" customFormat="1" ht="15" customHeight="1" x14ac:dyDescent="0.2">
      <c r="A444" s="176" t="s">
        <v>766</v>
      </c>
      <c r="B444" s="176" t="s">
        <v>697</v>
      </c>
      <c r="C444" s="176" t="s">
        <v>403</v>
      </c>
      <c r="D444" s="176" t="s">
        <v>408</v>
      </c>
      <c r="E444" s="176">
        <v>50.6</v>
      </c>
      <c r="F444" s="176">
        <v>9.3000000000000007</v>
      </c>
      <c r="G444" s="176" t="s">
        <v>261</v>
      </c>
      <c r="H444" s="176" t="s">
        <v>715</v>
      </c>
      <c r="I444" s="178"/>
      <c r="J444" s="178" t="s">
        <v>754</v>
      </c>
      <c r="K444" s="179">
        <v>19.5</v>
      </c>
      <c r="L444" s="182">
        <v>387.24795384615385</v>
      </c>
      <c r="M444" s="181">
        <f t="shared" si="40"/>
        <v>25.150000000000006</v>
      </c>
      <c r="N444" s="181">
        <f t="shared" si="43"/>
        <v>387.21080923076926</v>
      </c>
      <c r="O444" s="181">
        <f t="shared" si="44"/>
        <v>24.934000000000005</v>
      </c>
      <c r="P444" s="176" t="s">
        <v>263</v>
      </c>
      <c r="Q444" s="176" t="s">
        <v>259</v>
      </c>
    </row>
    <row r="445" spans="1:17" s="176" customFormat="1" ht="15" customHeight="1" x14ac:dyDescent="0.2">
      <c r="A445" s="176" t="s">
        <v>767</v>
      </c>
      <c r="B445" s="176" t="s">
        <v>761</v>
      </c>
      <c r="C445" s="176" t="s">
        <v>403</v>
      </c>
      <c r="D445" s="176" t="s">
        <v>408</v>
      </c>
      <c r="E445" s="176">
        <v>50.6</v>
      </c>
      <c r="F445" s="176">
        <v>9.3000000000000007</v>
      </c>
      <c r="G445" s="176" t="s">
        <v>252</v>
      </c>
      <c r="H445" s="176" t="s">
        <v>715</v>
      </c>
      <c r="J445" s="178" t="s">
        <v>754</v>
      </c>
      <c r="K445" s="179">
        <v>18.53</v>
      </c>
      <c r="L445" s="182">
        <v>387.24795384615385</v>
      </c>
      <c r="M445" s="181">
        <f t="shared" si="40"/>
        <v>29.515000000000001</v>
      </c>
      <c r="N445" s="181">
        <f t="shared" si="43"/>
        <v>387.23557230769228</v>
      </c>
      <c r="O445" s="181">
        <f t="shared" si="44"/>
        <v>25.492000000000001</v>
      </c>
      <c r="P445" s="176" t="s">
        <v>263</v>
      </c>
      <c r="Q445" s="176" t="s">
        <v>256</v>
      </c>
    </row>
    <row r="446" spans="1:17" s="176" customFormat="1" ht="15" customHeight="1" x14ac:dyDescent="0.2">
      <c r="A446" s="176" t="s">
        <v>768</v>
      </c>
      <c r="B446" s="176" t="s">
        <v>761</v>
      </c>
      <c r="C446" s="176" t="s">
        <v>403</v>
      </c>
      <c r="D446" s="176" t="s">
        <v>397</v>
      </c>
      <c r="E446" s="176">
        <v>50.6</v>
      </c>
      <c r="F446" s="176">
        <v>9.3000000000000007</v>
      </c>
      <c r="G446" s="176" t="s">
        <v>261</v>
      </c>
      <c r="H446" s="176" t="s">
        <v>715</v>
      </c>
      <c r="J446" s="178" t="s">
        <v>754</v>
      </c>
      <c r="K446" s="179">
        <v>19.670000000000002</v>
      </c>
      <c r="L446" s="182">
        <v>387.2556923076923</v>
      </c>
      <c r="M446" s="181">
        <f t="shared" si="40"/>
        <v>24.384999999999991</v>
      </c>
      <c r="N446" s="181">
        <f t="shared" si="43"/>
        <v>387.26343076923081</v>
      </c>
      <c r="O446" s="181">
        <f t="shared" ref="O446:O461" si="45">AVERAGE(M444:M448)</f>
        <v>25.195</v>
      </c>
      <c r="P446" s="176" t="s">
        <v>263</v>
      </c>
      <c r="Q446" s="176" t="s">
        <v>259</v>
      </c>
    </row>
    <row r="447" spans="1:17" s="176" customFormat="1" ht="15" customHeight="1" x14ac:dyDescent="0.2">
      <c r="A447" s="176" t="s">
        <v>769</v>
      </c>
      <c r="B447" s="176" t="s">
        <v>761</v>
      </c>
      <c r="C447" s="176" t="s">
        <v>403</v>
      </c>
      <c r="D447" s="176" t="s">
        <v>408</v>
      </c>
      <c r="E447" s="176">
        <v>50.6</v>
      </c>
      <c r="F447" s="176">
        <v>9.3000000000000007</v>
      </c>
      <c r="G447" s="176" t="s">
        <v>261</v>
      </c>
      <c r="H447" s="176" t="s">
        <v>715</v>
      </c>
      <c r="J447" s="178" t="s">
        <v>754</v>
      </c>
      <c r="K447" s="179">
        <v>19.760000000000002</v>
      </c>
      <c r="L447" s="182">
        <v>387.27116923076926</v>
      </c>
      <c r="M447" s="181">
        <f t="shared" si="40"/>
        <v>23.980000000000004</v>
      </c>
      <c r="N447" s="181">
        <f t="shared" si="43"/>
        <v>387.33926769230777</v>
      </c>
      <c r="O447" s="181">
        <f t="shared" si="45"/>
        <v>25.105</v>
      </c>
      <c r="P447" s="176" t="s">
        <v>263</v>
      </c>
      <c r="Q447" s="176" t="s">
        <v>259</v>
      </c>
    </row>
    <row r="448" spans="1:17" s="176" customFormat="1" ht="15" customHeight="1" x14ac:dyDescent="0.2">
      <c r="A448" s="176" t="s">
        <v>770</v>
      </c>
      <c r="B448" s="176" t="s">
        <v>761</v>
      </c>
      <c r="C448" s="176" t="s">
        <v>403</v>
      </c>
      <c r="D448" s="176" t="s">
        <v>408</v>
      </c>
      <c r="E448" s="176">
        <v>50.6</v>
      </c>
      <c r="F448" s="176">
        <v>9.3000000000000007</v>
      </c>
      <c r="G448" s="176" t="s">
        <v>261</v>
      </c>
      <c r="H448" s="176" t="s">
        <v>715</v>
      </c>
      <c r="J448" s="178" t="s">
        <v>754</v>
      </c>
      <c r="K448" s="179">
        <v>19.989999999999998</v>
      </c>
      <c r="L448" s="182">
        <v>387.29438461538462</v>
      </c>
      <c r="M448" s="181">
        <f t="shared" si="40"/>
        <v>22.945000000000007</v>
      </c>
      <c r="N448" s="181">
        <f t="shared" si="43"/>
        <v>387.41820000000007</v>
      </c>
      <c r="O448" s="181">
        <f t="shared" si="45"/>
        <v>23.178999999999998</v>
      </c>
      <c r="P448" s="176" t="s">
        <v>263</v>
      </c>
      <c r="Q448" s="176" t="s">
        <v>259</v>
      </c>
    </row>
    <row r="449" spans="1:17" s="176" customFormat="1" ht="15" customHeight="1" x14ac:dyDescent="0.2">
      <c r="A449" s="176" t="s">
        <v>771</v>
      </c>
      <c r="B449" s="176" t="s">
        <v>697</v>
      </c>
      <c r="C449" s="176" t="s">
        <v>403</v>
      </c>
      <c r="D449" s="176" t="s">
        <v>408</v>
      </c>
      <c r="E449" s="176">
        <v>50.6</v>
      </c>
      <c r="F449" s="176">
        <v>9.3000000000000007</v>
      </c>
      <c r="G449" s="176" t="s">
        <v>261</v>
      </c>
      <c r="H449" s="176" t="s">
        <v>715</v>
      </c>
      <c r="I449" s="178"/>
      <c r="J449" s="178" t="s">
        <v>754</v>
      </c>
      <c r="K449" s="179">
        <v>19.600000000000001</v>
      </c>
      <c r="L449" s="182">
        <v>387.62713846153849</v>
      </c>
      <c r="M449" s="181">
        <f t="shared" si="40"/>
        <v>24.700000000000003</v>
      </c>
      <c r="N449" s="181">
        <f t="shared" si="43"/>
        <v>387.59255627530365</v>
      </c>
      <c r="O449" s="181">
        <f t="shared" si="45"/>
        <v>22.594000000000001</v>
      </c>
      <c r="P449" s="176" t="s">
        <v>263</v>
      </c>
      <c r="Q449" s="176" t="s">
        <v>256</v>
      </c>
    </row>
    <row r="450" spans="1:17" s="176" customFormat="1" ht="15" customHeight="1" x14ac:dyDescent="0.2">
      <c r="A450" s="176" t="s">
        <v>772</v>
      </c>
      <c r="B450" s="176" t="s">
        <v>685</v>
      </c>
      <c r="C450" s="176" t="s">
        <v>396</v>
      </c>
      <c r="D450" s="176" t="s">
        <v>408</v>
      </c>
      <c r="E450" s="176">
        <v>43.4</v>
      </c>
      <c r="F450" s="176">
        <v>3.4</v>
      </c>
      <c r="G450" s="176" t="s">
        <v>261</v>
      </c>
      <c r="H450" s="176" t="s">
        <v>715</v>
      </c>
      <c r="J450" s="178" t="s">
        <v>754</v>
      </c>
      <c r="K450" s="179">
        <v>20.67</v>
      </c>
      <c r="L450" s="182">
        <v>387.6426153846154</v>
      </c>
      <c r="M450" s="181">
        <f t="shared" si="40"/>
        <v>19.884999999999991</v>
      </c>
      <c r="N450" s="181">
        <f t="shared" si="43"/>
        <v>387.8220276923077</v>
      </c>
      <c r="O450" s="181">
        <f t="shared" si="45"/>
        <v>21.766000000000002</v>
      </c>
      <c r="P450" s="176" t="s">
        <v>255</v>
      </c>
      <c r="Q450" s="176" t="s">
        <v>259</v>
      </c>
    </row>
    <row r="451" spans="1:17" s="176" customFormat="1" ht="15" customHeight="1" x14ac:dyDescent="0.2">
      <c r="A451" s="176" t="s">
        <v>773</v>
      </c>
      <c r="B451" s="176" t="s">
        <v>685</v>
      </c>
      <c r="C451" s="176" t="s">
        <v>396</v>
      </c>
      <c r="D451" s="176" t="s">
        <v>397</v>
      </c>
      <c r="E451" s="176">
        <v>43.4</v>
      </c>
      <c r="F451" s="176">
        <v>3.4</v>
      </c>
      <c r="G451" s="176" t="s">
        <v>252</v>
      </c>
      <c r="H451" s="176" t="s">
        <v>253</v>
      </c>
      <c r="J451" s="178" t="s">
        <v>774</v>
      </c>
      <c r="K451" s="179">
        <v>20.32</v>
      </c>
      <c r="L451" s="182">
        <v>388.12747368421054</v>
      </c>
      <c r="M451" s="181">
        <f t="shared" ref="M451:M514" si="46">117.4-4.5*(K451+1)</f>
        <v>21.460000000000008</v>
      </c>
      <c r="N451" s="181">
        <f t="shared" si="43"/>
        <v>388.06043848852903</v>
      </c>
      <c r="O451" s="181">
        <f t="shared" si="45"/>
        <v>21.883000000000003</v>
      </c>
      <c r="P451" s="176" t="s">
        <v>263</v>
      </c>
      <c r="Q451" s="176" t="s">
        <v>256</v>
      </c>
    </row>
    <row r="452" spans="1:17" s="176" customFormat="1" ht="15" customHeight="1" x14ac:dyDescent="0.2">
      <c r="A452" s="176" t="s">
        <v>775</v>
      </c>
      <c r="B452" s="176" t="s">
        <v>685</v>
      </c>
      <c r="C452" s="176" t="s">
        <v>396</v>
      </c>
      <c r="D452" s="176" t="s">
        <v>397</v>
      </c>
      <c r="E452" s="176">
        <v>43.4</v>
      </c>
      <c r="F452" s="176">
        <v>3.4</v>
      </c>
      <c r="G452" s="176" t="s">
        <v>252</v>
      </c>
      <c r="H452" s="176" t="s">
        <v>253</v>
      </c>
      <c r="J452" s="178" t="s">
        <v>774</v>
      </c>
      <c r="K452" s="179">
        <v>20.68</v>
      </c>
      <c r="L452" s="182">
        <v>388.41852631578945</v>
      </c>
      <c r="M452" s="181">
        <f t="shared" si="46"/>
        <v>19.840000000000003</v>
      </c>
      <c r="N452" s="181">
        <f t="shared" si="43"/>
        <v>388.33125641025634</v>
      </c>
      <c r="O452" s="181">
        <f t="shared" si="45"/>
        <v>20.677</v>
      </c>
      <c r="P452" s="176" t="s">
        <v>263</v>
      </c>
      <c r="Q452" s="176" t="s">
        <v>259</v>
      </c>
    </row>
    <row r="453" spans="1:17" s="176" customFormat="1" ht="15" customHeight="1" x14ac:dyDescent="0.2">
      <c r="A453" s="176" t="s">
        <v>776</v>
      </c>
      <c r="B453" s="176" t="s">
        <v>761</v>
      </c>
      <c r="C453" s="176" t="s">
        <v>403</v>
      </c>
      <c r="D453" s="176" t="s">
        <v>397</v>
      </c>
      <c r="E453" s="176">
        <v>50.6</v>
      </c>
      <c r="F453" s="176">
        <v>9.3000000000000007</v>
      </c>
      <c r="G453" s="176" t="s">
        <v>252</v>
      </c>
      <c r="H453" s="176" t="s">
        <v>253</v>
      </c>
      <c r="J453" s="178" t="s">
        <v>774</v>
      </c>
      <c r="K453" s="179">
        <v>19.86</v>
      </c>
      <c r="L453" s="182">
        <v>388.48643859649121</v>
      </c>
      <c r="M453" s="181">
        <f t="shared" si="46"/>
        <v>23.53</v>
      </c>
      <c r="N453" s="181">
        <f t="shared" si="43"/>
        <v>388.64554736842103</v>
      </c>
      <c r="O453" s="181">
        <f t="shared" si="45"/>
        <v>21.595000000000006</v>
      </c>
      <c r="P453" s="176" t="s">
        <v>263</v>
      </c>
      <c r="Q453" s="176" t="s">
        <v>259</v>
      </c>
    </row>
    <row r="454" spans="1:17" s="176" customFormat="1" ht="15" customHeight="1" x14ac:dyDescent="0.2">
      <c r="A454" s="176" t="s">
        <v>777</v>
      </c>
      <c r="B454" s="176" t="s">
        <v>685</v>
      </c>
      <c r="C454" s="176" t="s">
        <v>396</v>
      </c>
      <c r="D454" s="176" t="s">
        <v>408</v>
      </c>
      <c r="E454" s="176">
        <v>43.4</v>
      </c>
      <c r="F454" s="176">
        <v>3.4</v>
      </c>
      <c r="G454" s="176" t="s">
        <v>261</v>
      </c>
      <c r="H454" s="176" t="s">
        <v>253</v>
      </c>
      <c r="J454" s="178" t="s">
        <v>774</v>
      </c>
      <c r="K454" s="179">
        <v>20.94</v>
      </c>
      <c r="L454" s="182">
        <v>388.98122807017546</v>
      </c>
      <c r="M454" s="181">
        <f t="shared" si="46"/>
        <v>18.670000000000002</v>
      </c>
      <c r="N454" s="181">
        <f t="shared" si="43"/>
        <v>388.93077894736842</v>
      </c>
      <c r="O454" s="181">
        <f t="shared" si="45"/>
        <v>21.379000000000005</v>
      </c>
      <c r="P454" s="176" t="s">
        <v>263</v>
      </c>
      <c r="Q454" s="176" t="s">
        <v>256</v>
      </c>
    </row>
    <row r="455" spans="1:17" s="176" customFormat="1" ht="15" customHeight="1" x14ac:dyDescent="0.2">
      <c r="A455" s="176" t="s">
        <v>778</v>
      </c>
      <c r="B455" s="176" t="s">
        <v>685</v>
      </c>
      <c r="C455" s="176" t="s">
        <v>396</v>
      </c>
      <c r="D455" s="176" t="s">
        <v>397</v>
      </c>
      <c r="E455" s="176">
        <v>43.4</v>
      </c>
      <c r="F455" s="176">
        <v>3.4</v>
      </c>
      <c r="G455" s="176" t="s">
        <v>261</v>
      </c>
      <c r="H455" s="176" t="s">
        <v>253</v>
      </c>
      <c r="J455" s="178" t="s">
        <v>774</v>
      </c>
      <c r="K455" s="179">
        <v>19.649999999999999</v>
      </c>
      <c r="L455" s="182">
        <v>389.21407017543856</v>
      </c>
      <c r="M455" s="181">
        <f t="shared" si="46"/>
        <v>24.475000000000009</v>
      </c>
      <c r="N455" s="181">
        <f t="shared" si="43"/>
        <v>389.1694421052631</v>
      </c>
      <c r="O455" s="181">
        <f t="shared" si="45"/>
        <v>21.838000000000001</v>
      </c>
      <c r="P455" s="176" t="s">
        <v>263</v>
      </c>
      <c r="Q455" s="176" t="s">
        <v>259</v>
      </c>
    </row>
    <row r="456" spans="1:17" s="176" customFormat="1" ht="15" customHeight="1" x14ac:dyDescent="0.2">
      <c r="A456" s="176" t="s">
        <v>779</v>
      </c>
      <c r="B456" s="176" t="s">
        <v>685</v>
      </c>
      <c r="C456" s="176" t="s">
        <v>396</v>
      </c>
      <c r="D456" s="176" t="s">
        <v>397</v>
      </c>
      <c r="E456" s="176">
        <v>43.4</v>
      </c>
      <c r="F456" s="176">
        <v>3.4</v>
      </c>
      <c r="G456" s="176" t="s">
        <v>261</v>
      </c>
      <c r="H456" s="176" t="s">
        <v>253</v>
      </c>
      <c r="J456" s="178" t="s">
        <v>774</v>
      </c>
      <c r="K456" s="179">
        <v>20.56</v>
      </c>
      <c r="L456" s="182">
        <v>389.55363157894737</v>
      </c>
      <c r="M456" s="181">
        <f t="shared" si="46"/>
        <v>20.38000000000001</v>
      </c>
      <c r="N456" s="181">
        <f t="shared" si="43"/>
        <v>389.42362807017543</v>
      </c>
      <c r="O456" s="181">
        <f t="shared" si="45"/>
        <v>21.973000000000003</v>
      </c>
      <c r="P456" s="176" t="s">
        <v>263</v>
      </c>
      <c r="Q456" s="176" t="s">
        <v>259</v>
      </c>
    </row>
    <row r="457" spans="1:17" s="176" customFormat="1" ht="15" customHeight="1" x14ac:dyDescent="0.2">
      <c r="A457" s="176" t="s">
        <v>780</v>
      </c>
      <c r="B457" s="176" t="s">
        <v>781</v>
      </c>
      <c r="C457" s="176" t="s">
        <v>403</v>
      </c>
      <c r="D457" s="176" t="s">
        <v>408</v>
      </c>
      <c r="E457" s="176">
        <v>50.6</v>
      </c>
      <c r="F457" s="176">
        <v>9.3000000000000007</v>
      </c>
      <c r="G457" s="176" t="s">
        <v>261</v>
      </c>
      <c r="H457" s="176" t="s">
        <v>253</v>
      </c>
      <c r="J457" s="178" t="s">
        <v>774</v>
      </c>
      <c r="K457" s="179">
        <v>20.170000000000002</v>
      </c>
      <c r="L457" s="182">
        <v>389.61184210526318</v>
      </c>
      <c r="M457" s="181">
        <f t="shared" si="46"/>
        <v>22.134999999999991</v>
      </c>
      <c r="N457" s="181">
        <f t="shared" si="43"/>
        <v>389.58661754385969</v>
      </c>
      <c r="O457" s="181">
        <f t="shared" si="45"/>
        <v>22.423000000000002</v>
      </c>
      <c r="P457" s="176" t="s">
        <v>263</v>
      </c>
      <c r="Q457" s="176" t="s">
        <v>259</v>
      </c>
    </row>
    <row r="458" spans="1:17" s="176" customFormat="1" ht="15" customHeight="1" x14ac:dyDescent="0.2">
      <c r="A458" s="176" t="s">
        <v>782</v>
      </c>
      <c r="B458" s="176" t="s">
        <v>781</v>
      </c>
      <c r="C458" s="176" t="s">
        <v>403</v>
      </c>
      <c r="D458" s="176" t="s">
        <v>408</v>
      </c>
      <c r="E458" s="176">
        <v>50.6</v>
      </c>
      <c r="F458" s="176">
        <v>9.3000000000000007</v>
      </c>
      <c r="G458" s="176" t="s">
        <v>261</v>
      </c>
      <c r="H458" s="176" t="s">
        <v>253</v>
      </c>
      <c r="J458" s="178" t="s">
        <v>774</v>
      </c>
      <c r="K458" s="179">
        <v>19.71</v>
      </c>
      <c r="L458" s="182">
        <v>389.7573684210526</v>
      </c>
      <c r="M458" s="181">
        <f t="shared" si="46"/>
        <v>24.204999999999998</v>
      </c>
      <c r="N458" s="181">
        <f t="shared" si="43"/>
        <v>389.8776701754386</v>
      </c>
      <c r="O458" s="181">
        <f t="shared" si="45"/>
        <v>23.323</v>
      </c>
      <c r="P458" s="176" t="s">
        <v>255</v>
      </c>
      <c r="Q458" s="176" t="s">
        <v>259</v>
      </c>
    </row>
    <row r="459" spans="1:17" s="176" customFormat="1" ht="15" customHeight="1" x14ac:dyDescent="0.2">
      <c r="A459" s="176" t="s">
        <v>783</v>
      </c>
      <c r="B459" s="176" t="s">
        <v>685</v>
      </c>
      <c r="C459" s="176" t="s">
        <v>396</v>
      </c>
      <c r="D459" s="176" t="s">
        <v>408</v>
      </c>
      <c r="E459" s="176">
        <v>43.4</v>
      </c>
      <c r="F459" s="176">
        <v>3.4</v>
      </c>
      <c r="G459" s="176" t="s">
        <v>261</v>
      </c>
      <c r="H459" s="176" t="s">
        <v>253</v>
      </c>
      <c r="J459" s="178" t="s">
        <v>774</v>
      </c>
      <c r="K459" s="179">
        <v>20.440000000000001</v>
      </c>
      <c r="L459" s="182">
        <v>389.79617543859649</v>
      </c>
      <c r="M459" s="181">
        <f t="shared" si="46"/>
        <v>20.92</v>
      </c>
      <c r="N459" s="181">
        <f t="shared" si="43"/>
        <v>390.13961754385963</v>
      </c>
      <c r="O459" s="181">
        <f t="shared" si="45"/>
        <v>23.404000000000003</v>
      </c>
      <c r="P459" s="176" t="s">
        <v>263</v>
      </c>
      <c r="Q459" s="176" t="s">
        <v>259</v>
      </c>
    </row>
    <row r="460" spans="1:17" s="176" customFormat="1" ht="15" customHeight="1" x14ac:dyDescent="0.2">
      <c r="A460" s="176" t="s">
        <v>784</v>
      </c>
      <c r="B460" s="176" t="s">
        <v>761</v>
      </c>
      <c r="C460" s="176" t="s">
        <v>403</v>
      </c>
      <c r="D460" s="176" t="s">
        <v>397</v>
      </c>
      <c r="E460" s="176">
        <v>50.6</v>
      </c>
      <c r="F460" s="176">
        <v>9.3000000000000007</v>
      </c>
      <c r="G460" s="176" t="s">
        <v>261</v>
      </c>
      <c r="H460" s="176" t="s">
        <v>253</v>
      </c>
      <c r="J460" s="178" t="s">
        <v>785</v>
      </c>
      <c r="K460" s="179">
        <v>18.649999999999999</v>
      </c>
      <c r="L460" s="182">
        <v>390.66933333333333</v>
      </c>
      <c r="M460" s="181">
        <f t="shared" si="46"/>
        <v>28.975000000000009</v>
      </c>
      <c r="N460" s="181">
        <f t="shared" si="43"/>
        <v>390.40350526315785</v>
      </c>
      <c r="O460" s="181">
        <f t="shared" si="45"/>
        <v>24.025000000000006</v>
      </c>
      <c r="P460" s="176" t="s">
        <v>263</v>
      </c>
      <c r="Q460" s="176" t="s">
        <v>259</v>
      </c>
    </row>
    <row r="461" spans="1:17" s="176" customFormat="1" ht="15" customHeight="1" x14ac:dyDescent="0.2">
      <c r="A461" s="176" t="s">
        <v>786</v>
      </c>
      <c r="B461" s="176" t="s">
        <v>685</v>
      </c>
      <c r="C461" s="176" t="s">
        <v>396</v>
      </c>
      <c r="D461" s="176" t="s">
        <v>408</v>
      </c>
      <c r="E461" s="176">
        <v>43.4</v>
      </c>
      <c r="F461" s="176">
        <v>3.4</v>
      </c>
      <c r="G461" s="176" t="s">
        <v>261</v>
      </c>
      <c r="H461" s="176" t="s">
        <v>253</v>
      </c>
      <c r="J461" s="178" t="s">
        <v>785</v>
      </c>
      <c r="K461" s="179">
        <v>20.47</v>
      </c>
      <c r="L461" s="182">
        <v>390.86336842105266</v>
      </c>
      <c r="M461" s="181">
        <f t="shared" si="46"/>
        <v>20.785000000000011</v>
      </c>
      <c r="N461" s="181">
        <f t="shared" si="43"/>
        <v>390.66933333333338</v>
      </c>
      <c r="O461" s="181">
        <f t="shared" si="45"/>
        <v>23.530000000000008</v>
      </c>
      <c r="P461" s="176" t="s">
        <v>263</v>
      </c>
      <c r="Q461" s="176" t="s">
        <v>259</v>
      </c>
    </row>
    <row r="462" spans="1:17" s="176" customFormat="1" ht="15" customHeight="1" x14ac:dyDescent="0.2">
      <c r="A462" s="176" t="s">
        <v>787</v>
      </c>
      <c r="B462" s="176" t="s">
        <v>761</v>
      </c>
      <c r="C462" s="176" t="s">
        <v>403</v>
      </c>
      <c r="D462" s="176" t="s">
        <v>408</v>
      </c>
      <c r="E462" s="176">
        <v>50.6</v>
      </c>
      <c r="F462" s="176">
        <v>9.3000000000000007</v>
      </c>
      <c r="G462" s="176" t="s">
        <v>252</v>
      </c>
      <c r="H462" s="176" t="s">
        <v>253</v>
      </c>
      <c r="J462" s="178" t="s">
        <v>785</v>
      </c>
      <c r="K462" s="179">
        <v>19.48</v>
      </c>
      <c r="L462" s="182">
        <v>390.93128070175442</v>
      </c>
      <c r="M462" s="181">
        <f t="shared" si="46"/>
        <v>25.240000000000009</v>
      </c>
      <c r="N462" s="181">
        <f t="shared" si="43"/>
        <v>390.92934035087717</v>
      </c>
      <c r="O462" s="181">
        <f t="shared" ref="O462:O477" si="47">AVERAGE(M460:M464)</f>
        <v>24.106000000000005</v>
      </c>
      <c r="P462" s="176" t="s">
        <v>263</v>
      </c>
      <c r="Q462" s="176" t="s">
        <v>256</v>
      </c>
    </row>
    <row r="463" spans="1:17" s="176" customFormat="1" ht="15" customHeight="1" x14ac:dyDescent="0.2">
      <c r="A463" s="176" t="s">
        <v>788</v>
      </c>
      <c r="B463" s="176" t="s">
        <v>781</v>
      </c>
      <c r="C463" s="176" t="s">
        <v>403</v>
      </c>
      <c r="D463" s="176" t="s">
        <v>408</v>
      </c>
      <c r="E463" s="176">
        <v>50.6</v>
      </c>
      <c r="F463" s="176">
        <v>9.3000000000000007</v>
      </c>
      <c r="G463" s="176" t="s">
        <v>261</v>
      </c>
      <c r="H463" s="176" t="s">
        <v>253</v>
      </c>
      <c r="J463" s="178" t="s">
        <v>254</v>
      </c>
      <c r="K463" s="179">
        <v>20.260000000000002</v>
      </c>
      <c r="L463" s="182">
        <v>391.0865087719298</v>
      </c>
      <c r="M463" s="181">
        <f t="shared" si="46"/>
        <v>21.730000000000004</v>
      </c>
      <c r="N463" s="181">
        <f t="shared" si="43"/>
        <v>391.0166561403509</v>
      </c>
      <c r="O463" s="181">
        <f t="shared" si="47"/>
        <v>23.863000000000003</v>
      </c>
      <c r="P463" s="176" t="s">
        <v>255</v>
      </c>
      <c r="Q463" s="176" t="s">
        <v>259</v>
      </c>
    </row>
    <row r="464" spans="1:17" s="176" customFormat="1" ht="15" customHeight="1" x14ac:dyDescent="0.2">
      <c r="A464" s="176" t="s">
        <v>789</v>
      </c>
      <c r="B464" s="176" t="s">
        <v>781</v>
      </c>
      <c r="C464" s="176" t="s">
        <v>403</v>
      </c>
      <c r="D464" s="176" t="s">
        <v>408</v>
      </c>
      <c r="E464" s="176">
        <v>50.6</v>
      </c>
      <c r="F464" s="176">
        <v>9.3000000000000007</v>
      </c>
      <c r="G464" s="176" t="s">
        <v>261</v>
      </c>
      <c r="H464" s="176" t="s">
        <v>253</v>
      </c>
      <c r="J464" s="178" t="s">
        <v>254</v>
      </c>
      <c r="K464" s="179">
        <v>19.8</v>
      </c>
      <c r="L464" s="182">
        <v>391.09621052631576</v>
      </c>
      <c r="M464" s="181">
        <f t="shared" si="46"/>
        <v>23.799999999999997</v>
      </c>
      <c r="N464" s="181">
        <f t="shared" si="43"/>
        <v>391.10979298245616</v>
      </c>
      <c r="O464" s="181">
        <f t="shared" si="47"/>
        <v>24.520000000000003</v>
      </c>
      <c r="P464" s="176" t="s">
        <v>263</v>
      </c>
      <c r="Q464" s="176" t="s">
        <v>256</v>
      </c>
    </row>
    <row r="465" spans="1:17" s="176" customFormat="1" ht="15" customHeight="1" x14ac:dyDescent="0.2">
      <c r="A465" s="176" t="s">
        <v>790</v>
      </c>
      <c r="B465" s="176" t="s">
        <v>791</v>
      </c>
      <c r="C465" s="176" t="s">
        <v>792</v>
      </c>
      <c r="D465" s="176" t="s">
        <v>408</v>
      </c>
      <c r="E465" s="176">
        <v>50</v>
      </c>
      <c r="F465" s="176">
        <v>14.4</v>
      </c>
      <c r="G465" s="176" t="s">
        <v>252</v>
      </c>
      <c r="H465" s="176" t="s">
        <v>253</v>
      </c>
      <c r="J465" s="178" t="s">
        <v>793</v>
      </c>
      <c r="K465" s="179">
        <v>18.920000000000002</v>
      </c>
      <c r="L465" s="182">
        <v>391.10591228070177</v>
      </c>
      <c r="M465" s="181">
        <f t="shared" si="46"/>
        <v>27.759999999999991</v>
      </c>
      <c r="N465" s="181">
        <f t="shared" si="43"/>
        <v>391.19710877192983</v>
      </c>
      <c r="O465" s="181">
        <f t="shared" si="47"/>
        <v>24.601000000000003</v>
      </c>
      <c r="P465" s="176" t="s">
        <v>255</v>
      </c>
      <c r="Q465" s="176" t="s">
        <v>259</v>
      </c>
    </row>
    <row r="466" spans="1:17" s="176" customFormat="1" ht="15" customHeight="1" x14ac:dyDescent="0.2">
      <c r="A466" s="176" t="s">
        <v>794</v>
      </c>
      <c r="B466" s="176" t="s">
        <v>761</v>
      </c>
      <c r="C466" s="176" t="s">
        <v>403</v>
      </c>
      <c r="D466" s="176" t="s">
        <v>408</v>
      </c>
      <c r="E466" s="176">
        <v>50.6</v>
      </c>
      <c r="F466" s="176">
        <v>9.3000000000000007</v>
      </c>
      <c r="G466" s="176" t="s">
        <v>261</v>
      </c>
      <c r="H466" s="176" t="s">
        <v>253</v>
      </c>
      <c r="J466" s="178" t="s">
        <v>254</v>
      </c>
      <c r="K466" s="179">
        <v>19.739999999999998</v>
      </c>
      <c r="L466" s="182">
        <v>391.32905263157892</v>
      </c>
      <c r="M466" s="181">
        <f t="shared" si="46"/>
        <v>24.070000000000007</v>
      </c>
      <c r="N466" s="181">
        <f t="shared" si="43"/>
        <v>391.26696140350879</v>
      </c>
      <c r="O466" s="181">
        <f t="shared" si="47"/>
        <v>24.205000000000005</v>
      </c>
      <c r="P466" s="176" t="s">
        <v>263</v>
      </c>
      <c r="Q466" s="176" t="s">
        <v>259</v>
      </c>
    </row>
    <row r="467" spans="1:17" s="176" customFormat="1" ht="15" customHeight="1" x14ac:dyDescent="0.2">
      <c r="A467" s="176" t="s">
        <v>795</v>
      </c>
      <c r="B467" s="176" t="s">
        <v>796</v>
      </c>
      <c r="C467" s="176" t="s">
        <v>792</v>
      </c>
      <c r="D467" s="176" t="s">
        <v>397</v>
      </c>
      <c r="E467" s="176">
        <v>50</v>
      </c>
      <c r="F467" s="176">
        <v>14.4</v>
      </c>
      <c r="G467" s="176" t="s">
        <v>261</v>
      </c>
      <c r="H467" s="176" t="s">
        <v>253</v>
      </c>
      <c r="J467" s="178" t="s">
        <v>797</v>
      </c>
      <c r="K467" s="179">
        <v>19.39</v>
      </c>
      <c r="L467" s="182">
        <v>391.36785964912281</v>
      </c>
      <c r="M467" s="181">
        <f t="shared" si="46"/>
        <v>25.64500000000001</v>
      </c>
      <c r="N467" s="181">
        <f t="shared" si="43"/>
        <v>391.35621754385966</v>
      </c>
      <c r="O467" s="181">
        <f t="shared" si="47"/>
        <v>24.691000000000006</v>
      </c>
      <c r="P467" s="176" t="s">
        <v>263</v>
      </c>
      <c r="Q467" s="176" t="s">
        <v>259</v>
      </c>
    </row>
    <row r="468" spans="1:17" s="176" customFormat="1" ht="15" customHeight="1" x14ac:dyDescent="0.2">
      <c r="A468" s="176" t="s">
        <v>798</v>
      </c>
      <c r="B468" s="176" t="s">
        <v>799</v>
      </c>
      <c r="C468" s="176" t="s">
        <v>792</v>
      </c>
      <c r="D468" s="176" t="s">
        <v>408</v>
      </c>
      <c r="E468" s="176">
        <v>50</v>
      </c>
      <c r="F468" s="176">
        <v>14.4</v>
      </c>
      <c r="G468" s="176" t="s">
        <v>252</v>
      </c>
      <c r="H468" s="176" t="s">
        <v>253</v>
      </c>
      <c r="J468" s="178"/>
      <c r="K468" s="179">
        <v>20.7</v>
      </c>
      <c r="L468" s="182">
        <v>391.43577192982457</v>
      </c>
      <c r="M468" s="181">
        <f t="shared" si="46"/>
        <v>19.750000000000014</v>
      </c>
      <c r="N468" s="181">
        <f t="shared" si="43"/>
        <v>391.44935438596491</v>
      </c>
      <c r="O468" s="181">
        <f t="shared" si="47"/>
        <v>23.692000000000007</v>
      </c>
      <c r="P468" s="176" t="s">
        <v>263</v>
      </c>
      <c r="Q468" s="176" t="s">
        <v>259</v>
      </c>
    </row>
    <row r="469" spans="1:17" s="176" customFormat="1" ht="15" customHeight="1" x14ac:dyDescent="0.2">
      <c r="A469" s="176" t="s">
        <v>800</v>
      </c>
      <c r="B469" s="176" t="s">
        <v>791</v>
      </c>
      <c r="C469" s="176" t="s">
        <v>792</v>
      </c>
      <c r="D469" s="176" t="s">
        <v>408</v>
      </c>
      <c r="E469" s="176">
        <v>50</v>
      </c>
      <c r="F469" s="176">
        <v>14.4</v>
      </c>
      <c r="G469" s="176" t="s">
        <v>252</v>
      </c>
      <c r="H469" s="176" t="s">
        <v>253</v>
      </c>
      <c r="J469" s="178" t="s">
        <v>793</v>
      </c>
      <c r="K469" s="179">
        <v>19.260000000000002</v>
      </c>
      <c r="L469" s="182">
        <v>391.54249122807016</v>
      </c>
      <c r="M469" s="181">
        <f t="shared" si="46"/>
        <v>26.230000000000004</v>
      </c>
      <c r="N469" s="181">
        <f t="shared" si="43"/>
        <v>391.55413333333337</v>
      </c>
      <c r="O469" s="181">
        <f t="shared" si="47"/>
        <v>24.277000000000008</v>
      </c>
      <c r="P469" s="176" t="s">
        <v>255</v>
      </c>
      <c r="Q469" s="176" t="s">
        <v>256</v>
      </c>
    </row>
    <row r="470" spans="1:17" s="176" customFormat="1" ht="15" customHeight="1" x14ac:dyDescent="0.2">
      <c r="A470" s="176" t="s">
        <v>801</v>
      </c>
      <c r="B470" s="176" t="s">
        <v>799</v>
      </c>
      <c r="C470" s="176" t="s">
        <v>792</v>
      </c>
      <c r="D470" s="176" t="s">
        <v>408</v>
      </c>
      <c r="E470" s="176">
        <v>50</v>
      </c>
      <c r="F470" s="176">
        <v>14.4</v>
      </c>
      <c r="G470" s="176" t="s">
        <v>252</v>
      </c>
      <c r="H470" s="176" t="s">
        <v>253</v>
      </c>
      <c r="J470" s="178"/>
      <c r="K470" s="179">
        <v>20.03</v>
      </c>
      <c r="L470" s="182">
        <v>391.57159649122804</v>
      </c>
      <c r="M470" s="181">
        <f t="shared" si="46"/>
        <v>22.765000000000001</v>
      </c>
      <c r="N470" s="181">
        <f t="shared" si="43"/>
        <v>391.66473333333329</v>
      </c>
      <c r="O470" s="181">
        <f t="shared" si="47"/>
        <v>24.223000000000006</v>
      </c>
      <c r="P470" s="176" t="s">
        <v>263</v>
      </c>
      <c r="Q470" s="176" t="s">
        <v>259</v>
      </c>
    </row>
    <row r="471" spans="1:17" s="176" customFormat="1" ht="15" customHeight="1" x14ac:dyDescent="0.2">
      <c r="A471" s="176" t="s">
        <v>802</v>
      </c>
      <c r="B471" s="176" t="s">
        <v>791</v>
      </c>
      <c r="C471" s="176" t="s">
        <v>792</v>
      </c>
      <c r="D471" s="176" t="s">
        <v>408</v>
      </c>
      <c r="E471" s="176">
        <v>50</v>
      </c>
      <c r="F471" s="176">
        <v>14.4</v>
      </c>
      <c r="G471" s="176" t="s">
        <v>261</v>
      </c>
      <c r="H471" s="176" t="s">
        <v>253</v>
      </c>
      <c r="J471" s="178" t="s">
        <v>793</v>
      </c>
      <c r="K471" s="179">
        <v>19.09</v>
      </c>
      <c r="L471" s="182">
        <v>391.85294736842104</v>
      </c>
      <c r="M471" s="181">
        <f t="shared" si="46"/>
        <v>26.995000000000005</v>
      </c>
      <c r="N471" s="181">
        <f t="shared" si="43"/>
        <v>391.77533333333332</v>
      </c>
      <c r="O471" s="181">
        <f t="shared" si="47"/>
        <v>24.673000000000009</v>
      </c>
      <c r="P471" s="176" t="s">
        <v>255</v>
      </c>
      <c r="Q471" s="176" t="s">
        <v>259</v>
      </c>
    </row>
    <row r="472" spans="1:17" s="176" customFormat="1" ht="15" customHeight="1" x14ac:dyDescent="0.2">
      <c r="A472" s="176" t="s">
        <v>803</v>
      </c>
      <c r="B472" s="176" t="s">
        <v>791</v>
      </c>
      <c r="C472" s="176" t="s">
        <v>792</v>
      </c>
      <c r="D472" s="176" t="s">
        <v>408</v>
      </c>
      <c r="E472" s="176">
        <v>50</v>
      </c>
      <c r="F472" s="176">
        <v>14.4</v>
      </c>
      <c r="G472" s="176" t="s">
        <v>261</v>
      </c>
      <c r="H472" s="176" t="s">
        <v>253</v>
      </c>
      <c r="J472" s="178" t="s">
        <v>793</v>
      </c>
      <c r="K472" s="179">
        <v>19.45</v>
      </c>
      <c r="L472" s="182">
        <v>391.9208596491228</v>
      </c>
      <c r="M472" s="181">
        <f t="shared" si="46"/>
        <v>25.375000000000014</v>
      </c>
      <c r="N472" s="181">
        <f t="shared" si="43"/>
        <v>391.91115789473685</v>
      </c>
      <c r="O472" s="181">
        <f t="shared" si="47"/>
        <v>24.160000000000011</v>
      </c>
      <c r="P472" s="176" t="s">
        <v>263</v>
      </c>
      <c r="Q472" s="176" t="s">
        <v>259</v>
      </c>
    </row>
    <row r="473" spans="1:17" s="176" customFormat="1" ht="15" customHeight="1" x14ac:dyDescent="0.2">
      <c r="A473" s="176" t="s">
        <v>804</v>
      </c>
      <c r="B473" s="176" t="s">
        <v>796</v>
      </c>
      <c r="C473" s="176" t="s">
        <v>792</v>
      </c>
      <c r="D473" s="176" t="s">
        <v>408</v>
      </c>
      <c r="E473" s="176">
        <v>50</v>
      </c>
      <c r="F473" s="176">
        <v>14.4</v>
      </c>
      <c r="G473" s="176" t="s">
        <v>261</v>
      </c>
      <c r="H473" s="176" t="s">
        <v>253</v>
      </c>
      <c r="J473" s="178" t="s">
        <v>797</v>
      </c>
      <c r="K473" s="179">
        <v>20.2</v>
      </c>
      <c r="L473" s="182">
        <v>391.98877192982457</v>
      </c>
      <c r="M473" s="181">
        <f t="shared" si="46"/>
        <v>22.000000000000014</v>
      </c>
      <c r="N473" s="181">
        <f t="shared" si="43"/>
        <v>392.09549122807016</v>
      </c>
      <c r="O473" s="181">
        <f t="shared" si="47"/>
        <v>24.088000000000012</v>
      </c>
      <c r="P473" s="176" t="s">
        <v>255</v>
      </c>
      <c r="Q473" s="176" t="s">
        <v>256</v>
      </c>
    </row>
    <row r="474" spans="1:17" s="176" customFormat="1" ht="15" customHeight="1" x14ac:dyDescent="0.2">
      <c r="A474" s="176" t="s">
        <v>805</v>
      </c>
      <c r="B474" s="176" t="s">
        <v>791</v>
      </c>
      <c r="C474" s="176" t="s">
        <v>792</v>
      </c>
      <c r="D474" s="176" t="s">
        <v>397</v>
      </c>
      <c r="E474" s="176">
        <v>50</v>
      </c>
      <c r="F474" s="176">
        <v>14.4</v>
      </c>
      <c r="G474" s="176" t="s">
        <v>261</v>
      </c>
      <c r="H474" s="176" t="s">
        <v>253</v>
      </c>
      <c r="J474" s="178" t="s">
        <v>793</v>
      </c>
      <c r="K474" s="179">
        <v>19.829999999999998</v>
      </c>
      <c r="L474" s="182">
        <v>392.22161403508773</v>
      </c>
      <c r="M474" s="181">
        <f t="shared" si="46"/>
        <v>23.66500000000002</v>
      </c>
      <c r="N474" s="181">
        <f t="shared" si="43"/>
        <v>392.23325614035087</v>
      </c>
      <c r="O474" s="181">
        <f t="shared" si="47"/>
        <v>23.09800000000001</v>
      </c>
      <c r="P474" s="176" t="s">
        <v>255</v>
      </c>
      <c r="Q474" s="176" t="s">
        <v>256</v>
      </c>
    </row>
    <row r="475" spans="1:17" s="176" customFormat="1" ht="15" customHeight="1" x14ac:dyDescent="0.2">
      <c r="A475" s="176" t="s">
        <v>806</v>
      </c>
      <c r="B475" s="176" t="s">
        <v>796</v>
      </c>
      <c r="C475" s="176" t="s">
        <v>792</v>
      </c>
      <c r="D475" s="176" t="s">
        <v>408</v>
      </c>
      <c r="E475" s="176">
        <v>50</v>
      </c>
      <c r="F475" s="176">
        <v>14.4</v>
      </c>
      <c r="G475" s="176" t="s">
        <v>252</v>
      </c>
      <c r="H475" s="176" t="s">
        <v>253</v>
      </c>
      <c r="J475" s="178" t="s">
        <v>797</v>
      </c>
      <c r="K475" s="179">
        <v>20.11</v>
      </c>
      <c r="L475" s="182">
        <v>392.49326315789477</v>
      </c>
      <c r="M475" s="181">
        <f t="shared" si="46"/>
        <v>22.405000000000001</v>
      </c>
      <c r="N475" s="181">
        <f t="shared" si="43"/>
        <v>392.38848421052637</v>
      </c>
      <c r="O475" s="181">
        <f t="shared" si="47"/>
        <v>22.018000000000008</v>
      </c>
      <c r="P475" s="176" t="s">
        <v>263</v>
      </c>
      <c r="Q475" s="176" t="s">
        <v>256</v>
      </c>
    </row>
    <row r="476" spans="1:17" s="176" customFormat="1" ht="15" customHeight="1" x14ac:dyDescent="0.2">
      <c r="A476" s="176" t="s">
        <v>807</v>
      </c>
      <c r="B476" s="176" t="s">
        <v>791</v>
      </c>
      <c r="C476" s="176" t="s">
        <v>792</v>
      </c>
      <c r="D476" s="176" t="s">
        <v>397</v>
      </c>
      <c r="E476" s="176">
        <v>50</v>
      </c>
      <c r="F476" s="176">
        <v>14.4</v>
      </c>
      <c r="G476" s="176" t="s">
        <v>252</v>
      </c>
      <c r="H476" s="176" t="s">
        <v>253</v>
      </c>
      <c r="J476" s="178" t="s">
        <v>793</v>
      </c>
      <c r="K476" s="179">
        <v>20.190000000000001</v>
      </c>
      <c r="L476" s="182">
        <v>392.54177192982456</v>
      </c>
      <c r="M476" s="181">
        <f t="shared" si="46"/>
        <v>22.045000000000002</v>
      </c>
      <c r="N476" s="181">
        <f t="shared" si="43"/>
        <v>392.56117543859654</v>
      </c>
      <c r="O476" s="181">
        <f t="shared" si="47"/>
        <v>22.189000000000007</v>
      </c>
      <c r="P476" s="176" t="s">
        <v>263</v>
      </c>
      <c r="Q476" s="176" t="s">
        <v>256</v>
      </c>
    </row>
    <row r="477" spans="1:17" s="176" customFormat="1" ht="15" customHeight="1" x14ac:dyDescent="0.2">
      <c r="A477" s="176" t="s">
        <v>808</v>
      </c>
      <c r="B477" s="176" t="s">
        <v>791</v>
      </c>
      <c r="C477" s="176" t="s">
        <v>792</v>
      </c>
      <c r="D477" s="176" t="s">
        <v>408</v>
      </c>
      <c r="E477" s="176">
        <v>50</v>
      </c>
      <c r="F477" s="176">
        <v>14.4</v>
      </c>
      <c r="G477" s="176" t="s">
        <v>252</v>
      </c>
      <c r="H477" s="176" t="s">
        <v>253</v>
      </c>
      <c r="J477" s="178" t="s">
        <v>793</v>
      </c>
      <c r="K477" s="179">
        <v>20.65</v>
      </c>
      <c r="L477" s="182">
        <v>392.697</v>
      </c>
      <c r="M477" s="181">
        <f t="shared" si="46"/>
        <v>19.975000000000009</v>
      </c>
      <c r="N477" s="181">
        <f t="shared" si="43"/>
        <v>392.7338666666667</v>
      </c>
      <c r="O477" s="181">
        <f t="shared" si="47"/>
        <v>22.198000000000004</v>
      </c>
      <c r="P477" s="176" t="s">
        <v>263</v>
      </c>
      <c r="Q477" s="176" t="s">
        <v>259</v>
      </c>
    </row>
    <row r="478" spans="1:17" s="176" customFormat="1" ht="15" customHeight="1" x14ac:dyDescent="0.2">
      <c r="A478" s="176" t="s">
        <v>809</v>
      </c>
      <c r="B478" s="176" t="s">
        <v>791</v>
      </c>
      <c r="C478" s="176" t="s">
        <v>792</v>
      </c>
      <c r="D478" s="176" t="s">
        <v>408</v>
      </c>
      <c r="E478" s="176">
        <v>50</v>
      </c>
      <c r="F478" s="176">
        <v>14.4</v>
      </c>
      <c r="G478" s="176" t="s">
        <v>261</v>
      </c>
      <c r="H478" s="176" t="s">
        <v>253</v>
      </c>
      <c r="J478" s="178" t="s">
        <v>262</v>
      </c>
      <c r="K478" s="179">
        <v>20.010000000000002</v>
      </c>
      <c r="L478" s="182">
        <v>392.85222807017544</v>
      </c>
      <c r="M478" s="181">
        <f t="shared" si="46"/>
        <v>22.855000000000004</v>
      </c>
      <c r="N478" s="181">
        <f t="shared" si="43"/>
        <v>392.86969122807017</v>
      </c>
      <c r="O478" s="181">
        <f t="shared" ref="O478:O493" si="48">AVERAGE(M476:M480)</f>
        <v>21.784000000000006</v>
      </c>
      <c r="P478" s="176" t="s">
        <v>255</v>
      </c>
      <c r="Q478" s="176" t="s">
        <v>259</v>
      </c>
    </row>
    <row r="479" spans="1:17" s="176" customFormat="1" ht="15" customHeight="1" x14ac:dyDescent="0.2">
      <c r="A479" s="176" t="s">
        <v>810</v>
      </c>
      <c r="B479" s="176" t="s">
        <v>796</v>
      </c>
      <c r="C479" s="176" t="s">
        <v>792</v>
      </c>
      <c r="D479" s="176" t="s">
        <v>408</v>
      </c>
      <c r="E479" s="176">
        <v>50</v>
      </c>
      <c r="F479" s="176">
        <v>14.4</v>
      </c>
      <c r="G479" s="176" t="s">
        <v>261</v>
      </c>
      <c r="H479" s="176" t="s">
        <v>253</v>
      </c>
      <c r="J479" s="178" t="s">
        <v>262</v>
      </c>
      <c r="K479" s="179">
        <v>19.82</v>
      </c>
      <c r="L479" s="182">
        <v>393.0850701754386</v>
      </c>
      <c r="M479" s="181">
        <f t="shared" si="46"/>
        <v>23.710000000000008</v>
      </c>
      <c r="N479" s="181">
        <f t="shared" si="43"/>
        <v>392.99775438596487</v>
      </c>
      <c r="O479" s="181">
        <f t="shared" si="48"/>
        <v>22.504000000000008</v>
      </c>
      <c r="P479" s="176" t="s">
        <v>263</v>
      </c>
      <c r="Q479" s="176" t="s">
        <v>256</v>
      </c>
    </row>
    <row r="480" spans="1:17" s="176" customFormat="1" ht="15" customHeight="1" x14ac:dyDescent="0.2">
      <c r="A480" s="176" t="s">
        <v>811</v>
      </c>
      <c r="B480" s="176" t="s">
        <v>791</v>
      </c>
      <c r="C480" s="176" t="s">
        <v>792</v>
      </c>
      <c r="D480" s="176" t="s">
        <v>408</v>
      </c>
      <c r="E480" s="176">
        <v>50</v>
      </c>
      <c r="F480" s="176">
        <v>14.4</v>
      </c>
      <c r="G480" s="176" t="s">
        <v>261</v>
      </c>
      <c r="H480" s="176" t="s">
        <v>253</v>
      </c>
      <c r="J480" s="178" t="s">
        <v>262</v>
      </c>
      <c r="K480" s="179">
        <v>20.57</v>
      </c>
      <c r="L480" s="182">
        <v>393.17238596491228</v>
      </c>
      <c r="M480" s="181">
        <f t="shared" si="46"/>
        <v>20.335000000000008</v>
      </c>
      <c r="N480" s="181">
        <f t="shared" si="43"/>
        <v>393.15056070175444</v>
      </c>
      <c r="O480" s="181">
        <f t="shared" si="48"/>
        <v>23.845000000000006</v>
      </c>
      <c r="P480" s="176" t="s">
        <v>263</v>
      </c>
      <c r="Q480" s="176" t="s">
        <v>259</v>
      </c>
    </row>
    <row r="481" spans="1:17" s="176" customFormat="1" ht="15" customHeight="1" x14ac:dyDescent="0.2">
      <c r="A481" s="176" t="s">
        <v>812</v>
      </c>
      <c r="B481" s="176" t="s">
        <v>799</v>
      </c>
      <c r="C481" s="176" t="s">
        <v>792</v>
      </c>
      <c r="D481" s="176" t="s">
        <v>397</v>
      </c>
      <c r="E481" s="176">
        <v>50</v>
      </c>
      <c r="F481" s="176">
        <v>14.4</v>
      </c>
      <c r="G481" s="176" t="s">
        <v>261</v>
      </c>
      <c r="H481" s="176" t="s">
        <v>253</v>
      </c>
      <c r="J481" s="178"/>
      <c r="K481" s="179">
        <v>19.39</v>
      </c>
      <c r="L481" s="182">
        <v>393.18208771929824</v>
      </c>
      <c r="M481" s="181">
        <f t="shared" si="46"/>
        <v>25.64500000000001</v>
      </c>
      <c r="N481" s="181">
        <f t="shared" si="43"/>
        <v>393.29945403508771</v>
      </c>
      <c r="O481" s="181">
        <f t="shared" si="48"/>
        <v>23.737000000000009</v>
      </c>
      <c r="P481" s="176" t="s">
        <v>263</v>
      </c>
      <c r="Q481" s="176" t="s">
        <v>256</v>
      </c>
    </row>
    <row r="482" spans="1:17" s="176" customFormat="1" ht="15" customHeight="1" x14ac:dyDescent="0.2">
      <c r="A482" s="176" t="s">
        <v>813</v>
      </c>
      <c r="B482" s="176" t="s">
        <v>791</v>
      </c>
      <c r="C482" s="176" t="s">
        <v>792</v>
      </c>
      <c r="D482" s="176" t="s">
        <v>408</v>
      </c>
      <c r="E482" s="176">
        <v>50</v>
      </c>
      <c r="F482" s="176">
        <v>14.4</v>
      </c>
      <c r="G482" s="176" t="s">
        <v>252</v>
      </c>
      <c r="H482" s="176" t="s">
        <v>266</v>
      </c>
      <c r="J482" s="178" t="s">
        <v>267</v>
      </c>
      <c r="K482" s="179">
        <v>19.16</v>
      </c>
      <c r="L482" s="182">
        <v>393.46103157894737</v>
      </c>
      <c r="M482" s="181">
        <f t="shared" si="46"/>
        <v>26.680000000000007</v>
      </c>
      <c r="N482" s="181">
        <f t="shared" si="43"/>
        <v>393.40177894736843</v>
      </c>
      <c r="O482" s="181">
        <f t="shared" si="48"/>
        <v>24.178000000000011</v>
      </c>
      <c r="P482" s="176" t="s">
        <v>255</v>
      </c>
      <c r="Q482" s="176" t="s">
        <v>259</v>
      </c>
    </row>
    <row r="483" spans="1:17" s="176" customFormat="1" ht="15" customHeight="1" x14ac:dyDescent="0.2">
      <c r="A483" s="176" t="s">
        <v>814</v>
      </c>
      <c r="B483" s="176" t="s">
        <v>791</v>
      </c>
      <c r="C483" s="176" t="s">
        <v>792</v>
      </c>
      <c r="D483" s="176" t="s">
        <v>408</v>
      </c>
      <c r="E483" s="176">
        <v>50</v>
      </c>
      <c r="F483" s="176">
        <v>14.4</v>
      </c>
      <c r="G483" s="176" t="s">
        <v>261</v>
      </c>
      <c r="H483" s="176" t="s">
        <v>266</v>
      </c>
      <c r="J483" s="178" t="s">
        <v>267</v>
      </c>
      <c r="K483" s="179">
        <v>20.13</v>
      </c>
      <c r="L483" s="182">
        <v>393.59669473684215</v>
      </c>
      <c r="M483" s="181">
        <f t="shared" si="46"/>
        <v>22.315000000000012</v>
      </c>
      <c r="N483" s="181">
        <f t="shared" si="43"/>
        <v>393.5137733333334</v>
      </c>
      <c r="O483" s="181">
        <f t="shared" si="48"/>
        <v>24.673000000000009</v>
      </c>
      <c r="P483" s="176" t="s">
        <v>263</v>
      </c>
      <c r="Q483" s="176" t="s">
        <v>256</v>
      </c>
    </row>
    <row r="484" spans="1:17" s="176" customFormat="1" ht="15" customHeight="1" x14ac:dyDescent="0.2">
      <c r="A484" s="176" t="s">
        <v>815</v>
      </c>
      <c r="B484" s="176" t="s">
        <v>799</v>
      </c>
      <c r="C484" s="176" t="s">
        <v>792</v>
      </c>
      <c r="D484" s="176" t="s">
        <v>408</v>
      </c>
      <c r="E484" s="176">
        <v>50</v>
      </c>
      <c r="F484" s="176">
        <v>14.4</v>
      </c>
      <c r="G484" s="176" t="s">
        <v>261</v>
      </c>
      <c r="H484" s="176" t="s">
        <v>266</v>
      </c>
      <c r="J484" s="178"/>
      <c r="K484" s="179">
        <v>19.329999999999998</v>
      </c>
      <c r="L484" s="182">
        <v>393.59669473684215</v>
      </c>
      <c r="M484" s="181">
        <f t="shared" si="46"/>
        <v>25.91500000000002</v>
      </c>
      <c r="N484" s="181">
        <f t="shared" si="43"/>
        <v>393.67809263157898</v>
      </c>
      <c r="O484" s="181">
        <f t="shared" si="48"/>
        <v>24.439000000000011</v>
      </c>
      <c r="P484" s="176" t="s">
        <v>263</v>
      </c>
      <c r="Q484" s="176" t="s">
        <v>256</v>
      </c>
    </row>
    <row r="485" spans="1:17" s="176" customFormat="1" ht="15" customHeight="1" x14ac:dyDescent="0.2">
      <c r="A485" s="176" t="s">
        <v>816</v>
      </c>
      <c r="B485" s="176" t="s">
        <v>791</v>
      </c>
      <c r="C485" s="176" t="s">
        <v>792</v>
      </c>
      <c r="D485" s="176" t="s">
        <v>408</v>
      </c>
      <c r="E485" s="176">
        <v>50</v>
      </c>
      <c r="F485" s="176">
        <v>14.4</v>
      </c>
      <c r="G485" s="176" t="s">
        <v>261</v>
      </c>
      <c r="H485" s="176" t="s">
        <v>266</v>
      </c>
      <c r="J485" s="178" t="s">
        <v>267</v>
      </c>
      <c r="K485" s="179">
        <v>20.02</v>
      </c>
      <c r="L485" s="182">
        <v>393.73235789473682</v>
      </c>
      <c r="M485" s="181">
        <f t="shared" si="46"/>
        <v>22.810000000000002</v>
      </c>
      <c r="N485" s="181">
        <f t="shared" si="43"/>
        <v>393.8137557894737</v>
      </c>
      <c r="O485" s="181">
        <f t="shared" si="48"/>
        <v>23.638000000000009</v>
      </c>
      <c r="P485" s="176" t="s">
        <v>255</v>
      </c>
      <c r="Q485" s="176" t="s">
        <v>256</v>
      </c>
    </row>
    <row r="486" spans="1:17" s="176" customFormat="1" ht="15" customHeight="1" x14ac:dyDescent="0.2">
      <c r="A486" s="176" t="s">
        <v>817</v>
      </c>
      <c r="B486" s="176" t="s">
        <v>791</v>
      </c>
      <c r="C486" s="176" t="s">
        <v>792</v>
      </c>
      <c r="D486" s="176" t="s">
        <v>408</v>
      </c>
      <c r="E486" s="176">
        <v>50</v>
      </c>
      <c r="F486" s="176">
        <v>14.4</v>
      </c>
      <c r="G486" s="176" t="s">
        <v>252</v>
      </c>
      <c r="H486" s="176" t="s">
        <v>266</v>
      </c>
      <c r="J486" s="178" t="s">
        <v>267</v>
      </c>
      <c r="K486" s="179">
        <v>19.649999999999999</v>
      </c>
      <c r="L486" s="182">
        <v>394.00368421052633</v>
      </c>
      <c r="M486" s="181">
        <f t="shared" si="46"/>
        <v>24.475000000000009</v>
      </c>
      <c r="N486" s="181">
        <f t="shared" si="43"/>
        <v>393.94037473684205</v>
      </c>
      <c r="O486" s="181">
        <f t="shared" si="48"/>
        <v>24.061000000000007</v>
      </c>
      <c r="P486" s="176" t="s">
        <v>255</v>
      </c>
      <c r="Q486" s="176" t="s">
        <v>259</v>
      </c>
    </row>
    <row r="487" spans="1:17" s="176" customFormat="1" ht="15" customHeight="1" x14ac:dyDescent="0.2">
      <c r="A487" s="176" t="s">
        <v>818</v>
      </c>
      <c r="B487" s="176" t="s">
        <v>791</v>
      </c>
      <c r="C487" s="176" t="s">
        <v>792</v>
      </c>
      <c r="D487" s="176" t="s">
        <v>397</v>
      </c>
      <c r="E487" s="176">
        <v>50</v>
      </c>
      <c r="F487" s="176">
        <v>14.4</v>
      </c>
      <c r="G487" s="176" t="s">
        <v>261</v>
      </c>
      <c r="H487" s="176" t="s">
        <v>266</v>
      </c>
      <c r="J487" s="178" t="s">
        <v>267</v>
      </c>
      <c r="K487" s="179">
        <v>20.05</v>
      </c>
      <c r="L487" s="182">
        <v>394.139347368421</v>
      </c>
      <c r="M487" s="181">
        <f t="shared" si="46"/>
        <v>22.674999999999997</v>
      </c>
      <c r="N487" s="181">
        <f t="shared" si="43"/>
        <v>394.13331789473682</v>
      </c>
      <c r="O487" s="181">
        <f t="shared" si="48"/>
        <v>23.512000000000004</v>
      </c>
      <c r="P487" s="176" t="s">
        <v>263</v>
      </c>
      <c r="Q487" s="176" t="s">
        <v>259</v>
      </c>
    </row>
    <row r="488" spans="1:17" s="176" customFormat="1" ht="15" customHeight="1" x14ac:dyDescent="0.2">
      <c r="A488" s="176" t="s">
        <v>819</v>
      </c>
      <c r="B488" s="176" t="s">
        <v>796</v>
      </c>
      <c r="C488" s="176" t="s">
        <v>792</v>
      </c>
      <c r="D488" s="176" t="s">
        <v>408</v>
      </c>
      <c r="E488" s="176">
        <v>50</v>
      </c>
      <c r="F488" s="176">
        <v>14.4</v>
      </c>
      <c r="G488" s="176" t="s">
        <v>252</v>
      </c>
      <c r="H488" s="176" t="s">
        <v>266</v>
      </c>
      <c r="J488" s="178" t="s">
        <v>267</v>
      </c>
      <c r="K488" s="179">
        <v>19.66</v>
      </c>
      <c r="L488" s="182">
        <v>394.22978947368415</v>
      </c>
      <c r="M488" s="181">
        <f t="shared" si="46"/>
        <v>24.430000000000007</v>
      </c>
      <c r="N488" s="181">
        <f t="shared" si="43"/>
        <v>394.30515789473679</v>
      </c>
      <c r="O488" s="181">
        <f t="shared" si="48"/>
        <v>23.926000000000005</v>
      </c>
      <c r="P488" s="176" t="s">
        <v>263</v>
      </c>
      <c r="Q488" s="176" t="s">
        <v>259</v>
      </c>
    </row>
    <row r="489" spans="1:17" s="176" customFormat="1" ht="15" customHeight="1" x14ac:dyDescent="0.2">
      <c r="A489" s="176" t="s">
        <v>820</v>
      </c>
      <c r="B489" s="176" t="s">
        <v>791</v>
      </c>
      <c r="C489" s="176" t="s">
        <v>792</v>
      </c>
      <c r="D489" s="176" t="s">
        <v>408</v>
      </c>
      <c r="E489" s="176">
        <v>50</v>
      </c>
      <c r="F489" s="176">
        <v>14.4</v>
      </c>
      <c r="G489" s="176" t="s">
        <v>252</v>
      </c>
      <c r="H489" s="176" t="s">
        <v>266</v>
      </c>
      <c r="J489" s="178" t="s">
        <v>267</v>
      </c>
      <c r="K489" s="179">
        <v>19.940000000000001</v>
      </c>
      <c r="L489" s="182">
        <v>394.5614105263158</v>
      </c>
      <c r="M489" s="181">
        <f t="shared" si="46"/>
        <v>23.17</v>
      </c>
      <c r="N489" s="181">
        <f t="shared" si="43"/>
        <v>394.43177684210525</v>
      </c>
      <c r="O489" s="181">
        <f t="shared" si="48"/>
        <v>23.620000000000005</v>
      </c>
      <c r="P489" s="176" t="s">
        <v>263</v>
      </c>
      <c r="Q489" s="176" t="s">
        <v>256</v>
      </c>
    </row>
    <row r="490" spans="1:17" s="176" customFormat="1" ht="15" customHeight="1" x14ac:dyDescent="0.2">
      <c r="A490" s="176" t="s">
        <v>821</v>
      </c>
      <c r="B490" s="176" t="s">
        <v>799</v>
      </c>
      <c r="C490" s="176" t="s">
        <v>792</v>
      </c>
      <c r="D490" s="176" t="s">
        <v>397</v>
      </c>
      <c r="E490" s="176">
        <v>50</v>
      </c>
      <c r="F490" s="176">
        <v>14.4</v>
      </c>
      <c r="G490" s="176" t="s">
        <v>252</v>
      </c>
      <c r="H490" s="176" t="s">
        <v>266</v>
      </c>
      <c r="J490" s="178"/>
      <c r="K490" s="179">
        <v>19.559999999999999</v>
      </c>
      <c r="L490" s="182">
        <v>394.59155789473681</v>
      </c>
      <c r="M490" s="181">
        <f t="shared" si="46"/>
        <v>24.88000000000001</v>
      </c>
      <c r="N490" s="181">
        <f t="shared" si="43"/>
        <v>394.55538105263156</v>
      </c>
      <c r="O490" s="181">
        <f t="shared" si="48"/>
        <v>23.242000000000008</v>
      </c>
      <c r="P490" s="176" t="s">
        <v>263</v>
      </c>
      <c r="Q490" s="176" t="s">
        <v>256</v>
      </c>
    </row>
    <row r="491" spans="1:17" s="176" customFormat="1" ht="15" customHeight="1" x14ac:dyDescent="0.2">
      <c r="A491" s="176" t="s">
        <v>822</v>
      </c>
      <c r="B491" s="176" t="s">
        <v>791</v>
      </c>
      <c r="C491" s="176" t="s">
        <v>792</v>
      </c>
      <c r="D491" s="176" t="s">
        <v>397</v>
      </c>
      <c r="E491" s="176">
        <v>50</v>
      </c>
      <c r="F491" s="176">
        <v>14.4</v>
      </c>
      <c r="G491" s="176" t="s">
        <v>261</v>
      </c>
      <c r="H491" s="176" t="s">
        <v>266</v>
      </c>
      <c r="J491" s="178" t="s">
        <v>267</v>
      </c>
      <c r="K491" s="179">
        <v>19.989999999999998</v>
      </c>
      <c r="L491" s="182">
        <v>394.63677894736844</v>
      </c>
      <c r="M491" s="181">
        <f t="shared" si="46"/>
        <v>22.945000000000007</v>
      </c>
      <c r="N491" s="181">
        <f t="shared" si="43"/>
        <v>394.67898526315793</v>
      </c>
      <c r="O491" s="181">
        <f t="shared" si="48"/>
        <v>23.278000000000006</v>
      </c>
      <c r="P491" s="176" t="s">
        <v>263</v>
      </c>
      <c r="Q491" s="176" t="s">
        <v>259</v>
      </c>
    </row>
    <row r="492" spans="1:17" s="176" customFormat="1" ht="15" customHeight="1" x14ac:dyDescent="0.2">
      <c r="A492" s="176" t="s">
        <v>823</v>
      </c>
      <c r="B492" s="176" t="s">
        <v>796</v>
      </c>
      <c r="C492" s="176" t="s">
        <v>792</v>
      </c>
      <c r="D492" s="176" t="s">
        <v>408</v>
      </c>
      <c r="E492" s="176">
        <v>50</v>
      </c>
      <c r="F492" s="176">
        <v>14.4</v>
      </c>
      <c r="G492" s="176" t="s">
        <v>261</v>
      </c>
      <c r="H492" s="176" t="s">
        <v>266</v>
      </c>
      <c r="J492" s="178" t="s">
        <v>267</v>
      </c>
      <c r="K492" s="179">
        <v>20.47</v>
      </c>
      <c r="L492" s="182">
        <v>394.7573684210526</v>
      </c>
      <c r="M492" s="181">
        <f t="shared" si="46"/>
        <v>20.785000000000011</v>
      </c>
      <c r="N492" s="181">
        <f t="shared" si="43"/>
        <v>394.79053052631576</v>
      </c>
      <c r="O492" s="181">
        <f t="shared" si="48"/>
        <v>23.701000000000008</v>
      </c>
      <c r="P492" s="176" t="s">
        <v>263</v>
      </c>
      <c r="Q492" s="176" t="s">
        <v>256</v>
      </c>
    </row>
    <row r="493" spans="1:17" s="176" customFormat="1" ht="15" customHeight="1" x14ac:dyDescent="0.2">
      <c r="A493" s="176" t="s">
        <v>824</v>
      </c>
      <c r="B493" s="176" t="s">
        <v>791</v>
      </c>
      <c r="C493" s="176" t="s">
        <v>792</v>
      </c>
      <c r="D493" s="176" t="s">
        <v>397</v>
      </c>
      <c r="E493" s="176">
        <v>50</v>
      </c>
      <c r="F493" s="176">
        <v>14.4</v>
      </c>
      <c r="G493" s="176" t="s">
        <v>252</v>
      </c>
      <c r="H493" s="176" t="s">
        <v>266</v>
      </c>
      <c r="J493" s="178" t="s">
        <v>267</v>
      </c>
      <c r="K493" s="179">
        <v>19.62</v>
      </c>
      <c r="L493" s="182">
        <v>394.84781052631581</v>
      </c>
      <c r="M493" s="181">
        <f t="shared" si="46"/>
        <v>24.61</v>
      </c>
      <c r="N493" s="181">
        <f t="shared" si="43"/>
        <v>394.93523789473687</v>
      </c>
      <c r="O493" s="181">
        <f t="shared" si="48"/>
        <v>23.368000000000006</v>
      </c>
      <c r="P493" s="176" t="s">
        <v>263</v>
      </c>
      <c r="Q493" s="176" t="s">
        <v>259</v>
      </c>
    </row>
    <row r="494" spans="1:17" s="176" customFormat="1" ht="15" customHeight="1" x14ac:dyDescent="0.2">
      <c r="A494" s="176" t="s">
        <v>825</v>
      </c>
      <c r="B494" s="176" t="s">
        <v>796</v>
      </c>
      <c r="C494" s="176" t="s">
        <v>792</v>
      </c>
      <c r="D494" s="176" t="s">
        <v>397</v>
      </c>
      <c r="E494" s="176">
        <v>50</v>
      </c>
      <c r="F494" s="176">
        <v>14.4</v>
      </c>
      <c r="G494" s="176" t="s">
        <v>261</v>
      </c>
      <c r="H494" s="176" t="s">
        <v>266</v>
      </c>
      <c r="J494" s="178" t="s">
        <v>271</v>
      </c>
      <c r="K494" s="179">
        <v>19.47</v>
      </c>
      <c r="L494" s="182">
        <v>395.11913684210526</v>
      </c>
      <c r="M494" s="181">
        <f t="shared" si="46"/>
        <v>25.285000000000011</v>
      </c>
      <c r="N494" s="181">
        <f t="shared" ref="N494:N510" si="49">AVERAGE(L492:L496)</f>
        <v>395.12215157894741</v>
      </c>
      <c r="O494" s="181">
        <f t="shared" ref="O494:O509" si="50">AVERAGE(M492:M496)</f>
        <v>23.179000000000009</v>
      </c>
      <c r="P494" s="176" t="s">
        <v>263</v>
      </c>
      <c r="Q494" s="176" t="s">
        <v>256</v>
      </c>
    </row>
    <row r="495" spans="1:17" s="176" customFormat="1" ht="15" customHeight="1" x14ac:dyDescent="0.2">
      <c r="A495" s="176" t="s">
        <v>826</v>
      </c>
      <c r="B495" s="176" t="s">
        <v>791</v>
      </c>
      <c r="C495" s="176" t="s">
        <v>792</v>
      </c>
      <c r="D495" s="176" t="s">
        <v>408</v>
      </c>
      <c r="E495" s="176">
        <v>50</v>
      </c>
      <c r="F495" s="176">
        <v>14.4</v>
      </c>
      <c r="G495" s="176" t="s">
        <v>261</v>
      </c>
      <c r="H495" s="176" t="s">
        <v>266</v>
      </c>
      <c r="J495" s="178" t="s">
        <v>271</v>
      </c>
      <c r="K495" s="179">
        <v>19.93</v>
      </c>
      <c r="L495" s="182">
        <v>395.31509473684213</v>
      </c>
      <c r="M495" s="181">
        <f t="shared" si="46"/>
        <v>23.215000000000003</v>
      </c>
      <c r="N495" s="181">
        <f t="shared" si="49"/>
        <v>395.30303578947371</v>
      </c>
      <c r="O495" s="181">
        <f t="shared" si="50"/>
        <v>23.593000000000007</v>
      </c>
      <c r="P495" s="176" t="s">
        <v>263</v>
      </c>
      <c r="Q495" s="176" t="s">
        <v>259</v>
      </c>
    </row>
    <row r="496" spans="1:17" s="176" customFormat="1" ht="15" customHeight="1" x14ac:dyDescent="0.2">
      <c r="A496" s="176" t="s">
        <v>827</v>
      </c>
      <c r="B496" s="176" t="s">
        <v>694</v>
      </c>
      <c r="C496" s="176" t="s">
        <v>396</v>
      </c>
      <c r="D496" s="176" t="s">
        <v>408</v>
      </c>
      <c r="E496" s="176">
        <v>43.4</v>
      </c>
      <c r="F496" s="176">
        <v>3.4</v>
      </c>
      <c r="G496" s="176" t="s">
        <v>252</v>
      </c>
      <c r="H496" s="176" t="s">
        <v>266</v>
      </c>
      <c r="J496" s="178" t="s">
        <v>271</v>
      </c>
      <c r="K496" s="179">
        <v>20.2</v>
      </c>
      <c r="L496" s="182">
        <v>395.57134736842107</v>
      </c>
      <c r="M496" s="181">
        <f t="shared" si="46"/>
        <v>22.000000000000014</v>
      </c>
      <c r="N496" s="181">
        <f t="shared" si="49"/>
        <v>395.52311157894735</v>
      </c>
      <c r="O496" s="181">
        <f t="shared" si="50"/>
        <v>22.918000000000006</v>
      </c>
      <c r="P496" s="176" t="s">
        <v>255</v>
      </c>
      <c r="Q496" s="176" t="s">
        <v>259</v>
      </c>
    </row>
    <row r="497" spans="1:17" s="176" customFormat="1" ht="15" customHeight="1" x14ac:dyDescent="0.2">
      <c r="A497" s="176" t="s">
        <v>828</v>
      </c>
      <c r="B497" s="176" t="s">
        <v>791</v>
      </c>
      <c r="C497" s="176" t="s">
        <v>792</v>
      </c>
      <c r="D497" s="176" t="s">
        <v>408</v>
      </c>
      <c r="E497" s="176">
        <v>50</v>
      </c>
      <c r="F497" s="176">
        <v>14.4</v>
      </c>
      <c r="G497" s="176" t="s">
        <v>261</v>
      </c>
      <c r="H497" s="176" t="s">
        <v>266</v>
      </c>
      <c r="J497" s="178" t="s">
        <v>271</v>
      </c>
      <c r="K497" s="179">
        <v>20.010000000000002</v>
      </c>
      <c r="L497" s="182">
        <v>395.66178947368422</v>
      </c>
      <c r="M497" s="181">
        <f t="shared" si="46"/>
        <v>22.855000000000004</v>
      </c>
      <c r="N497" s="181">
        <f t="shared" si="49"/>
        <v>395.71304000000003</v>
      </c>
      <c r="O497" s="181">
        <f t="shared" si="50"/>
        <v>22.189000000000004</v>
      </c>
      <c r="P497" s="176" t="s">
        <v>263</v>
      </c>
      <c r="Q497" s="176" t="s">
        <v>259</v>
      </c>
    </row>
    <row r="498" spans="1:17" s="176" customFormat="1" ht="15" customHeight="1" x14ac:dyDescent="0.2">
      <c r="A498" s="176" t="s">
        <v>829</v>
      </c>
      <c r="B498" s="176" t="s">
        <v>791</v>
      </c>
      <c r="C498" s="176" t="s">
        <v>792</v>
      </c>
      <c r="D498" s="176" t="s">
        <v>408</v>
      </c>
      <c r="E498" s="176">
        <v>50</v>
      </c>
      <c r="F498" s="176">
        <v>14.4</v>
      </c>
      <c r="G498" s="176" t="s">
        <v>252</v>
      </c>
      <c r="H498" s="176" t="s">
        <v>266</v>
      </c>
      <c r="J498" s="178" t="s">
        <v>271</v>
      </c>
      <c r="K498" s="179">
        <v>20.37</v>
      </c>
      <c r="L498" s="182">
        <v>395.94818947368424</v>
      </c>
      <c r="M498" s="181">
        <f t="shared" si="46"/>
        <v>21.234999999999999</v>
      </c>
      <c r="N498" s="181">
        <f t="shared" si="49"/>
        <v>396.04767578947371</v>
      </c>
      <c r="O498" s="181">
        <f t="shared" si="50"/>
        <v>21.667000000000005</v>
      </c>
      <c r="P498" s="176" t="s">
        <v>263</v>
      </c>
      <c r="Q498" s="176" t="s">
        <v>259</v>
      </c>
    </row>
    <row r="499" spans="1:17" s="176" customFormat="1" ht="15" customHeight="1" x14ac:dyDescent="0.2">
      <c r="A499" s="176" t="s">
        <v>830</v>
      </c>
      <c r="B499" s="176" t="s">
        <v>791</v>
      </c>
      <c r="C499" s="176" t="s">
        <v>792</v>
      </c>
      <c r="D499" s="176" t="s">
        <v>397</v>
      </c>
      <c r="E499" s="176">
        <v>50</v>
      </c>
      <c r="F499" s="176">
        <v>14.4</v>
      </c>
      <c r="G499" s="176" t="s">
        <v>252</v>
      </c>
      <c r="H499" s="176" t="s">
        <v>266</v>
      </c>
      <c r="J499" s="178" t="s">
        <v>271</v>
      </c>
      <c r="K499" s="179">
        <v>20.28</v>
      </c>
      <c r="L499" s="182">
        <v>396.0687789473684</v>
      </c>
      <c r="M499" s="181">
        <f t="shared" si="46"/>
        <v>21.64</v>
      </c>
      <c r="N499" s="181">
        <f t="shared" si="49"/>
        <v>396.36120842105265</v>
      </c>
      <c r="O499" s="181">
        <f t="shared" si="50"/>
        <v>21.190000000000005</v>
      </c>
      <c r="P499" s="176" t="s">
        <v>263</v>
      </c>
      <c r="Q499" s="176" t="s">
        <v>259</v>
      </c>
    </row>
    <row r="500" spans="1:17" s="176" customFormat="1" ht="15" customHeight="1" x14ac:dyDescent="0.2">
      <c r="A500" s="176" t="s">
        <v>831</v>
      </c>
      <c r="B500" s="176" t="s">
        <v>791</v>
      </c>
      <c r="C500" s="176" t="s">
        <v>792</v>
      </c>
      <c r="D500" s="176" t="s">
        <v>408</v>
      </c>
      <c r="E500" s="176">
        <v>50</v>
      </c>
      <c r="F500" s="176">
        <v>14.4</v>
      </c>
      <c r="G500" s="176" t="s">
        <v>252</v>
      </c>
      <c r="H500" s="176" t="s">
        <v>266</v>
      </c>
      <c r="J500" s="178" t="s">
        <v>271</v>
      </c>
      <c r="K500" s="179">
        <v>20.51</v>
      </c>
      <c r="L500" s="182">
        <v>396.98827368421053</v>
      </c>
      <c r="M500" s="181">
        <f t="shared" si="46"/>
        <v>20.605000000000004</v>
      </c>
      <c r="N500" s="181">
        <f t="shared" si="49"/>
        <v>396.67775578947374</v>
      </c>
      <c r="O500" s="181">
        <f t="shared" si="50"/>
        <v>20.848000000000006</v>
      </c>
      <c r="P500" s="176" t="s">
        <v>263</v>
      </c>
      <c r="Q500" s="176" t="s">
        <v>256</v>
      </c>
    </row>
    <row r="501" spans="1:17" s="176" customFormat="1" ht="15" customHeight="1" x14ac:dyDescent="0.2">
      <c r="A501" s="176" t="s">
        <v>832</v>
      </c>
      <c r="B501" s="176" t="s">
        <v>791</v>
      </c>
      <c r="C501" s="176" t="s">
        <v>792</v>
      </c>
      <c r="D501" s="176" t="s">
        <v>408</v>
      </c>
      <c r="E501" s="176">
        <v>50</v>
      </c>
      <c r="F501" s="176">
        <v>14.4</v>
      </c>
      <c r="G501" s="176" t="s">
        <v>252</v>
      </c>
      <c r="H501" s="176" t="s">
        <v>266</v>
      </c>
      <c r="J501" s="178" t="s">
        <v>271</v>
      </c>
      <c r="K501" s="179">
        <v>20.73</v>
      </c>
      <c r="L501" s="182">
        <v>397.13901052631576</v>
      </c>
      <c r="M501" s="181">
        <f t="shared" si="46"/>
        <v>19.615000000000009</v>
      </c>
      <c r="N501" s="181">
        <f t="shared" si="49"/>
        <v>397.03048000000001</v>
      </c>
      <c r="O501" s="181">
        <f t="shared" si="50"/>
        <v>20.731000000000005</v>
      </c>
      <c r="P501" s="176" t="s">
        <v>263</v>
      </c>
      <c r="Q501" s="176" t="s">
        <v>256</v>
      </c>
    </row>
    <row r="502" spans="1:17" s="176" customFormat="1" ht="15" customHeight="1" x14ac:dyDescent="0.2">
      <c r="A502" s="176" t="s">
        <v>833</v>
      </c>
      <c r="B502" s="176" t="s">
        <v>791</v>
      </c>
      <c r="C502" s="176" t="s">
        <v>792</v>
      </c>
      <c r="D502" s="176" t="s">
        <v>408</v>
      </c>
      <c r="E502" s="176">
        <v>50</v>
      </c>
      <c r="F502" s="176">
        <v>14.4</v>
      </c>
      <c r="G502" s="176" t="s">
        <v>261</v>
      </c>
      <c r="H502" s="176" t="s">
        <v>266</v>
      </c>
      <c r="J502" s="178" t="s">
        <v>271</v>
      </c>
      <c r="K502" s="179">
        <v>20.39</v>
      </c>
      <c r="L502" s="182">
        <v>397.24452631578941</v>
      </c>
      <c r="M502" s="181">
        <f t="shared" si="46"/>
        <v>21.14500000000001</v>
      </c>
      <c r="N502" s="181">
        <f t="shared" si="49"/>
        <v>397.3952631578947</v>
      </c>
      <c r="O502" s="181">
        <f t="shared" si="50"/>
        <v>20.920000000000009</v>
      </c>
      <c r="P502" s="176" t="s">
        <v>263</v>
      </c>
      <c r="Q502" s="176" t="s">
        <v>259</v>
      </c>
    </row>
    <row r="503" spans="1:17" s="176" customFormat="1" ht="15" customHeight="1" x14ac:dyDescent="0.2">
      <c r="A503" s="176" t="s">
        <v>834</v>
      </c>
      <c r="B503" s="176" t="s">
        <v>791</v>
      </c>
      <c r="C503" s="176" t="s">
        <v>792</v>
      </c>
      <c r="D503" s="176" t="s">
        <v>408</v>
      </c>
      <c r="E503" s="176">
        <v>50</v>
      </c>
      <c r="F503" s="176">
        <v>14.4</v>
      </c>
      <c r="G503" s="176" t="s">
        <v>252</v>
      </c>
      <c r="H503" s="176" t="s">
        <v>266</v>
      </c>
      <c r="J503" s="178" t="s">
        <v>271</v>
      </c>
      <c r="K503" s="179">
        <v>20.5</v>
      </c>
      <c r="L503" s="182">
        <v>397.71181052631573</v>
      </c>
      <c r="M503" s="181">
        <f t="shared" si="46"/>
        <v>20.650000000000006</v>
      </c>
      <c r="N503" s="181">
        <f t="shared" si="49"/>
        <v>397.60327999999993</v>
      </c>
      <c r="O503" s="181">
        <f t="shared" si="50"/>
        <v>21.406000000000009</v>
      </c>
      <c r="P503" s="176" t="s">
        <v>255</v>
      </c>
      <c r="Q503" s="176" t="s">
        <v>259</v>
      </c>
    </row>
    <row r="504" spans="1:17" s="176" customFormat="1" ht="15" customHeight="1" x14ac:dyDescent="0.2">
      <c r="A504" s="176" t="s">
        <v>835</v>
      </c>
      <c r="B504" s="176" t="s">
        <v>791</v>
      </c>
      <c r="C504" s="176" t="s">
        <v>792</v>
      </c>
      <c r="D504" s="176" t="s">
        <v>408</v>
      </c>
      <c r="E504" s="176">
        <v>50</v>
      </c>
      <c r="F504" s="176">
        <v>14.4</v>
      </c>
      <c r="G504" s="176" t="s">
        <v>261</v>
      </c>
      <c r="H504" s="176" t="s">
        <v>266</v>
      </c>
      <c r="J504" s="178" t="s">
        <v>271</v>
      </c>
      <c r="K504" s="179">
        <v>20.07</v>
      </c>
      <c r="L504" s="182">
        <v>397.89269473684209</v>
      </c>
      <c r="M504" s="181">
        <f t="shared" si="46"/>
        <v>22.585000000000008</v>
      </c>
      <c r="N504" s="181">
        <f t="shared" si="49"/>
        <v>397.85350315789475</v>
      </c>
      <c r="O504" s="181">
        <f t="shared" si="50"/>
        <v>21.379000000000008</v>
      </c>
      <c r="P504" s="176" t="s">
        <v>263</v>
      </c>
      <c r="Q504" s="176" t="s">
        <v>256</v>
      </c>
    </row>
    <row r="505" spans="1:17" s="176" customFormat="1" ht="15" customHeight="1" x14ac:dyDescent="0.2">
      <c r="A505" s="176" t="s">
        <v>836</v>
      </c>
      <c r="B505" s="176" t="s">
        <v>791</v>
      </c>
      <c r="C505" s="176" t="s">
        <v>792</v>
      </c>
      <c r="D505" s="176" t="s">
        <v>408</v>
      </c>
      <c r="E505" s="176">
        <v>50</v>
      </c>
      <c r="F505" s="176">
        <v>14.4</v>
      </c>
      <c r="G505" s="176" t="s">
        <v>252</v>
      </c>
      <c r="H505" s="176" t="s">
        <v>266</v>
      </c>
      <c r="J505" s="178" t="s">
        <v>271</v>
      </c>
      <c r="K505" s="179">
        <v>19.97</v>
      </c>
      <c r="L505" s="182">
        <v>398.02835789473687</v>
      </c>
      <c r="M505" s="181">
        <f t="shared" si="46"/>
        <v>23.035000000000011</v>
      </c>
      <c r="N505" s="181">
        <f t="shared" si="49"/>
        <v>398.17306526315787</v>
      </c>
      <c r="O505" s="181">
        <f t="shared" si="50"/>
        <v>21.352000000000004</v>
      </c>
      <c r="P505" s="176" t="s">
        <v>263</v>
      </c>
      <c r="Q505" s="176" t="s">
        <v>256</v>
      </c>
    </row>
    <row r="506" spans="1:17" s="176" customFormat="1" ht="15" customHeight="1" x14ac:dyDescent="0.2">
      <c r="A506" s="176" t="s">
        <v>837</v>
      </c>
      <c r="B506" s="176" t="s">
        <v>791</v>
      </c>
      <c r="C506" s="176" t="s">
        <v>792</v>
      </c>
      <c r="D506" s="176" t="s">
        <v>408</v>
      </c>
      <c r="E506" s="176">
        <v>50</v>
      </c>
      <c r="F506" s="176">
        <v>14.4</v>
      </c>
      <c r="G506" s="176" t="s">
        <v>261</v>
      </c>
      <c r="H506" s="176" t="s">
        <v>266</v>
      </c>
      <c r="J506" s="178" t="s">
        <v>271</v>
      </c>
      <c r="K506" s="179">
        <v>20.76</v>
      </c>
      <c r="L506" s="182">
        <v>398.39012631578953</v>
      </c>
      <c r="M506" s="181">
        <f t="shared" si="46"/>
        <v>19.480000000000004</v>
      </c>
      <c r="N506" s="181">
        <f t="shared" si="49"/>
        <v>398.42931789473681</v>
      </c>
      <c r="O506" s="181">
        <f t="shared" si="50"/>
        <v>21.712000000000003</v>
      </c>
      <c r="P506" s="176" t="s">
        <v>263</v>
      </c>
      <c r="Q506" s="176" t="s">
        <v>256</v>
      </c>
    </row>
    <row r="507" spans="1:17" s="176" customFormat="1" ht="15" customHeight="1" x14ac:dyDescent="0.2">
      <c r="A507" s="176" t="s">
        <v>838</v>
      </c>
      <c r="B507" s="176" t="s">
        <v>791</v>
      </c>
      <c r="C507" s="176" t="s">
        <v>792</v>
      </c>
      <c r="D507" s="176" t="s">
        <v>397</v>
      </c>
      <c r="E507" s="176">
        <v>50</v>
      </c>
      <c r="F507" s="176">
        <v>14.4</v>
      </c>
      <c r="G507" s="176" t="s">
        <v>261</v>
      </c>
      <c r="H507" s="176" t="s">
        <v>266</v>
      </c>
      <c r="J507" s="178" t="s">
        <v>271</v>
      </c>
      <c r="K507" s="179">
        <v>20.420000000000002</v>
      </c>
      <c r="L507" s="182">
        <v>398.84233684210523</v>
      </c>
      <c r="M507" s="181">
        <f t="shared" si="46"/>
        <v>21.009999999999991</v>
      </c>
      <c r="N507" s="181">
        <f t="shared" si="49"/>
        <v>398.71571789473683</v>
      </c>
      <c r="O507" s="181">
        <f t="shared" si="50"/>
        <v>21.649000000000004</v>
      </c>
      <c r="P507" s="176" t="s">
        <v>255</v>
      </c>
      <c r="Q507" s="176" t="s">
        <v>256</v>
      </c>
    </row>
    <row r="508" spans="1:17" s="176" customFormat="1" ht="15" customHeight="1" x14ac:dyDescent="0.2">
      <c r="A508" s="176" t="s">
        <v>839</v>
      </c>
      <c r="B508" s="176" t="s">
        <v>694</v>
      </c>
      <c r="C508" s="176" t="s">
        <v>396</v>
      </c>
      <c r="D508" s="176" t="s">
        <v>408</v>
      </c>
      <c r="E508" s="176">
        <v>43.4</v>
      </c>
      <c r="F508" s="176">
        <v>3.4</v>
      </c>
      <c r="G508" s="176" t="s">
        <v>252</v>
      </c>
      <c r="H508" s="176" t="s">
        <v>266</v>
      </c>
      <c r="J508" s="178" t="s">
        <v>267</v>
      </c>
      <c r="K508" s="179">
        <v>20.100000000000001</v>
      </c>
      <c r="L508" s="182">
        <v>398.99307368421051</v>
      </c>
      <c r="M508" s="181">
        <f t="shared" si="46"/>
        <v>22.450000000000003</v>
      </c>
      <c r="N508" s="181">
        <f t="shared" si="49"/>
        <v>399.00211789473678</v>
      </c>
      <c r="O508" s="181">
        <f t="shared" si="50"/>
        <v>20.848000000000003</v>
      </c>
      <c r="P508" s="176" t="s">
        <v>263</v>
      </c>
      <c r="Q508" s="176" t="s">
        <v>259</v>
      </c>
    </row>
    <row r="509" spans="1:17" s="176" customFormat="1" ht="15" customHeight="1" x14ac:dyDescent="0.2">
      <c r="A509" s="176" t="s">
        <v>840</v>
      </c>
      <c r="B509" s="176" t="s">
        <v>694</v>
      </c>
      <c r="C509" s="176" t="s">
        <v>396</v>
      </c>
      <c r="D509" s="176" t="s">
        <v>408</v>
      </c>
      <c r="E509" s="176">
        <v>43.4</v>
      </c>
      <c r="F509" s="176">
        <v>3.4</v>
      </c>
      <c r="G509" s="176" t="s">
        <v>252</v>
      </c>
      <c r="H509" s="176" t="s">
        <v>266</v>
      </c>
      <c r="J509" s="178" t="s">
        <v>271</v>
      </c>
      <c r="K509" s="179">
        <v>20.14</v>
      </c>
      <c r="L509" s="182">
        <v>399.32469473684205</v>
      </c>
      <c r="M509" s="181">
        <f t="shared" si="46"/>
        <v>22.27000000000001</v>
      </c>
      <c r="N509" s="181">
        <f t="shared" si="49"/>
        <v>399.34579789473679</v>
      </c>
      <c r="O509" s="181">
        <f t="shared" si="50"/>
        <v>22.081000000000003</v>
      </c>
      <c r="P509" s="176" t="s">
        <v>263</v>
      </c>
      <c r="Q509" s="176" t="s">
        <v>256</v>
      </c>
    </row>
    <row r="510" spans="1:17" s="176" customFormat="1" ht="15" customHeight="1" x14ac:dyDescent="0.2">
      <c r="A510" s="176" t="s">
        <v>841</v>
      </c>
      <c r="B510" s="176" t="s">
        <v>791</v>
      </c>
      <c r="C510" s="176" t="s">
        <v>792</v>
      </c>
      <c r="D510" s="176" t="s">
        <v>397</v>
      </c>
      <c r="E510" s="176">
        <v>50</v>
      </c>
      <c r="F510" s="176">
        <v>14.4</v>
      </c>
      <c r="G510" s="176" t="s">
        <v>261</v>
      </c>
      <c r="H510" s="176" t="s">
        <v>266</v>
      </c>
      <c r="J510" s="178" t="s">
        <v>842</v>
      </c>
      <c r="K510" s="179">
        <v>20.86</v>
      </c>
      <c r="L510" s="182">
        <v>399.46035789473683</v>
      </c>
      <c r="M510" s="181">
        <f t="shared" si="46"/>
        <v>19.03</v>
      </c>
      <c r="N510" s="181">
        <f t="shared" si="49"/>
        <v>399.66234526315787</v>
      </c>
      <c r="O510" s="181">
        <f t="shared" ref="O510" si="51">AVERAGE(M508:M512)</f>
        <v>22.693000000000005</v>
      </c>
      <c r="P510" s="176" t="s">
        <v>255</v>
      </c>
      <c r="Q510" s="176" t="s">
        <v>259</v>
      </c>
    </row>
    <row r="511" spans="1:17" s="176" customFormat="1" ht="15" customHeight="1" x14ac:dyDescent="0.2">
      <c r="A511" s="176" t="s">
        <v>843</v>
      </c>
      <c r="B511" s="176" t="s">
        <v>791</v>
      </c>
      <c r="C511" s="176" t="s">
        <v>792</v>
      </c>
      <c r="D511" s="176" t="s">
        <v>397</v>
      </c>
      <c r="E511" s="176">
        <v>50</v>
      </c>
      <c r="F511" s="176">
        <v>14.4</v>
      </c>
      <c r="G511" s="176" t="s">
        <v>261</v>
      </c>
      <c r="H511" s="176" t="s">
        <v>266</v>
      </c>
      <c r="J511" s="178" t="s">
        <v>842</v>
      </c>
      <c r="K511" s="179">
        <v>19.39</v>
      </c>
      <c r="L511" s="182">
        <v>400.1085263157895</v>
      </c>
      <c r="M511" s="181">
        <f t="shared" si="46"/>
        <v>25.64500000000001</v>
      </c>
      <c r="N511" s="181"/>
      <c r="O511" s="181"/>
      <c r="P511" s="176" t="s">
        <v>263</v>
      </c>
      <c r="Q511" s="176" t="s">
        <v>259</v>
      </c>
    </row>
    <row r="512" spans="1:17" s="176" customFormat="1" ht="15" customHeight="1" x14ac:dyDescent="0.2">
      <c r="A512" s="176" t="s">
        <v>844</v>
      </c>
      <c r="B512" s="176" t="s">
        <v>791</v>
      </c>
      <c r="C512" s="176" t="s">
        <v>792</v>
      </c>
      <c r="D512" s="176" t="s">
        <v>408</v>
      </c>
      <c r="E512" s="176">
        <v>50</v>
      </c>
      <c r="F512" s="176">
        <v>14.4</v>
      </c>
      <c r="G512" s="176" t="s">
        <v>252</v>
      </c>
      <c r="H512" s="176" t="s">
        <v>266</v>
      </c>
      <c r="J512" s="178" t="s">
        <v>842</v>
      </c>
      <c r="K512" s="179">
        <v>19.739999999999998</v>
      </c>
      <c r="L512" s="182">
        <v>400.42507368421053</v>
      </c>
      <c r="M512" s="181">
        <f t="shared" si="46"/>
        <v>24.070000000000007</v>
      </c>
      <c r="N512" s="181"/>
      <c r="O512" s="181"/>
      <c r="P512" s="176" t="s">
        <v>263</v>
      </c>
      <c r="Q512" s="176" t="s">
        <v>259</v>
      </c>
    </row>
    <row r="513" spans="1:17" s="176" customFormat="1" ht="15" customHeight="1" x14ac:dyDescent="0.2">
      <c r="A513" s="176" t="s">
        <v>845</v>
      </c>
      <c r="B513" s="176" t="s">
        <v>846</v>
      </c>
      <c r="C513" s="176" t="s">
        <v>792</v>
      </c>
      <c r="D513" s="176" t="s">
        <v>408</v>
      </c>
      <c r="E513" s="176">
        <v>50</v>
      </c>
      <c r="F513" s="176">
        <v>14.4</v>
      </c>
      <c r="G513" s="176" t="s">
        <v>261</v>
      </c>
      <c r="H513" s="176" t="s">
        <v>299</v>
      </c>
      <c r="J513" s="178"/>
      <c r="K513" s="179">
        <v>20.13</v>
      </c>
      <c r="L513" s="182">
        <v>410.35199999999998</v>
      </c>
      <c r="M513" s="181">
        <f t="shared" si="46"/>
        <v>22.315000000000012</v>
      </c>
      <c r="N513" s="181"/>
      <c r="O513" s="181"/>
      <c r="P513" s="176" t="s">
        <v>263</v>
      </c>
      <c r="Q513" s="176" t="s">
        <v>256</v>
      </c>
    </row>
    <row r="514" spans="1:17" s="176" customFormat="1" ht="15" customHeight="1" x14ac:dyDescent="0.2">
      <c r="A514" s="176" t="s">
        <v>847</v>
      </c>
      <c r="B514" s="176" t="s">
        <v>848</v>
      </c>
      <c r="C514" s="176" t="s">
        <v>792</v>
      </c>
      <c r="D514" s="176" t="s">
        <v>408</v>
      </c>
      <c r="E514" s="176">
        <v>50</v>
      </c>
      <c r="F514" s="176">
        <v>14.4</v>
      </c>
      <c r="G514" s="176" t="s">
        <v>252</v>
      </c>
      <c r="H514" s="176" t="s">
        <v>349</v>
      </c>
      <c r="J514" s="178"/>
      <c r="K514" s="179">
        <v>20.170000000000002</v>
      </c>
      <c r="L514" s="182">
        <v>410.78</v>
      </c>
      <c r="M514" s="181">
        <f t="shared" si="46"/>
        <v>22.134999999999991</v>
      </c>
      <c r="N514" s="181"/>
      <c r="O514" s="181"/>
      <c r="P514" s="176" t="s">
        <v>263</v>
      </c>
      <c r="Q514" s="176" t="s">
        <v>256</v>
      </c>
    </row>
    <row r="515" spans="1:17" s="176" customFormat="1" ht="15" customHeight="1" x14ac:dyDescent="0.2">
      <c r="A515" s="176" t="s">
        <v>849</v>
      </c>
      <c r="B515" s="176" t="s">
        <v>846</v>
      </c>
      <c r="C515" s="176" t="s">
        <v>792</v>
      </c>
      <c r="D515" s="176" t="s">
        <v>408</v>
      </c>
      <c r="E515" s="176">
        <v>50</v>
      </c>
      <c r="F515" s="176">
        <v>14.4</v>
      </c>
      <c r="G515" s="176" t="s">
        <v>261</v>
      </c>
      <c r="H515" s="176" t="s">
        <v>349</v>
      </c>
      <c r="J515" s="178"/>
      <c r="K515" s="179">
        <v>18.489999999999998</v>
      </c>
      <c r="L515" s="182">
        <v>411.02558333333326</v>
      </c>
      <c r="M515" s="181">
        <f t="shared" ref="M515:M578" si="52">117.4-4.5*(K515+1)</f>
        <v>29.695000000000007</v>
      </c>
      <c r="N515" s="181">
        <f t="shared" ref="N515:N546" si="53">AVERAGE(L513:L517)</f>
        <v>410.93647499999986</v>
      </c>
      <c r="O515" s="181">
        <f t="shared" ref="O515:O530" si="54">AVERAGE(M513:M517)</f>
        <v>26.455000000000005</v>
      </c>
      <c r="P515" s="176" t="s">
        <v>255</v>
      </c>
      <c r="Q515" s="176" t="s">
        <v>256</v>
      </c>
    </row>
    <row r="516" spans="1:17" s="176" customFormat="1" ht="15" customHeight="1" x14ac:dyDescent="0.2">
      <c r="A516" s="176" t="s">
        <v>850</v>
      </c>
      <c r="B516" s="176" t="s">
        <v>848</v>
      </c>
      <c r="C516" s="176" t="s">
        <v>792</v>
      </c>
      <c r="D516" s="176" t="s">
        <v>397</v>
      </c>
      <c r="E516" s="176">
        <v>50</v>
      </c>
      <c r="F516" s="176">
        <v>14.4</v>
      </c>
      <c r="G516" s="176" t="s">
        <v>252</v>
      </c>
      <c r="H516" s="176" t="s">
        <v>349</v>
      </c>
      <c r="J516" s="178"/>
      <c r="K516" s="179">
        <v>18.41</v>
      </c>
      <c r="L516" s="182">
        <v>411.13083333333327</v>
      </c>
      <c r="M516" s="181">
        <f t="shared" si="52"/>
        <v>30.055000000000007</v>
      </c>
      <c r="N516" s="181">
        <f t="shared" si="53"/>
        <v>411.15890000000002</v>
      </c>
      <c r="O516" s="181">
        <f t="shared" si="54"/>
        <v>27.588999999999999</v>
      </c>
      <c r="P516" s="176" t="s">
        <v>263</v>
      </c>
      <c r="Q516" s="176" t="s">
        <v>256</v>
      </c>
    </row>
    <row r="517" spans="1:17" s="176" customFormat="1" ht="15" customHeight="1" x14ac:dyDescent="0.2">
      <c r="A517" s="176" t="s">
        <v>851</v>
      </c>
      <c r="B517" s="176" t="s">
        <v>852</v>
      </c>
      <c r="C517" s="176" t="s">
        <v>792</v>
      </c>
      <c r="D517" s="176" t="s">
        <v>397</v>
      </c>
      <c r="E517" s="176">
        <v>50</v>
      </c>
      <c r="F517" s="176">
        <v>14.4</v>
      </c>
      <c r="G517" s="176" t="s">
        <v>261</v>
      </c>
      <c r="H517" s="176" t="s">
        <v>349</v>
      </c>
      <c r="J517" s="178"/>
      <c r="K517" s="179">
        <v>18.850000000000001</v>
      </c>
      <c r="L517" s="182">
        <v>411.39395833333333</v>
      </c>
      <c r="M517" s="181">
        <f t="shared" si="52"/>
        <v>28.075000000000003</v>
      </c>
      <c r="N517" s="181">
        <f t="shared" si="53"/>
        <v>411.30624999999998</v>
      </c>
      <c r="O517" s="181">
        <f t="shared" si="54"/>
        <v>29.596000000000004</v>
      </c>
      <c r="P517" s="176" t="s">
        <v>263</v>
      </c>
      <c r="Q517" s="176" t="s">
        <v>256</v>
      </c>
    </row>
    <row r="518" spans="1:17" s="176" customFormat="1" ht="15" customHeight="1" x14ac:dyDescent="0.2">
      <c r="A518" s="176" t="s">
        <v>853</v>
      </c>
      <c r="B518" s="176" t="s">
        <v>852</v>
      </c>
      <c r="C518" s="176" t="s">
        <v>792</v>
      </c>
      <c r="D518" s="176" t="s">
        <v>397</v>
      </c>
      <c r="E518" s="176">
        <v>50</v>
      </c>
      <c r="F518" s="176">
        <v>14.4</v>
      </c>
      <c r="G518" s="176" t="s">
        <v>261</v>
      </c>
      <c r="H518" s="176" t="s">
        <v>349</v>
      </c>
      <c r="J518" s="178"/>
      <c r="K518" s="179">
        <v>18.87</v>
      </c>
      <c r="L518" s="182">
        <v>411.46412499999997</v>
      </c>
      <c r="M518" s="181">
        <f t="shared" si="52"/>
        <v>27.984999999999999</v>
      </c>
      <c r="N518" s="181">
        <f t="shared" si="53"/>
        <v>411.42553333333336</v>
      </c>
      <c r="O518" s="181">
        <f t="shared" si="54"/>
        <v>28.831000000000007</v>
      </c>
      <c r="P518" s="176" t="s">
        <v>255</v>
      </c>
      <c r="Q518" s="176" t="s">
        <v>256</v>
      </c>
    </row>
    <row r="519" spans="1:17" s="176" customFormat="1" ht="15" customHeight="1" x14ac:dyDescent="0.2">
      <c r="A519" s="176" t="s">
        <v>854</v>
      </c>
      <c r="B519" s="176" t="s">
        <v>846</v>
      </c>
      <c r="C519" s="176" t="s">
        <v>792</v>
      </c>
      <c r="D519" s="176" t="s">
        <v>397</v>
      </c>
      <c r="E519" s="176">
        <v>50</v>
      </c>
      <c r="F519" s="176">
        <v>14.4</v>
      </c>
      <c r="G519" s="176" t="s">
        <v>261</v>
      </c>
      <c r="H519" s="176" t="s">
        <v>349</v>
      </c>
      <c r="J519" s="178"/>
      <c r="K519" s="179">
        <v>17.940000000000001</v>
      </c>
      <c r="L519" s="182">
        <v>411.51675</v>
      </c>
      <c r="M519" s="181">
        <f t="shared" si="52"/>
        <v>32.17</v>
      </c>
      <c r="N519" s="181">
        <f t="shared" si="53"/>
        <v>411.53078333333332</v>
      </c>
      <c r="O519" s="181">
        <f t="shared" si="54"/>
        <v>29.713000000000001</v>
      </c>
      <c r="P519" s="176" t="s">
        <v>255</v>
      </c>
      <c r="Q519" s="176" t="s">
        <v>256</v>
      </c>
    </row>
    <row r="520" spans="1:17" s="176" customFormat="1" ht="15" customHeight="1" x14ac:dyDescent="0.2">
      <c r="A520" s="176" t="s">
        <v>855</v>
      </c>
      <c r="B520" s="176" t="s">
        <v>852</v>
      </c>
      <c r="C520" s="176" t="s">
        <v>792</v>
      </c>
      <c r="D520" s="176" t="s">
        <v>397</v>
      </c>
      <c r="E520" s="176">
        <v>50</v>
      </c>
      <c r="F520" s="176">
        <v>14.4</v>
      </c>
      <c r="G520" s="176" t="s">
        <v>261</v>
      </c>
      <c r="H520" s="176" t="s">
        <v>349</v>
      </c>
      <c r="J520" s="178"/>
      <c r="K520" s="179">
        <v>19.34</v>
      </c>
      <c r="L520" s="182">
        <v>411.62200000000001</v>
      </c>
      <c r="M520" s="181">
        <f t="shared" si="52"/>
        <v>25.870000000000005</v>
      </c>
      <c r="N520" s="181">
        <f t="shared" si="53"/>
        <v>411.62550833333336</v>
      </c>
      <c r="O520" s="181">
        <f t="shared" si="54"/>
        <v>30.127000000000002</v>
      </c>
      <c r="P520" s="176" t="s">
        <v>263</v>
      </c>
      <c r="Q520" s="176" t="s">
        <v>259</v>
      </c>
    </row>
    <row r="521" spans="1:17" s="176" customFormat="1" ht="15" customHeight="1" x14ac:dyDescent="0.2">
      <c r="A521" s="176" t="s">
        <v>856</v>
      </c>
      <c r="B521" s="176" t="s">
        <v>846</v>
      </c>
      <c r="C521" s="176" t="s">
        <v>792</v>
      </c>
      <c r="D521" s="176" t="s">
        <v>397</v>
      </c>
      <c r="E521" s="176">
        <v>50</v>
      </c>
      <c r="F521" s="176">
        <v>14.4</v>
      </c>
      <c r="G521" s="176" t="s">
        <v>261</v>
      </c>
      <c r="H521" s="176" t="s">
        <v>349</v>
      </c>
      <c r="J521" s="178"/>
      <c r="K521" s="179">
        <v>17.43</v>
      </c>
      <c r="L521" s="182">
        <v>411.65708333333333</v>
      </c>
      <c r="M521" s="181">
        <f t="shared" si="52"/>
        <v>34.465000000000003</v>
      </c>
      <c r="N521" s="181">
        <f t="shared" si="53"/>
        <v>411.87810833333333</v>
      </c>
      <c r="O521" s="181">
        <f t="shared" si="54"/>
        <v>31.009000000000004</v>
      </c>
      <c r="P521" s="176" t="s">
        <v>255</v>
      </c>
      <c r="Q521" s="176" t="s">
        <v>256</v>
      </c>
    </row>
    <row r="522" spans="1:17" s="176" customFormat="1" ht="15" customHeight="1" x14ac:dyDescent="0.2">
      <c r="A522" s="176" t="s">
        <v>857</v>
      </c>
      <c r="B522" s="176" t="s">
        <v>858</v>
      </c>
      <c r="C522" s="176" t="s">
        <v>792</v>
      </c>
      <c r="D522" s="176" t="s">
        <v>397</v>
      </c>
      <c r="E522" s="176">
        <v>50</v>
      </c>
      <c r="F522" s="176">
        <v>14.4</v>
      </c>
      <c r="G522" s="176" t="s">
        <v>252</v>
      </c>
      <c r="H522" s="176" t="s">
        <v>349</v>
      </c>
      <c r="J522" s="178"/>
      <c r="K522" s="179">
        <v>18.39</v>
      </c>
      <c r="L522" s="182">
        <v>411.8675833333333</v>
      </c>
      <c r="M522" s="181">
        <f t="shared" si="52"/>
        <v>30.14500000000001</v>
      </c>
      <c r="N522" s="181">
        <f t="shared" si="53"/>
        <v>412.14123333333328</v>
      </c>
      <c r="O522" s="181">
        <f t="shared" si="54"/>
        <v>31.378000000000007</v>
      </c>
      <c r="P522" s="176" t="s">
        <v>255</v>
      </c>
      <c r="Q522" s="176" t="s">
        <v>259</v>
      </c>
    </row>
    <row r="523" spans="1:17" s="176" customFormat="1" ht="15" customHeight="1" x14ac:dyDescent="0.2">
      <c r="A523" s="176" t="s">
        <v>859</v>
      </c>
      <c r="B523" s="176" t="s">
        <v>846</v>
      </c>
      <c r="C523" s="176" t="s">
        <v>792</v>
      </c>
      <c r="D523" s="176" t="s">
        <v>397</v>
      </c>
      <c r="E523" s="176">
        <v>50</v>
      </c>
      <c r="F523" s="176">
        <v>14.4</v>
      </c>
      <c r="G523" s="176" t="s">
        <v>261</v>
      </c>
      <c r="H523" s="176" t="s">
        <v>349</v>
      </c>
      <c r="J523" s="178"/>
      <c r="K523" s="179">
        <v>17.89</v>
      </c>
      <c r="L523" s="182">
        <v>412.727125</v>
      </c>
      <c r="M523" s="181">
        <f t="shared" si="52"/>
        <v>32.39500000000001</v>
      </c>
      <c r="N523" s="181">
        <f t="shared" si="53"/>
        <v>412.40435833333333</v>
      </c>
      <c r="O523" s="181">
        <f t="shared" si="54"/>
        <v>31.603000000000009</v>
      </c>
      <c r="P523" s="176" t="s">
        <v>255</v>
      </c>
      <c r="Q523" s="176" t="s">
        <v>259</v>
      </c>
    </row>
    <row r="524" spans="1:17" s="176" customFormat="1" ht="15" customHeight="1" x14ac:dyDescent="0.2">
      <c r="A524" s="176" t="s">
        <v>860</v>
      </c>
      <c r="B524" s="176" t="s">
        <v>846</v>
      </c>
      <c r="C524" s="176" t="s">
        <v>792</v>
      </c>
      <c r="D524" s="176" t="s">
        <v>408</v>
      </c>
      <c r="E524" s="176">
        <v>50</v>
      </c>
      <c r="F524" s="176">
        <v>14.4</v>
      </c>
      <c r="G524" s="176" t="s">
        <v>252</v>
      </c>
      <c r="H524" s="176" t="s">
        <v>349</v>
      </c>
      <c r="J524" s="178"/>
      <c r="K524" s="179">
        <v>17.53</v>
      </c>
      <c r="L524" s="182">
        <v>412.83237500000001</v>
      </c>
      <c r="M524" s="181">
        <f t="shared" si="52"/>
        <v>34.015000000000001</v>
      </c>
      <c r="N524" s="181">
        <f t="shared" si="53"/>
        <v>412.69555000000003</v>
      </c>
      <c r="O524" s="181">
        <f t="shared" si="54"/>
        <v>30.397000000000002</v>
      </c>
      <c r="P524" s="176" t="s">
        <v>255</v>
      </c>
      <c r="Q524" s="176" t="s">
        <v>256</v>
      </c>
    </row>
    <row r="525" spans="1:17" s="176" customFormat="1" ht="15" customHeight="1" x14ac:dyDescent="0.2">
      <c r="A525" s="176" t="s">
        <v>861</v>
      </c>
      <c r="B525" s="176" t="s">
        <v>846</v>
      </c>
      <c r="C525" s="176" t="s">
        <v>792</v>
      </c>
      <c r="D525" s="176" t="s">
        <v>408</v>
      </c>
      <c r="E525" s="176">
        <v>50</v>
      </c>
      <c r="F525" s="176">
        <v>14.4</v>
      </c>
      <c r="G525" s="176" t="s">
        <v>252</v>
      </c>
      <c r="H525" s="176" t="s">
        <v>349</v>
      </c>
      <c r="J525" s="178"/>
      <c r="K525" s="179">
        <v>19.09</v>
      </c>
      <c r="L525" s="182">
        <v>412.93762500000003</v>
      </c>
      <c r="M525" s="181">
        <f t="shared" si="52"/>
        <v>26.995000000000005</v>
      </c>
      <c r="N525" s="181">
        <f t="shared" si="53"/>
        <v>412.97972500000003</v>
      </c>
      <c r="O525" s="181">
        <f t="shared" si="54"/>
        <v>30.784000000000002</v>
      </c>
      <c r="P525" s="176" t="s">
        <v>255</v>
      </c>
      <c r="Q525" s="176" t="s">
        <v>256</v>
      </c>
    </row>
    <row r="526" spans="1:17" s="176" customFormat="1" ht="15" customHeight="1" x14ac:dyDescent="0.2">
      <c r="A526" s="176" t="s">
        <v>862</v>
      </c>
      <c r="B526" s="176" t="s">
        <v>846</v>
      </c>
      <c r="C526" s="176" t="s">
        <v>792</v>
      </c>
      <c r="D526" s="176" t="s">
        <v>397</v>
      </c>
      <c r="E526" s="176">
        <v>50</v>
      </c>
      <c r="F526" s="176">
        <v>14.4</v>
      </c>
      <c r="G526" s="176" t="s">
        <v>261</v>
      </c>
      <c r="H526" s="176" t="s">
        <v>349</v>
      </c>
      <c r="J526" s="178"/>
      <c r="K526" s="179">
        <v>18.77</v>
      </c>
      <c r="L526" s="182">
        <v>413.11304166666662</v>
      </c>
      <c r="M526" s="181">
        <f t="shared" si="52"/>
        <v>28.435000000000002</v>
      </c>
      <c r="N526" s="181">
        <f t="shared" si="53"/>
        <v>413.10602499999993</v>
      </c>
      <c r="O526" s="181">
        <f t="shared" si="54"/>
        <v>30.154000000000003</v>
      </c>
      <c r="P526" s="176" t="s">
        <v>255</v>
      </c>
      <c r="Q526" s="176" t="s">
        <v>256</v>
      </c>
    </row>
    <row r="527" spans="1:17" s="176" customFormat="1" ht="15" customHeight="1" x14ac:dyDescent="0.2">
      <c r="A527" s="176" t="s">
        <v>863</v>
      </c>
      <c r="B527" s="176" t="s">
        <v>846</v>
      </c>
      <c r="C527" s="176" t="s">
        <v>792</v>
      </c>
      <c r="D527" s="176" t="s">
        <v>397</v>
      </c>
      <c r="E527" s="176">
        <v>50</v>
      </c>
      <c r="F527" s="176">
        <v>14.4</v>
      </c>
      <c r="G527" s="176" t="s">
        <v>252</v>
      </c>
      <c r="H527" s="176" t="s">
        <v>349</v>
      </c>
      <c r="J527" s="178"/>
      <c r="K527" s="179">
        <v>17.96</v>
      </c>
      <c r="L527" s="182">
        <v>413.28845833333332</v>
      </c>
      <c r="M527" s="181">
        <f t="shared" si="52"/>
        <v>32.08</v>
      </c>
      <c r="N527" s="181">
        <f t="shared" si="53"/>
        <v>413.40423333333337</v>
      </c>
      <c r="O527" s="181">
        <f t="shared" si="54"/>
        <v>29.686</v>
      </c>
      <c r="P527" s="176" t="s">
        <v>263</v>
      </c>
      <c r="Q527" s="176" t="s">
        <v>256</v>
      </c>
    </row>
    <row r="528" spans="1:17" s="176" customFormat="1" ht="15" customHeight="1" x14ac:dyDescent="0.2">
      <c r="A528" s="176" t="s">
        <v>864</v>
      </c>
      <c r="B528" s="176" t="s">
        <v>858</v>
      </c>
      <c r="C528" s="176" t="s">
        <v>792</v>
      </c>
      <c r="D528" s="176" t="s">
        <v>397</v>
      </c>
      <c r="E528" s="176">
        <v>50</v>
      </c>
      <c r="F528" s="176">
        <v>14.4</v>
      </c>
      <c r="G528" s="176" t="s">
        <v>252</v>
      </c>
      <c r="H528" s="176" t="s">
        <v>349</v>
      </c>
      <c r="J528" s="178"/>
      <c r="K528" s="179">
        <v>18.59</v>
      </c>
      <c r="L528" s="182">
        <v>413.35862500000002</v>
      </c>
      <c r="M528" s="181">
        <f t="shared" si="52"/>
        <v>29.245000000000005</v>
      </c>
      <c r="N528" s="181">
        <f t="shared" si="53"/>
        <v>413.80418333333336</v>
      </c>
      <c r="O528" s="181">
        <f t="shared" si="54"/>
        <v>30.136000000000003</v>
      </c>
      <c r="P528" s="176" t="s">
        <v>255</v>
      </c>
      <c r="Q528" s="176" t="s">
        <v>256</v>
      </c>
    </row>
    <row r="529" spans="1:17" s="176" customFormat="1" ht="15" customHeight="1" x14ac:dyDescent="0.2">
      <c r="A529" s="176" t="s">
        <v>865</v>
      </c>
      <c r="B529" s="176" t="s">
        <v>846</v>
      </c>
      <c r="C529" s="176" t="s">
        <v>792</v>
      </c>
      <c r="D529" s="176" t="s">
        <v>408</v>
      </c>
      <c r="E529" s="176">
        <v>50</v>
      </c>
      <c r="F529" s="176">
        <v>14.4</v>
      </c>
      <c r="G529" s="176" t="s">
        <v>252</v>
      </c>
      <c r="H529" s="176" t="s">
        <v>349</v>
      </c>
      <c r="J529" s="178"/>
      <c r="K529" s="179">
        <v>18.05</v>
      </c>
      <c r="L529" s="182">
        <v>414.32341666666673</v>
      </c>
      <c r="M529" s="181">
        <f t="shared" si="52"/>
        <v>31.674999999999997</v>
      </c>
      <c r="N529" s="181">
        <f t="shared" si="53"/>
        <v>414.37604166666659</v>
      </c>
      <c r="O529" s="181">
        <f t="shared" si="54"/>
        <v>31.054000000000002</v>
      </c>
      <c r="P529" s="176" t="s">
        <v>255</v>
      </c>
      <c r="Q529" s="176" t="s">
        <v>259</v>
      </c>
    </row>
    <row r="530" spans="1:17" s="176" customFormat="1" ht="15" customHeight="1" x14ac:dyDescent="0.2">
      <c r="A530" s="176" t="s">
        <v>866</v>
      </c>
      <c r="B530" s="176" t="s">
        <v>846</v>
      </c>
      <c r="C530" s="176" t="s">
        <v>792</v>
      </c>
      <c r="D530" s="176" t="s">
        <v>397</v>
      </c>
      <c r="E530" s="176">
        <v>50</v>
      </c>
      <c r="F530" s="176">
        <v>14.4</v>
      </c>
      <c r="G530" s="176" t="s">
        <v>252</v>
      </c>
      <c r="H530" s="176" t="s">
        <v>349</v>
      </c>
      <c r="J530" s="178"/>
      <c r="K530" s="179">
        <v>18.59</v>
      </c>
      <c r="L530" s="182">
        <v>414.93737499999997</v>
      </c>
      <c r="M530" s="181">
        <f t="shared" si="52"/>
        <v>29.245000000000005</v>
      </c>
      <c r="N530" s="181">
        <f t="shared" si="53"/>
        <v>414.97245833333335</v>
      </c>
      <c r="O530" s="181">
        <f t="shared" si="54"/>
        <v>30.019000000000005</v>
      </c>
      <c r="P530" s="176" t="s">
        <v>263</v>
      </c>
      <c r="Q530" s="176" t="s">
        <v>256</v>
      </c>
    </row>
    <row r="531" spans="1:17" s="176" customFormat="1" ht="15" customHeight="1" x14ac:dyDescent="0.2">
      <c r="A531" s="176" t="s">
        <v>867</v>
      </c>
      <c r="B531" s="176" t="s">
        <v>858</v>
      </c>
      <c r="C531" s="176" t="s">
        <v>792</v>
      </c>
      <c r="D531" s="176" t="s">
        <v>397</v>
      </c>
      <c r="E531" s="176">
        <v>50</v>
      </c>
      <c r="F531" s="176">
        <v>14.4</v>
      </c>
      <c r="G531" s="176" t="s">
        <v>261</v>
      </c>
      <c r="H531" s="176" t="s">
        <v>349</v>
      </c>
      <c r="J531" s="178"/>
      <c r="K531" s="179">
        <v>17.75</v>
      </c>
      <c r="L531" s="182">
        <v>415.97233333333338</v>
      </c>
      <c r="M531" s="181">
        <f t="shared" si="52"/>
        <v>33.025000000000006</v>
      </c>
      <c r="N531" s="181">
        <f t="shared" si="53"/>
        <v>415.70570000000009</v>
      </c>
      <c r="O531" s="181">
        <f t="shared" ref="O531:O546" si="55">AVERAGE(M529:M533)</f>
        <v>30.631000000000007</v>
      </c>
      <c r="P531" s="176" t="s">
        <v>255</v>
      </c>
      <c r="Q531" s="176" t="s">
        <v>259</v>
      </c>
    </row>
    <row r="532" spans="1:17" s="176" customFormat="1" ht="15" customHeight="1" x14ac:dyDescent="0.2">
      <c r="A532" s="176" t="s">
        <v>868</v>
      </c>
      <c r="B532" s="176" t="s">
        <v>858</v>
      </c>
      <c r="C532" s="176" t="s">
        <v>792</v>
      </c>
      <c r="D532" s="176" t="s">
        <v>397</v>
      </c>
      <c r="E532" s="176">
        <v>50</v>
      </c>
      <c r="F532" s="176">
        <v>14.4</v>
      </c>
      <c r="G532" s="176" t="s">
        <v>252</v>
      </c>
      <c r="H532" s="176" t="s">
        <v>349</v>
      </c>
      <c r="J532" s="178"/>
      <c r="K532" s="179">
        <v>19.11</v>
      </c>
      <c r="L532" s="182">
        <v>416.27054166666665</v>
      </c>
      <c r="M532" s="181">
        <f t="shared" si="52"/>
        <v>26.905000000000001</v>
      </c>
      <c r="N532" s="181">
        <f t="shared" si="53"/>
        <v>416.26352500000002</v>
      </c>
      <c r="O532" s="181">
        <f t="shared" si="55"/>
        <v>30.127000000000002</v>
      </c>
      <c r="P532" s="176" t="s">
        <v>255</v>
      </c>
      <c r="Q532" s="176" t="s">
        <v>256</v>
      </c>
    </row>
    <row r="533" spans="1:17" s="176" customFormat="1" ht="15" customHeight="1" x14ac:dyDescent="0.2">
      <c r="A533" s="176" t="s">
        <v>869</v>
      </c>
      <c r="B533" s="176" t="s">
        <v>858</v>
      </c>
      <c r="C533" s="176" t="s">
        <v>792</v>
      </c>
      <c r="D533" s="176" t="s">
        <v>397</v>
      </c>
      <c r="E533" s="176">
        <v>50</v>
      </c>
      <c r="F533" s="176">
        <v>14.4</v>
      </c>
      <c r="G533" s="176" t="s">
        <v>252</v>
      </c>
      <c r="H533" s="176" t="s">
        <v>349</v>
      </c>
      <c r="J533" s="178"/>
      <c r="K533" s="179">
        <v>17.91</v>
      </c>
      <c r="L533" s="182">
        <v>417.02483333333333</v>
      </c>
      <c r="M533" s="181">
        <f t="shared" si="52"/>
        <v>32.305000000000007</v>
      </c>
      <c r="N533" s="181">
        <f t="shared" si="53"/>
        <v>416.71609999999998</v>
      </c>
      <c r="O533" s="181">
        <f t="shared" si="55"/>
        <v>30.514000000000003</v>
      </c>
      <c r="P533" s="176" t="s">
        <v>255</v>
      </c>
      <c r="Q533" s="176" t="s">
        <v>256</v>
      </c>
    </row>
    <row r="534" spans="1:17" s="176" customFormat="1" ht="15" customHeight="1" x14ac:dyDescent="0.2">
      <c r="A534" s="176" t="s">
        <v>870</v>
      </c>
      <c r="B534" s="176" t="s">
        <v>858</v>
      </c>
      <c r="C534" s="176" t="s">
        <v>792</v>
      </c>
      <c r="D534" s="176" t="s">
        <v>397</v>
      </c>
      <c r="E534" s="176">
        <v>50</v>
      </c>
      <c r="F534" s="176">
        <v>14.4</v>
      </c>
      <c r="G534" s="176" t="s">
        <v>252</v>
      </c>
      <c r="H534" s="176" t="s">
        <v>349</v>
      </c>
      <c r="J534" s="178"/>
      <c r="K534" s="179">
        <v>18.61</v>
      </c>
      <c r="L534" s="182">
        <v>417.11254166666669</v>
      </c>
      <c r="M534" s="181">
        <f t="shared" si="52"/>
        <v>29.155000000000001</v>
      </c>
      <c r="N534" s="181">
        <f t="shared" si="53"/>
        <v>417.01430833333336</v>
      </c>
      <c r="O534" s="181">
        <f t="shared" si="55"/>
        <v>29.668000000000006</v>
      </c>
      <c r="P534" s="176" t="s">
        <v>255</v>
      </c>
      <c r="Q534" s="176" t="s">
        <v>256</v>
      </c>
    </row>
    <row r="535" spans="1:17" s="176" customFormat="1" ht="15" customHeight="1" x14ac:dyDescent="0.2">
      <c r="A535" s="176" t="s">
        <v>871</v>
      </c>
      <c r="B535" s="176" t="s">
        <v>846</v>
      </c>
      <c r="C535" s="176" t="s">
        <v>792</v>
      </c>
      <c r="D535" s="176" t="s">
        <v>397</v>
      </c>
      <c r="E535" s="176">
        <v>50</v>
      </c>
      <c r="F535" s="176">
        <v>14.4</v>
      </c>
      <c r="G535" s="176" t="s">
        <v>252</v>
      </c>
      <c r="H535" s="176" t="s">
        <v>349</v>
      </c>
      <c r="J535" s="178"/>
      <c r="K535" s="179">
        <v>18.16</v>
      </c>
      <c r="L535" s="182">
        <v>417.20025000000004</v>
      </c>
      <c r="M535" s="181">
        <f t="shared" si="52"/>
        <v>31.180000000000007</v>
      </c>
      <c r="N535" s="181">
        <f t="shared" si="53"/>
        <v>417.2598916666667</v>
      </c>
      <c r="O535" s="181">
        <f t="shared" si="55"/>
        <v>30.658000000000005</v>
      </c>
      <c r="P535" s="176" t="s">
        <v>255</v>
      </c>
      <c r="Q535" s="176" t="s">
        <v>256</v>
      </c>
    </row>
    <row r="536" spans="1:17" s="176" customFormat="1" ht="15" customHeight="1" x14ac:dyDescent="0.2">
      <c r="A536" s="176" t="s">
        <v>872</v>
      </c>
      <c r="B536" s="176" t="s">
        <v>846</v>
      </c>
      <c r="C536" s="176" t="s">
        <v>792</v>
      </c>
      <c r="D536" s="176" t="s">
        <v>397</v>
      </c>
      <c r="E536" s="176">
        <v>50</v>
      </c>
      <c r="F536" s="176">
        <v>14.4</v>
      </c>
      <c r="G536" s="176" t="s">
        <v>252</v>
      </c>
      <c r="H536" s="176" t="s">
        <v>349</v>
      </c>
      <c r="J536" s="178"/>
      <c r="K536" s="179">
        <v>18.690000000000001</v>
      </c>
      <c r="L536" s="182">
        <v>417.46337499999998</v>
      </c>
      <c r="M536" s="181">
        <f t="shared" si="52"/>
        <v>28.795000000000002</v>
      </c>
      <c r="N536" s="181">
        <f t="shared" si="53"/>
        <v>417.43530833333335</v>
      </c>
      <c r="O536" s="181">
        <f t="shared" si="55"/>
        <v>30.127000000000002</v>
      </c>
      <c r="P536" s="176" t="s">
        <v>255</v>
      </c>
      <c r="Q536" s="176" t="s">
        <v>256</v>
      </c>
    </row>
    <row r="537" spans="1:17" s="176" customFormat="1" ht="15" customHeight="1" x14ac:dyDescent="0.2">
      <c r="A537" s="176" t="s">
        <v>873</v>
      </c>
      <c r="B537" s="176" t="s">
        <v>858</v>
      </c>
      <c r="C537" s="176" t="s">
        <v>792</v>
      </c>
      <c r="D537" s="176" t="s">
        <v>397</v>
      </c>
      <c r="E537" s="176">
        <v>50</v>
      </c>
      <c r="F537" s="176">
        <v>14.4</v>
      </c>
      <c r="G537" s="176" t="s">
        <v>252</v>
      </c>
      <c r="H537" s="176" t="s">
        <v>349</v>
      </c>
      <c r="J537" s="178"/>
      <c r="K537" s="179">
        <v>18.010000000000002</v>
      </c>
      <c r="L537" s="182">
        <v>417.49845833333325</v>
      </c>
      <c r="M537" s="181">
        <f t="shared" si="52"/>
        <v>31.855000000000004</v>
      </c>
      <c r="N537" s="181">
        <f t="shared" si="53"/>
        <v>417.68439999999993</v>
      </c>
      <c r="O537" s="181">
        <f t="shared" si="55"/>
        <v>29.524000000000001</v>
      </c>
      <c r="P537" s="176" t="s">
        <v>255</v>
      </c>
      <c r="Q537" s="176" t="s">
        <v>259</v>
      </c>
    </row>
    <row r="538" spans="1:17" s="176" customFormat="1" ht="15" customHeight="1" x14ac:dyDescent="0.2">
      <c r="A538" s="176" t="s">
        <v>874</v>
      </c>
      <c r="B538" s="176" t="s">
        <v>875</v>
      </c>
      <c r="C538" s="176" t="s">
        <v>792</v>
      </c>
      <c r="D538" s="176" t="s">
        <v>397</v>
      </c>
      <c r="E538" s="176">
        <v>50</v>
      </c>
      <c r="F538" s="176">
        <v>14.4</v>
      </c>
      <c r="G538" s="176" t="s">
        <v>252</v>
      </c>
      <c r="H538" s="176" t="s">
        <v>349</v>
      </c>
      <c r="J538" s="178"/>
      <c r="K538" s="179">
        <v>18.5</v>
      </c>
      <c r="L538" s="182">
        <v>417.90191666666664</v>
      </c>
      <c r="M538" s="181">
        <f t="shared" si="52"/>
        <v>29.650000000000006</v>
      </c>
      <c r="N538" s="181">
        <f t="shared" si="53"/>
        <v>417.93700000000001</v>
      </c>
      <c r="O538" s="181">
        <f t="shared" si="55"/>
        <v>29.137</v>
      </c>
      <c r="P538" s="176" t="s">
        <v>255</v>
      </c>
      <c r="Q538" s="176" t="s">
        <v>256</v>
      </c>
    </row>
    <row r="539" spans="1:17" s="176" customFormat="1" ht="15" customHeight="1" x14ac:dyDescent="0.2">
      <c r="A539" s="176" t="s">
        <v>876</v>
      </c>
      <c r="B539" s="176" t="s">
        <v>846</v>
      </c>
      <c r="C539" s="176" t="s">
        <v>792</v>
      </c>
      <c r="D539" s="176" t="s">
        <v>397</v>
      </c>
      <c r="E539" s="176">
        <v>50</v>
      </c>
      <c r="F539" s="176">
        <v>14.4</v>
      </c>
      <c r="G539" s="176" t="s">
        <v>252</v>
      </c>
      <c r="H539" s="176" t="s">
        <v>349</v>
      </c>
      <c r="J539" s="178"/>
      <c r="K539" s="179">
        <v>19.28</v>
      </c>
      <c r="L539" s="182">
        <v>418.35799999999995</v>
      </c>
      <c r="M539" s="181">
        <f t="shared" si="52"/>
        <v>26.14</v>
      </c>
      <c r="N539" s="181">
        <f t="shared" si="53"/>
        <v>418.14399166666664</v>
      </c>
      <c r="O539" s="181">
        <f t="shared" si="55"/>
        <v>29.371000000000002</v>
      </c>
      <c r="P539" s="176" t="s">
        <v>255</v>
      </c>
      <c r="Q539" s="176" t="s">
        <v>256</v>
      </c>
    </row>
    <row r="540" spans="1:17" s="176" customFormat="1" ht="15" customHeight="1" x14ac:dyDescent="0.2">
      <c r="A540" s="176" t="s">
        <v>877</v>
      </c>
      <c r="B540" s="176" t="s">
        <v>846</v>
      </c>
      <c r="C540" s="176" t="s">
        <v>792</v>
      </c>
      <c r="D540" s="176" t="s">
        <v>397</v>
      </c>
      <c r="E540" s="176">
        <v>50</v>
      </c>
      <c r="F540" s="176">
        <v>14.4</v>
      </c>
      <c r="G540" s="176" t="s">
        <v>252</v>
      </c>
      <c r="H540" s="176" t="s">
        <v>349</v>
      </c>
      <c r="J540" s="178"/>
      <c r="K540" s="179">
        <v>18.59</v>
      </c>
      <c r="L540" s="182">
        <v>418.46324999999996</v>
      </c>
      <c r="M540" s="181">
        <f t="shared" si="52"/>
        <v>29.245000000000005</v>
      </c>
      <c r="N540" s="181">
        <f t="shared" si="53"/>
        <v>418.35449166666666</v>
      </c>
      <c r="O540" s="181">
        <f t="shared" si="55"/>
        <v>29.065000000000005</v>
      </c>
      <c r="P540" s="176" t="s">
        <v>255</v>
      </c>
      <c r="Q540" s="176" t="s">
        <v>256</v>
      </c>
    </row>
    <row r="541" spans="1:17" s="176" customFormat="1" ht="15" customHeight="1" x14ac:dyDescent="0.2">
      <c r="A541" s="176" t="s">
        <v>878</v>
      </c>
      <c r="B541" s="176" t="s">
        <v>846</v>
      </c>
      <c r="C541" s="176" t="s">
        <v>792</v>
      </c>
      <c r="D541" s="176" t="s">
        <v>397</v>
      </c>
      <c r="E541" s="176">
        <v>50</v>
      </c>
      <c r="F541" s="176">
        <v>14.4</v>
      </c>
      <c r="G541" s="176" t="s">
        <v>252</v>
      </c>
      <c r="H541" s="176" t="s">
        <v>349</v>
      </c>
      <c r="J541" s="178"/>
      <c r="K541" s="179">
        <v>18.43</v>
      </c>
      <c r="L541" s="182">
        <v>418.49833333333333</v>
      </c>
      <c r="M541" s="181">
        <f t="shared" si="52"/>
        <v>29.965000000000003</v>
      </c>
      <c r="N541" s="181">
        <f t="shared" si="53"/>
        <v>418.50535000000002</v>
      </c>
      <c r="O541" s="181">
        <f t="shared" si="55"/>
        <v>29.020000000000003</v>
      </c>
      <c r="P541" s="176" t="s">
        <v>255</v>
      </c>
      <c r="Q541" s="176" t="s">
        <v>256</v>
      </c>
    </row>
    <row r="542" spans="1:17" s="176" customFormat="1" ht="15" customHeight="1" x14ac:dyDescent="0.2">
      <c r="A542" s="176" t="s">
        <v>879</v>
      </c>
      <c r="B542" s="176" t="s">
        <v>846</v>
      </c>
      <c r="C542" s="176" t="s">
        <v>792</v>
      </c>
      <c r="D542" s="176" t="s">
        <v>397</v>
      </c>
      <c r="E542" s="176">
        <v>50</v>
      </c>
      <c r="F542" s="176">
        <v>14.4</v>
      </c>
      <c r="G542" s="176" t="s">
        <v>252</v>
      </c>
      <c r="H542" s="176" t="s">
        <v>349</v>
      </c>
      <c r="J542" s="178"/>
      <c r="K542" s="179">
        <v>18.350000000000001</v>
      </c>
      <c r="L542" s="182">
        <v>418.55095833333331</v>
      </c>
      <c r="M542" s="181">
        <f t="shared" si="52"/>
        <v>30.325000000000003</v>
      </c>
      <c r="N542" s="181">
        <f t="shared" si="53"/>
        <v>418.579025</v>
      </c>
      <c r="O542" s="181">
        <f t="shared" si="55"/>
        <v>29.100999999999999</v>
      </c>
      <c r="P542" s="176" t="s">
        <v>263</v>
      </c>
      <c r="Q542" s="176" t="s">
        <v>256</v>
      </c>
    </row>
    <row r="543" spans="1:17" s="176" customFormat="1" ht="15" customHeight="1" x14ac:dyDescent="0.2">
      <c r="A543" s="176" t="s">
        <v>880</v>
      </c>
      <c r="B543" s="176" t="s">
        <v>846</v>
      </c>
      <c r="C543" s="176" t="s">
        <v>792</v>
      </c>
      <c r="D543" s="176" t="s">
        <v>397</v>
      </c>
      <c r="E543" s="176">
        <v>50</v>
      </c>
      <c r="F543" s="176">
        <v>14.4</v>
      </c>
      <c r="G543" s="176" t="s">
        <v>252</v>
      </c>
      <c r="H543" s="176" t="s">
        <v>349</v>
      </c>
      <c r="J543" s="178"/>
      <c r="K543" s="179">
        <v>18.55</v>
      </c>
      <c r="L543" s="182">
        <v>418.65620833333332</v>
      </c>
      <c r="M543" s="181">
        <f t="shared" si="52"/>
        <v>29.424999999999997</v>
      </c>
      <c r="N543" s="181">
        <f t="shared" si="53"/>
        <v>418.6491916666667</v>
      </c>
      <c r="O543" s="181">
        <f t="shared" si="55"/>
        <v>29.821000000000005</v>
      </c>
      <c r="P543" s="176" t="s">
        <v>255</v>
      </c>
      <c r="Q543" s="176" t="s">
        <v>256</v>
      </c>
    </row>
    <row r="544" spans="1:17" s="176" customFormat="1" ht="15" customHeight="1" x14ac:dyDescent="0.2">
      <c r="A544" s="176" t="s">
        <v>881</v>
      </c>
      <c r="B544" s="176" t="s">
        <v>846</v>
      </c>
      <c r="C544" s="176" t="s">
        <v>792</v>
      </c>
      <c r="D544" s="176" t="s">
        <v>397</v>
      </c>
      <c r="E544" s="176">
        <v>50</v>
      </c>
      <c r="F544" s="176">
        <v>14.4</v>
      </c>
      <c r="G544" s="176" t="s">
        <v>252</v>
      </c>
      <c r="H544" s="176" t="s">
        <v>349</v>
      </c>
      <c r="J544" s="178"/>
      <c r="K544" s="179">
        <v>19.190000000000001</v>
      </c>
      <c r="L544" s="182">
        <v>418.72637500000002</v>
      </c>
      <c r="M544" s="181">
        <f t="shared" si="52"/>
        <v>26.545000000000002</v>
      </c>
      <c r="N544" s="181">
        <f t="shared" si="53"/>
        <v>418.75093333333325</v>
      </c>
      <c r="O544" s="181">
        <f t="shared" si="55"/>
        <v>30.667000000000009</v>
      </c>
      <c r="P544" s="176" t="s">
        <v>255</v>
      </c>
      <c r="Q544" s="176" t="s">
        <v>256</v>
      </c>
    </row>
    <row r="545" spans="1:17" s="176" customFormat="1" ht="15" customHeight="1" x14ac:dyDescent="0.2">
      <c r="A545" s="176" t="s">
        <v>882</v>
      </c>
      <c r="B545" s="176" t="s">
        <v>846</v>
      </c>
      <c r="C545" s="176" t="s">
        <v>792</v>
      </c>
      <c r="D545" s="176" t="s">
        <v>397</v>
      </c>
      <c r="E545" s="176">
        <v>50</v>
      </c>
      <c r="F545" s="176">
        <v>14.4</v>
      </c>
      <c r="G545" s="176" t="s">
        <v>252</v>
      </c>
      <c r="H545" s="176" t="s">
        <v>349</v>
      </c>
      <c r="J545" s="178"/>
      <c r="K545" s="179">
        <v>17.79</v>
      </c>
      <c r="L545" s="182">
        <v>418.81408333333326</v>
      </c>
      <c r="M545" s="181">
        <f t="shared" si="52"/>
        <v>32.845000000000013</v>
      </c>
      <c r="N545" s="181">
        <f t="shared" si="53"/>
        <v>418.85267499999992</v>
      </c>
      <c r="O545" s="181">
        <f t="shared" si="55"/>
        <v>30.865000000000009</v>
      </c>
      <c r="P545" s="176" t="s">
        <v>255</v>
      </c>
      <c r="Q545" s="176" t="s">
        <v>256</v>
      </c>
    </row>
    <row r="546" spans="1:17" s="176" customFormat="1" ht="15" customHeight="1" x14ac:dyDescent="0.2">
      <c r="A546" s="176" t="s">
        <v>883</v>
      </c>
      <c r="B546" s="176" t="s">
        <v>858</v>
      </c>
      <c r="C546" s="176" t="s">
        <v>792</v>
      </c>
      <c r="D546" s="176" t="s">
        <v>397</v>
      </c>
      <c r="E546" s="176">
        <v>50</v>
      </c>
      <c r="F546" s="176">
        <v>14.4</v>
      </c>
      <c r="G546" s="176" t="s">
        <v>252</v>
      </c>
      <c r="H546" s="176" t="s">
        <v>349</v>
      </c>
      <c r="J546" s="178"/>
      <c r="K546" s="179">
        <v>17.489999999999998</v>
      </c>
      <c r="L546" s="182">
        <v>419.00704166666662</v>
      </c>
      <c r="M546" s="181">
        <f t="shared" si="52"/>
        <v>34.195000000000007</v>
      </c>
      <c r="N546" s="181">
        <f t="shared" si="53"/>
        <v>418.94038333333339</v>
      </c>
      <c r="O546" s="181">
        <f t="shared" si="55"/>
        <v>31.63900000000001</v>
      </c>
      <c r="P546" s="176" t="s">
        <v>255</v>
      </c>
      <c r="Q546" s="176" t="s">
        <v>256</v>
      </c>
    </row>
    <row r="547" spans="1:17" s="176" customFormat="1" ht="15" customHeight="1" x14ac:dyDescent="0.2">
      <c r="A547" s="176" t="s">
        <v>884</v>
      </c>
      <c r="B547" s="176" t="s">
        <v>875</v>
      </c>
      <c r="C547" s="176" t="s">
        <v>792</v>
      </c>
      <c r="D547" s="176" t="s">
        <v>397</v>
      </c>
      <c r="E547" s="176">
        <v>50</v>
      </c>
      <c r="F547" s="176">
        <v>14.4</v>
      </c>
      <c r="G547" s="176" t="s">
        <v>252</v>
      </c>
      <c r="H547" s="176" t="s">
        <v>349</v>
      </c>
      <c r="J547" s="178"/>
      <c r="K547" s="179">
        <v>18.13</v>
      </c>
      <c r="L547" s="182">
        <v>419.05966666666666</v>
      </c>
      <c r="M547" s="181">
        <f t="shared" si="52"/>
        <v>31.315000000000012</v>
      </c>
      <c r="N547" s="181">
        <f t="shared" ref="N547:N578" si="56">AVERAGE(L545:L549)</f>
        <v>419.02107499999994</v>
      </c>
      <c r="O547" s="181">
        <f t="shared" ref="O547:O562" si="57">AVERAGE(M545:M549)</f>
        <v>32.701000000000008</v>
      </c>
      <c r="P547" s="176" t="s">
        <v>255</v>
      </c>
      <c r="Q547" s="176" t="s">
        <v>256</v>
      </c>
    </row>
    <row r="548" spans="1:17" s="176" customFormat="1" ht="15" customHeight="1" x14ac:dyDescent="0.2">
      <c r="A548" s="176" t="s">
        <v>885</v>
      </c>
      <c r="B548" s="176" t="s">
        <v>858</v>
      </c>
      <c r="C548" s="176" t="s">
        <v>792</v>
      </c>
      <c r="D548" s="176" t="s">
        <v>408</v>
      </c>
      <c r="E548" s="176">
        <v>50</v>
      </c>
      <c r="F548" s="176">
        <v>14.4</v>
      </c>
      <c r="G548" s="176" t="s">
        <v>252</v>
      </c>
      <c r="H548" s="176" t="s">
        <v>349</v>
      </c>
      <c r="J548" s="178"/>
      <c r="K548" s="179">
        <v>17.690000000000001</v>
      </c>
      <c r="L548" s="182">
        <v>419.09474999999998</v>
      </c>
      <c r="M548" s="181">
        <f t="shared" si="52"/>
        <v>33.295000000000002</v>
      </c>
      <c r="N548" s="181">
        <f t="shared" si="56"/>
        <v>419.08773333333329</v>
      </c>
      <c r="O548" s="181">
        <f t="shared" si="57"/>
        <v>32.647000000000006</v>
      </c>
      <c r="P548" s="176" t="s">
        <v>255</v>
      </c>
      <c r="Q548" s="176" t="s">
        <v>256</v>
      </c>
    </row>
    <row r="549" spans="1:17" s="176" customFormat="1" ht="15" customHeight="1" x14ac:dyDescent="0.2">
      <c r="A549" s="176" t="s">
        <v>886</v>
      </c>
      <c r="B549" s="176" t="s">
        <v>846</v>
      </c>
      <c r="C549" s="176" t="s">
        <v>792</v>
      </c>
      <c r="D549" s="176" t="s">
        <v>397</v>
      </c>
      <c r="E549" s="176">
        <v>50</v>
      </c>
      <c r="F549" s="176">
        <v>14.4</v>
      </c>
      <c r="G549" s="176" t="s">
        <v>252</v>
      </c>
      <c r="H549" s="176" t="s">
        <v>349</v>
      </c>
      <c r="J549" s="178"/>
      <c r="K549" s="179">
        <v>18.010000000000002</v>
      </c>
      <c r="L549" s="182">
        <v>419.12983333333329</v>
      </c>
      <c r="M549" s="181">
        <f t="shared" si="52"/>
        <v>31.855000000000004</v>
      </c>
      <c r="N549" s="181">
        <f t="shared" si="56"/>
        <v>419.1653175925926</v>
      </c>
      <c r="O549" s="181">
        <f t="shared" si="57"/>
        <v>32.341000000000008</v>
      </c>
      <c r="P549" s="176" t="s">
        <v>255</v>
      </c>
      <c r="Q549" s="176" t="s">
        <v>256</v>
      </c>
    </row>
    <row r="550" spans="1:17" s="176" customFormat="1" ht="15" customHeight="1" x14ac:dyDescent="0.2">
      <c r="A550" s="176" t="s">
        <v>887</v>
      </c>
      <c r="B550" s="176" t="s">
        <v>858</v>
      </c>
      <c r="C550" s="176" t="s">
        <v>792</v>
      </c>
      <c r="D550" s="176" t="s">
        <v>397</v>
      </c>
      <c r="E550" s="176">
        <v>50</v>
      </c>
      <c r="F550" s="176">
        <v>14.4</v>
      </c>
      <c r="G550" s="176" t="s">
        <v>252</v>
      </c>
      <c r="H550" s="176" t="s">
        <v>349</v>
      </c>
      <c r="J550" s="178"/>
      <c r="K550" s="179">
        <v>17.850000000000001</v>
      </c>
      <c r="L550" s="182">
        <v>419.14737500000001</v>
      </c>
      <c r="M550" s="181">
        <f t="shared" si="52"/>
        <v>32.575000000000003</v>
      </c>
      <c r="N550" s="181">
        <f t="shared" si="56"/>
        <v>419.26858425925923</v>
      </c>
      <c r="O550" s="181">
        <f t="shared" si="57"/>
        <v>33.025000000000013</v>
      </c>
      <c r="P550" s="176" t="s">
        <v>255</v>
      </c>
      <c r="Q550" s="176" t="s">
        <v>256</v>
      </c>
    </row>
    <row r="551" spans="1:17" s="176" customFormat="1" ht="15" customHeight="1" x14ac:dyDescent="0.2">
      <c r="A551" s="176" t="s">
        <v>888</v>
      </c>
      <c r="B551" s="176" t="s">
        <v>846</v>
      </c>
      <c r="C551" s="176" t="s">
        <v>792</v>
      </c>
      <c r="D551" s="176" t="s">
        <v>397</v>
      </c>
      <c r="E551" s="176">
        <v>50</v>
      </c>
      <c r="F551" s="176">
        <v>14.4</v>
      </c>
      <c r="G551" s="179" t="s">
        <v>889</v>
      </c>
      <c r="H551" s="176" t="s">
        <v>890</v>
      </c>
      <c r="J551" s="178"/>
      <c r="K551" s="179">
        <v>17.829999999999998</v>
      </c>
      <c r="L551" s="182">
        <v>419.39496296296295</v>
      </c>
      <c r="M551" s="181">
        <f t="shared" si="52"/>
        <v>32.66500000000002</v>
      </c>
      <c r="N551" s="181">
        <f t="shared" si="56"/>
        <v>419.3704046296296</v>
      </c>
      <c r="O551" s="181">
        <f t="shared" si="57"/>
        <v>32.296000000000006</v>
      </c>
      <c r="P551" s="176" t="s">
        <v>255</v>
      </c>
      <c r="Q551" s="176" t="s">
        <v>256</v>
      </c>
    </row>
    <row r="552" spans="1:17" s="176" customFormat="1" ht="15" customHeight="1" x14ac:dyDescent="0.2">
      <c r="A552" s="176" t="s">
        <v>891</v>
      </c>
      <c r="B552" s="176" t="s">
        <v>846</v>
      </c>
      <c r="C552" s="176" t="s">
        <v>792</v>
      </c>
      <c r="D552" s="176" t="s">
        <v>397</v>
      </c>
      <c r="E552" s="176">
        <v>50</v>
      </c>
      <c r="F552" s="176">
        <v>14.4</v>
      </c>
      <c r="G552" s="179" t="s">
        <v>889</v>
      </c>
      <c r="H552" s="176" t="s">
        <v>890</v>
      </c>
      <c r="J552" s="178"/>
      <c r="K552" s="179">
        <v>17.37</v>
      </c>
      <c r="L552" s="182">
        <v>419.57599999999996</v>
      </c>
      <c r="M552" s="181">
        <f t="shared" si="52"/>
        <v>34.734999999999999</v>
      </c>
      <c r="N552" s="181">
        <f t="shared" si="56"/>
        <v>419.47356388888886</v>
      </c>
      <c r="O552" s="181">
        <f t="shared" si="57"/>
        <v>33.079000000000008</v>
      </c>
      <c r="P552" s="176" t="s">
        <v>255</v>
      </c>
      <c r="Q552" s="176" t="s">
        <v>256</v>
      </c>
    </row>
    <row r="553" spans="1:17" s="176" customFormat="1" ht="15" customHeight="1" x14ac:dyDescent="0.2">
      <c r="A553" s="176" t="s">
        <v>892</v>
      </c>
      <c r="B553" s="176" t="s">
        <v>875</v>
      </c>
      <c r="C553" s="176" t="s">
        <v>792</v>
      </c>
      <c r="D553" s="176" t="s">
        <v>397</v>
      </c>
      <c r="E553" s="176">
        <v>50</v>
      </c>
      <c r="F553" s="176">
        <v>14.4</v>
      </c>
      <c r="G553" s="179" t="s">
        <v>889</v>
      </c>
      <c r="H553" s="176" t="s">
        <v>890</v>
      </c>
      <c r="J553" s="178"/>
      <c r="K553" s="179">
        <v>18.5</v>
      </c>
      <c r="L553" s="182">
        <v>419.60385185185186</v>
      </c>
      <c r="M553" s="181">
        <f t="shared" si="52"/>
        <v>29.650000000000006</v>
      </c>
      <c r="N553" s="181">
        <f t="shared" si="56"/>
        <v>419.59549629629629</v>
      </c>
      <c r="O553" s="181">
        <f t="shared" si="57"/>
        <v>33.115000000000009</v>
      </c>
      <c r="P553" s="176" t="s">
        <v>255</v>
      </c>
      <c r="Q553" s="176" t="s">
        <v>256</v>
      </c>
    </row>
    <row r="554" spans="1:17" s="176" customFormat="1" ht="15" customHeight="1" x14ac:dyDescent="0.2">
      <c r="A554" s="176" t="s">
        <v>893</v>
      </c>
      <c r="B554" s="176" t="s">
        <v>846</v>
      </c>
      <c r="C554" s="176" t="s">
        <v>792</v>
      </c>
      <c r="D554" s="176" t="s">
        <v>397</v>
      </c>
      <c r="E554" s="176">
        <v>50</v>
      </c>
      <c r="F554" s="176">
        <v>14.4</v>
      </c>
      <c r="G554" s="179" t="s">
        <v>889</v>
      </c>
      <c r="H554" s="176" t="s">
        <v>890</v>
      </c>
      <c r="J554" s="178"/>
      <c r="K554" s="179">
        <v>17.14</v>
      </c>
      <c r="L554" s="182">
        <v>419.64562962962958</v>
      </c>
      <c r="M554" s="181">
        <f t="shared" si="52"/>
        <v>35.77000000000001</v>
      </c>
      <c r="N554" s="181">
        <f t="shared" si="56"/>
        <v>419.69576296296293</v>
      </c>
      <c r="O554" s="181">
        <f t="shared" si="57"/>
        <v>33.69100000000001</v>
      </c>
      <c r="P554" s="176" t="s">
        <v>255</v>
      </c>
      <c r="Q554" s="176" t="s">
        <v>256</v>
      </c>
    </row>
    <row r="555" spans="1:17" s="176" customFormat="1" ht="15" customHeight="1" x14ac:dyDescent="0.2">
      <c r="A555" s="176" t="s">
        <v>894</v>
      </c>
      <c r="B555" s="176" t="s">
        <v>846</v>
      </c>
      <c r="C555" s="176" t="s">
        <v>792</v>
      </c>
      <c r="D555" s="176" t="s">
        <v>397</v>
      </c>
      <c r="E555" s="176">
        <v>50</v>
      </c>
      <c r="F555" s="176">
        <v>14.4</v>
      </c>
      <c r="G555" s="179" t="s">
        <v>889</v>
      </c>
      <c r="H555" s="176" t="s">
        <v>890</v>
      </c>
      <c r="J555" s="178"/>
      <c r="K555" s="179">
        <v>17.809999999999999</v>
      </c>
      <c r="L555" s="182">
        <v>419.75703703703698</v>
      </c>
      <c r="M555" s="181">
        <f t="shared" si="52"/>
        <v>32.75500000000001</v>
      </c>
      <c r="N555" s="181">
        <f t="shared" si="56"/>
        <v>419.7765333333333</v>
      </c>
      <c r="O555" s="181">
        <f t="shared" si="57"/>
        <v>33.448000000000008</v>
      </c>
      <c r="P555" s="176" t="s">
        <v>255</v>
      </c>
      <c r="Q555" s="176" t="s">
        <v>256</v>
      </c>
    </row>
    <row r="556" spans="1:17" s="176" customFormat="1" ht="15" customHeight="1" x14ac:dyDescent="0.2">
      <c r="A556" s="176" t="s">
        <v>895</v>
      </c>
      <c r="B556" s="176" t="s">
        <v>846</v>
      </c>
      <c r="C556" s="176" t="s">
        <v>792</v>
      </c>
      <c r="D556" s="176" t="s">
        <v>397</v>
      </c>
      <c r="E556" s="176">
        <v>50</v>
      </c>
      <c r="F556" s="176">
        <v>14.4</v>
      </c>
      <c r="G556" s="179" t="s">
        <v>889</v>
      </c>
      <c r="H556" s="176" t="s">
        <v>890</v>
      </c>
      <c r="J556" s="178"/>
      <c r="K556" s="179">
        <v>17.190000000000001</v>
      </c>
      <c r="L556" s="182">
        <v>419.89629629629627</v>
      </c>
      <c r="M556" s="181">
        <f t="shared" si="52"/>
        <v>35.545000000000002</v>
      </c>
      <c r="N556" s="181">
        <f t="shared" si="56"/>
        <v>419.86565925925925</v>
      </c>
      <c r="O556" s="181">
        <f t="shared" si="57"/>
        <v>34.159000000000006</v>
      </c>
      <c r="P556" s="176" t="s">
        <v>263</v>
      </c>
      <c r="Q556" s="176" t="s">
        <v>256</v>
      </c>
    </row>
    <row r="557" spans="1:17" s="176" customFormat="1" ht="15" customHeight="1" x14ac:dyDescent="0.2">
      <c r="A557" s="176" t="s">
        <v>896</v>
      </c>
      <c r="B557" s="176" t="s">
        <v>875</v>
      </c>
      <c r="C557" s="176" t="s">
        <v>792</v>
      </c>
      <c r="D557" s="176" t="s">
        <v>397</v>
      </c>
      <c r="E557" s="176">
        <v>50</v>
      </c>
      <c r="F557" s="176">
        <v>14.4</v>
      </c>
      <c r="G557" s="179" t="s">
        <v>889</v>
      </c>
      <c r="H557" s="176" t="s">
        <v>890</v>
      </c>
      <c r="J557" s="178"/>
      <c r="K557" s="179">
        <v>17.64</v>
      </c>
      <c r="L557" s="182">
        <v>419.97985185185183</v>
      </c>
      <c r="M557" s="181">
        <f t="shared" si="52"/>
        <v>33.52000000000001</v>
      </c>
      <c r="N557" s="181">
        <f t="shared" si="56"/>
        <v>419.94642962962962</v>
      </c>
      <c r="O557" s="181">
        <f t="shared" si="57"/>
        <v>34.168000000000006</v>
      </c>
      <c r="P557" s="176" t="s">
        <v>255</v>
      </c>
      <c r="Q557" s="176" t="s">
        <v>256</v>
      </c>
    </row>
    <row r="558" spans="1:17" s="176" customFormat="1" ht="15" customHeight="1" x14ac:dyDescent="0.2">
      <c r="A558" s="176" t="s">
        <v>897</v>
      </c>
      <c r="B558" s="176" t="s">
        <v>875</v>
      </c>
      <c r="C558" s="176" t="s">
        <v>792</v>
      </c>
      <c r="D558" s="176" t="s">
        <v>397</v>
      </c>
      <c r="E558" s="176">
        <v>50</v>
      </c>
      <c r="F558" s="176">
        <v>14.4</v>
      </c>
      <c r="G558" s="179" t="s">
        <v>889</v>
      </c>
      <c r="H558" s="176" t="s">
        <v>890</v>
      </c>
      <c r="J558" s="178"/>
      <c r="K558" s="179">
        <v>17.71</v>
      </c>
      <c r="L558" s="182">
        <v>420.04948148148151</v>
      </c>
      <c r="M558" s="181">
        <f t="shared" si="52"/>
        <v>33.204999999999998</v>
      </c>
      <c r="N558" s="181">
        <f t="shared" si="56"/>
        <v>420.02162962962967</v>
      </c>
      <c r="O558" s="181">
        <f t="shared" si="57"/>
        <v>34.780000000000008</v>
      </c>
      <c r="P558" s="176" t="s">
        <v>255</v>
      </c>
      <c r="Q558" s="176" t="s">
        <v>256</v>
      </c>
    </row>
    <row r="559" spans="1:17" s="176" customFormat="1" ht="15" customHeight="1" x14ac:dyDescent="0.2">
      <c r="A559" s="176" t="s">
        <v>898</v>
      </c>
      <c r="B559" s="176" t="s">
        <v>846</v>
      </c>
      <c r="C559" s="176" t="s">
        <v>792</v>
      </c>
      <c r="D559" s="176" t="s">
        <v>397</v>
      </c>
      <c r="E559" s="176">
        <v>50</v>
      </c>
      <c r="F559" s="176">
        <v>14.4</v>
      </c>
      <c r="G559" s="179" t="s">
        <v>889</v>
      </c>
      <c r="H559" s="176" t="s">
        <v>890</v>
      </c>
      <c r="J559" s="178"/>
      <c r="K559" s="179">
        <v>17.13</v>
      </c>
      <c r="L559" s="182">
        <v>420.04948148148151</v>
      </c>
      <c r="M559" s="181">
        <f t="shared" si="52"/>
        <v>35.815000000000012</v>
      </c>
      <c r="N559" s="181">
        <f t="shared" si="56"/>
        <v>420.0884740740741</v>
      </c>
      <c r="O559" s="181">
        <f t="shared" si="57"/>
        <v>34.375000000000007</v>
      </c>
      <c r="P559" s="176" t="s">
        <v>255</v>
      </c>
      <c r="Q559" s="176" t="s">
        <v>256</v>
      </c>
    </row>
    <row r="560" spans="1:17" s="176" customFormat="1" ht="15" customHeight="1" x14ac:dyDescent="0.2">
      <c r="A560" s="176" t="s">
        <v>899</v>
      </c>
      <c r="B560" s="176" t="s">
        <v>846</v>
      </c>
      <c r="C560" s="176" t="s">
        <v>792</v>
      </c>
      <c r="D560" s="176" t="s">
        <v>397</v>
      </c>
      <c r="E560" s="176">
        <v>50</v>
      </c>
      <c r="F560" s="176">
        <v>14.4</v>
      </c>
      <c r="G560" s="179" t="s">
        <v>889</v>
      </c>
      <c r="H560" s="176" t="s">
        <v>890</v>
      </c>
      <c r="J560" s="178"/>
      <c r="K560" s="179">
        <v>17.13</v>
      </c>
      <c r="L560" s="182">
        <v>420.13303703703707</v>
      </c>
      <c r="M560" s="181">
        <f t="shared" si="52"/>
        <v>35.815000000000012</v>
      </c>
      <c r="N560" s="181">
        <f t="shared" si="56"/>
        <v>420.14696296296296</v>
      </c>
      <c r="O560" s="181">
        <f t="shared" si="57"/>
        <v>34.789000000000001</v>
      </c>
      <c r="P560" s="176" t="s">
        <v>255</v>
      </c>
      <c r="Q560" s="176" t="s">
        <v>256</v>
      </c>
    </row>
    <row r="561" spans="1:17" s="176" customFormat="1" ht="15" customHeight="1" x14ac:dyDescent="0.2">
      <c r="A561" s="176" t="s">
        <v>900</v>
      </c>
      <c r="B561" s="176" t="s">
        <v>846</v>
      </c>
      <c r="C561" s="176" t="s">
        <v>792</v>
      </c>
      <c r="D561" s="176" t="s">
        <v>397</v>
      </c>
      <c r="E561" s="176">
        <v>50</v>
      </c>
      <c r="F561" s="176">
        <v>14.4</v>
      </c>
      <c r="G561" s="179" t="s">
        <v>889</v>
      </c>
      <c r="H561" s="176" t="s">
        <v>890</v>
      </c>
      <c r="J561" s="178"/>
      <c r="K561" s="179">
        <v>17.64</v>
      </c>
      <c r="L561" s="182">
        <v>420.23051851851852</v>
      </c>
      <c r="M561" s="181">
        <f t="shared" si="52"/>
        <v>33.52000000000001</v>
      </c>
      <c r="N561" s="181">
        <f t="shared" si="56"/>
        <v>420.23887407407409</v>
      </c>
      <c r="O561" s="181">
        <f t="shared" si="57"/>
        <v>35.032000000000004</v>
      </c>
      <c r="P561" s="176" t="s">
        <v>255</v>
      </c>
      <c r="Q561" s="176" t="s">
        <v>256</v>
      </c>
    </row>
    <row r="562" spans="1:17" s="176" customFormat="1" ht="15" customHeight="1" x14ac:dyDescent="0.2">
      <c r="A562" s="176" t="s">
        <v>901</v>
      </c>
      <c r="B562" s="176" t="s">
        <v>846</v>
      </c>
      <c r="C562" s="176" t="s">
        <v>792</v>
      </c>
      <c r="D562" s="176" t="s">
        <v>397</v>
      </c>
      <c r="E562" s="176">
        <v>50</v>
      </c>
      <c r="F562" s="176">
        <v>14.4</v>
      </c>
      <c r="G562" s="179" t="s">
        <v>889</v>
      </c>
      <c r="H562" s="176" t="s">
        <v>890</v>
      </c>
      <c r="J562" s="178"/>
      <c r="K562" s="179">
        <v>17.18</v>
      </c>
      <c r="L562" s="182">
        <v>420.27229629629625</v>
      </c>
      <c r="M562" s="181">
        <f t="shared" si="52"/>
        <v>35.590000000000003</v>
      </c>
      <c r="N562" s="181">
        <f t="shared" si="56"/>
        <v>420.36420740740743</v>
      </c>
      <c r="O562" s="181">
        <f t="shared" si="57"/>
        <v>35.02300000000001</v>
      </c>
      <c r="P562" s="176" t="s">
        <v>255</v>
      </c>
      <c r="Q562" s="176" t="s">
        <v>256</v>
      </c>
    </row>
    <row r="563" spans="1:17" s="176" customFormat="1" ht="15" customHeight="1" x14ac:dyDescent="0.2">
      <c r="A563" s="176" t="s">
        <v>902</v>
      </c>
      <c r="B563" s="176" t="s">
        <v>846</v>
      </c>
      <c r="C563" s="176" t="s">
        <v>792</v>
      </c>
      <c r="D563" s="176" t="s">
        <v>397</v>
      </c>
      <c r="E563" s="176">
        <v>50</v>
      </c>
      <c r="F563" s="176">
        <v>14.4</v>
      </c>
      <c r="G563" s="179" t="s">
        <v>889</v>
      </c>
      <c r="H563" s="176" t="s">
        <v>890</v>
      </c>
      <c r="J563" s="178"/>
      <c r="K563" s="179">
        <v>17.440000000000001</v>
      </c>
      <c r="L563" s="182">
        <v>420.50903703703705</v>
      </c>
      <c r="M563" s="181">
        <f t="shared" si="52"/>
        <v>34.42</v>
      </c>
      <c r="N563" s="181">
        <f t="shared" si="56"/>
        <v>420.48954074074072</v>
      </c>
      <c r="O563" s="181">
        <f t="shared" ref="O563:O578" si="58">AVERAGE(M561:M565)</f>
        <v>34.753</v>
      </c>
      <c r="P563" s="176" t="s">
        <v>255</v>
      </c>
      <c r="Q563" s="176" t="s">
        <v>256</v>
      </c>
    </row>
    <row r="564" spans="1:17" s="176" customFormat="1" ht="15" customHeight="1" x14ac:dyDescent="0.2">
      <c r="A564" s="176" t="s">
        <v>903</v>
      </c>
      <c r="B564" s="176" t="s">
        <v>846</v>
      </c>
      <c r="C564" s="176" t="s">
        <v>792</v>
      </c>
      <c r="D564" s="176" t="s">
        <v>397</v>
      </c>
      <c r="E564" s="176">
        <v>50</v>
      </c>
      <c r="F564" s="176">
        <v>14.4</v>
      </c>
      <c r="G564" s="179" t="s">
        <v>889</v>
      </c>
      <c r="H564" s="176" t="s">
        <v>890</v>
      </c>
      <c r="J564" s="178"/>
      <c r="K564" s="179">
        <v>17.14</v>
      </c>
      <c r="L564" s="182">
        <v>420.67614814814812</v>
      </c>
      <c r="M564" s="181">
        <f t="shared" si="52"/>
        <v>35.77000000000001</v>
      </c>
      <c r="N564" s="181">
        <f t="shared" si="56"/>
        <v>420.59816296296293</v>
      </c>
      <c r="O564" s="181">
        <f t="shared" si="58"/>
        <v>35.518000000000008</v>
      </c>
      <c r="P564" s="176" t="s">
        <v>255</v>
      </c>
      <c r="Q564" s="176" t="s">
        <v>256</v>
      </c>
    </row>
    <row r="565" spans="1:17" s="176" customFormat="1" ht="15" customHeight="1" x14ac:dyDescent="0.2">
      <c r="A565" s="176" t="s">
        <v>904</v>
      </c>
      <c r="B565" s="176" t="s">
        <v>846</v>
      </c>
      <c r="C565" s="176" t="s">
        <v>792</v>
      </c>
      <c r="D565" s="176" t="s">
        <v>397</v>
      </c>
      <c r="E565" s="176">
        <v>50</v>
      </c>
      <c r="F565" s="176">
        <v>14.4</v>
      </c>
      <c r="G565" s="179" t="s">
        <v>889</v>
      </c>
      <c r="H565" s="176" t="s">
        <v>890</v>
      </c>
      <c r="J565" s="178"/>
      <c r="K565" s="179">
        <v>17.43</v>
      </c>
      <c r="L565" s="182">
        <v>420.75970370370368</v>
      </c>
      <c r="M565" s="181">
        <f t="shared" si="52"/>
        <v>34.465000000000003</v>
      </c>
      <c r="N565" s="181">
        <f t="shared" si="56"/>
        <v>420.72349629629628</v>
      </c>
      <c r="O565" s="181">
        <f t="shared" si="58"/>
        <v>35.833000000000013</v>
      </c>
      <c r="P565" s="176" t="s">
        <v>255</v>
      </c>
      <c r="Q565" s="176" t="s">
        <v>256</v>
      </c>
    </row>
    <row r="566" spans="1:17" s="176" customFormat="1" ht="15" customHeight="1" x14ac:dyDescent="0.2">
      <c r="A566" s="176" t="s">
        <v>905</v>
      </c>
      <c r="B566" s="176" t="s">
        <v>846</v>
      </c>
      <c r="C566" s="176" t="s">
        <v>792</v>
      </c>
      <c r="D566" s="176" t="s">
        <v>397</v>
      </c>
      <c r="E566" s="176">
        <v>50</v>
      </c>
      <c r="F566" s="176">
        <v>14.4</v>
      </c>
      <c r="G566" s="179" t="s">
        <v>889</v>
      </c>
      <c r="H566" s="176" t="s">
        <v>890</v>
      </c>
      <c r="J566" s="178"/>
      <c r="K566" s="179">
        <v>16.79</v>
      </c>
      <c r="L566" s="182">
        <v>420.77362962962962</v>
      </c>
      <c r="M566" s="181">
        <f t="shared" si="52"/>
        <v>37.345000000000013</v>
      </c>
      <c r="N566" s="181">
        <f t="shared" si="56"/>
        <v>420.85161481481481</v>
      </c>
      <c r="O566" s="181">
        <f t="shared" si="58"/>
        <v>36.238000000000014</v>
      </c>
      <c r="P566" s="176" t="s">
        <v>255</v>
      </c>
      <c r="Q566" s="176" t="s">
        <v>256</v>
      </c>
    </row>
    <row r="567" spans="1:17" s="176" customFormat="1" ht="15" customHeight="1" x14ac:dyDescent="0.2">
      <c r="A567" s="176" t="s">
        <v>906</v>
      </c>
      <c r="B567" s="176" t="s">
        <v>846</v>
      </c>
      <c r="C567" s="176" t="s">
        <v>792</v>
      </c>
      <c r="D567" s="176" t="s">
        <v>397</v>
      </c>
      <c r="E567" s="176">
        <v>50</v>
      </c>
      <c r="F567" s="176">
        <v>14.4</v>
      </c>
      <c r="G567" s="179" t="s">
        <v>889</v>
      </c>
      <c r="H567" s="176" t="s">
        <v>890</v>
      </c>
      <c r="J567" s="178"/>
      <c r="K567" s="179">
        <v>16.829999999999998</v>
      </c>
      <c r="L567" s="182">
        <v>420.89896296296297</v>
      </c>
      <c r="M567" s="181">
        <f t="shared" si="52"/>
        <v>37.16500000000002</v>
      </c>
      <c r="N567" s="181">
        <f t="shared" si="56"/>
        <v>420.97137777777772</v>
      </c>
      <c r="O567" s="181">
        <f t="shared" si="58"/>
        <v>36.697000000000017</v>
      </c>
      <c r="P567" s="176" t="s">
        <v>255</v>
      </c>
      <c r="Q567" s="176" t="s">
        <v>256</v>
      </c>
    </row>
    <row r="568" spans="1:17" s="176" customFormat="1" ht="15" customHeight="1" x14ac:dyDescent="0.2">
      <c r="A568" s="176" t="s">
        <v>907</v>
      </c>
      <c r="B568" s="176" t="s">
        <v>846</v>
      </c>
      <c r="C568" s="176" t="s">
        <v>792</v>
      </c>
      <c r="D568" s="176" t="s">
        <v>397</v>
      </c>
      <c r="E568" s="176">
        <v>50</v>
      </c>
      <c r="F568" s="176">
        <v>14.4</v>
      </c>
      <c r="G568" s="179" t="s">
        <v>889</v>
      </c>
      <c r="H568" s="176" t="s">
        <v>890</v>
      </c>
      <c r="J568" s="178"/>
      <c r="K568" s="179">
        <v>16.989999999999998</v>
      </c>
      <c r="L568" s="182">
        <v>421.1496296296296</v>
      </c>
      <c r="M568" s="181">
        <f t="shared" si="52"/>
        <v>36.445000000000007</v>
      </c>
      <c r="N568" s="181">
        <f t="shared" si="56"/>
        <v>421.09949629629625</v>
      </c>
      <c r="O568" s="181">
        <f t="shared" si="58"/>
        <v>37.039000000000009</v>
      </c>
      <c r="P568" s="176" t="s">
        <v>255</v>
      </c>
      <c r="Q568" s="176" t="s">
        <v>256</v>
      </c>
    </row>
    <row r="569" spans="1:17" s="176" customFormat="1" ht="15" customHeight="1" x14ac:dyDescent="0.2">
      <c r="A569" s="176" t="s">
        <v>908</v>
      </c>
      <c r="B569" s="176" t="s">
        <v>846</v>
      </c>
      <c r="C569" s="176" t="s">
        <v>792</v>
      </c>
      <c r="D569" s="176" t="s">
        <v>397</v>
      </c>
      <c r="E569" s="176">
        <v>50</v>
      </c>
      <c r="F569" s="176">
        <v>14.4</v>
      </c>
      <c r="G569" s="179" t="s">
        <v>889</v>
      </c>
      <c r="H569" s="176" t="s">
        <v>890</v>
      </c>
      <c r="J569" s="178"/>
      <c r="K569" s="179">
        <v>16.63</v>
      </c>
      <c r="L569" s="182">
        <v>421.27496296296295</v>
      </c>
      <c r="M569" s="181">
        <f t="shared" si="52"/>
        <v>38.065000000000012</v>
      </c>
      <c r="N569" s="181">
        <f t="shared" si="56"/>
        <v>421.24711111111111</v>
      </c>
      <c r="O569" s="181">
        <f t="shared" si="58"/>
        <v>36.697000000000003</v>
      </c>
      <c r="P569" s="176" t="s">
        <v>255</v>
      </c>
      <c r="Q569" s="176" t="s">
        <v>256</v>
      </c>
    </row>
    <row r="570" spans="1:17" s="176" customFormat="1" ht="15" customHeight="1" x14ac:dyDescent="0.2">
      <c r="A570" s="176" t="s">
        <v>909</v>
      </c>
      <c r="B570" s="176" t="s">
        <v>846</v>
      </c>
      <c r="C570" s="176" t="s">
        <v>792</v>
      </c>
      <c r="D570" s="176" t="s">
        <v>397</v>
      </c>
      <c r="E570" s="176">
        <v>50</v>
      </c>
      <c r="F570" s="176">
        <v>14.4</v>
      </c>
      <c r="G570" s="179" t="s">
        <v>889</v>
      </c>
      <c r="H570" s="176" t="s">
        <v>890</v>
      </c>
      <c r="J570" s="178"/>
      <c r="K570" s="179">
        <v>17.05</v>
      </c>
      <c r="L570" s="182">
        <v>421.40029629629629</v>
      </c>
      <c r="M570" s="181">
        <f t="shared" si="52"/>
        <v>36.174999999999997</v>
      </c>
      <c r="N570" s="181">
        <f t="shared" si="56"/>
        <v>421.39472592592591</v>
      </c>
      <c r="O570" s="181">
        <f t="shared" si="58"/>
        <v>36.445</v>
      </c>
      <c r="P570" s="176" t="s">
        <v>255</v>
      </c>
      <c r="Q570" s="176" t="s">
        <v>256</v>
      </c>
    </row>
    <row r="571" spans="1:17" s="176" customFormat="1" ht="15" customHeight="1" x14ac:dyDescent="0.2">
      <c r="A571" s="176" t="s">
        <v>910</v>
      </c>
      <c r="B571" s="176" t="s">
        <v>846</v>
      </c>
      <c r="C571" s="176" t="s">
        <v>792</v>
      </c>
      <c r="D571" s="176" t="s">
        <v>397</v>
      </c>
      <c r="E571" s="176">
        <v>50</v>
      </c>
      <c r="F571" s="176">
        <v>14.4</v>
      </c>
      <c r="G571" s="179" t="s">
        <v>889</v>
      </c>
      <c r="H571" s="176" t="s">
        <v>890</v>
      </c>
      <c r="J571" s="178"/>
      <c r="K571" s="179">
        <v>17.170000000000002</v>
      </c>
      <c r="L571" s="182">
        <v>421.51170370370374</v>
      </c>
      <c r="M571" s="181">
        <f t="shared" si="52"/>
        <v>35.634999999999991</v>
      </c>
      <c r="N571" s="181">
        <f t="shared" si="56"/>
        <v>421.51170370370374</v>
      </c>
      <c r="O571" s="181">
        <f t="shared" si="58"/>
        <v>36.228999999999999</v>
      </c>
      <c r="P571" s="176" t="s">
        <v>255</v>
      </c>
      <c r="Q571" s="176" t="s">
        <v>256</v>
      </c>
    </row>
    <row r="572" spans="1:17" s="176" customFormat="1" ht="15" customHeight="1" x14ac:dyDescent="0.2">
      <c r="A572" s="176" t="s">
        <v>911</v>
      </c>
      <c r="B572" s="176" t="s">
        <v>846</v>
      </c>
      <c r="C572" s="176" t="s">
        <v>792</v>
      </c>
      <c r="D572" s="176" t="s">
        <v>397</v>
      </c>
      <c r="E572" s="176">
        <v>50</v>
      </c>
      <c r="F572" s="176">
        <v>14.4</v>
      </c>
      <c r="G572" s="179" t="s">
        <v>889</v>
      </c>
      <c r="H572" s="176" t="s">
        <v>890</v>
      </c>
      <c r="J572" s="178"/>
      <c r="K572" s="179">
        <v>17.11</v>
      </c>
      <c r="L572" s="182">
        <v>421.63703703703703</v>
      </c>
      <c r="M572" s="181">
        <f t="shared" si="52"/>
        <v>35.905000000000001</v>
      </c>
      <c r="N572" s="181">
        <f t="shared" si="56"/>
        <v>421.62311111111114</v>
      </c>
      <c r="O572" s="181">
        <f t="shared" si="58"/>
        <v>34.177</v>
      </c>
      <c r="P572" s="176" t="s">
        <v>255</v>
      </c>
      <c r="Q572" s="176" t="s">
        <v>256</v>
      </c>
    </row>
    <row r="573" spans="1:17" s="176" customFormat="1" ht="15" customHeight="1" x14ac:dyDescent="0.2">
      <c r="A573" s="176" t="s">
        <v>912</v>
      </c>
      <c r="B573" s="176" t="s">
        <v>846</v>
      </c>
      <c r="C573" s="176" t="s">
        <v>792</v>
      </c>
      <c r="D573" s="176" t="s">
        <v>397</v>
      </c>
      <c r="E573" s="176">
        <v>50</v>
      </c>
      <c r="F573" s="176">
        <v>14.4</v>
      </c>
      <c r="G573" s="179" t="s">
        <v>889</v>
      </c>
      <c r="H573" s="176" t="s">
        <v>890</v>
      </c>
      <c r="J573" s="178"/>
      <c r="K573" s="179">
        <v>17.23</v>
      </c>
      <c r="L573" s="182">
        <v>421.73451851851848</v>
      </c>
      <c r="M573" s="181">
        <f t="shared" si="52"/>
        <v>35.365000000000009</v>
      </c>
      <c r="N573" s="181">
        <f t="shared" si="56"/>
        <v>421.73451851851848</v>
      </c>
      <c r="O573" s="181">
        <f t="shared" si="58"/>
        <v>34.069000000000003</v>
      </c>
      <c r="P573" s="176" t="s">
        <v>255</v>
      </c>
      <c r="Q573" s="176" t="s">
        <v>256</v>
      </c>
    </row>
    <row r="574" spans="1:17" s="176" customFormat="1" ht="15" customHeight="1" x14ac:dyDescent="0.2">
      <c r="A574" s="176" t="s">
        <v>913</v>
      </c>
      <c r="B574" s="176" t="s">
        <v>846</v>
      </c>
      <c r="C574" s="176" t="s">
        <v>792</v>
      </c>
      <c r="D574" s="176" t="s">
        <v>397</v>
      </c>
      <c r="E574" s="176">
        <v>50</v>
      </c>
      <c r="F574" s="176">
        <v>14.4</v>
      </c>
      <c r="G574" s="179" t="s">
        <v>889</v>
      </c>
      <c r="H574" s="176" t="s">
        <v>890</v>
      </c>
      <c r="J574" s="178"/>
      <c r="K574" s="179">
        <v>18.91</v>
      </c>
      <c r="L574" s="182">
        <v>421.83199999999999</v>
      </c>
      <c r="M574" s="181">
        <f t="shared" si="52"/>
        <v>27.805000000000007</v>
      </c>
      <c r="N574" s="181">
        <f t="shared" si="56"/>
        <v>421.84314074074075</v>
      </c>
      <c r="O574" s="181">
        <f t="shared" si="58"/>
        <v>33.808000000000007</v>
      </c>
      <c r="P574" s="176" t="s">
        <v>255</v>
      </c>
      <c r="Q574" s="176" t="s">
        <v>256</v>
      </c>
    </row>
    <row r="575" spans="1:17" s="176" customFormat="1" ht="15" customHeight="1" x14ac:dyDescent="0.2">
      <c r="A575" s="176" t="s">
        <v>914</v>
      </c>
      <c r="B575" s="176" t="s">
        <v>846</v>
      </c>
      <c r="C575" s="176" t="s">
        <v>792</v>
      </c>
      <c r="D575" s="176" t="s">
        <v>397</v>
      </c>
      <c r="E575" s="176">
        <v>50</v>
      </c>
      <c r="F575" s="176">
        <v>14.4</v>
      </c>
      <c r="G575" s="179" t="s">
        <v>889</v>
      </c>
      <c r="H575" s="176" t="s">
        <v>890</v>
      </c>
      <c r="J575" s="178"/>
      <c r="K575" s="179">
        <v>17.170000000000002</v>
      </c>
      <c r="L575" s="182">
        <v>421.95733333333334</v>
      </c>
      <c r="M575" s="181">
        <f t="shared" si="52"/>
        <v>35.634999999999991</v>
      </c>
      <c r="N575" s="181">
        <f t="shared" si="56"/>
        <v>421.97125925925923</v>
      </c>
      <c r="O575" s="181">
        <f t="shared" si="58"/>
        <v>33.286000000000001</v>
      </c>
      <c r="P575" s="176" t="s">
        <v>255</v>
      </c>
      <c r="Q575" s="176" t="s">
        <v>256</v>
      </c>
    </row>
    <row r="576" spans="1:17" s="176" customFormat="1" ht="15" customHeight="1" x14ac:dyDescent="0.2">
      <c r="A576" s="176" t="s">
        <v>915</v>
      </c>
      <c r="B576" s="176" t="s">
        <v>846</v>
      </c>
      <c r="C576" s="176" t="s">
        <v>792</v>
      </c>
      <c r="D576" s="176" t="s">
        <v>397</v>
      </c>
      <c r="E576" s="176">
        <v>50</v>
      </c>
      <c r="F576" s="176">
        <v>14.4</v>
      </c>
      <c r="G576" s="179" t="s">
        <v>889</v>
      </c>
      <c r="H576" s="176" t="s">
        <v>890</v>
      </c>
      <c r="J576" s="178"/>
      <c r="K576" s="179">
        <v>17.46</v>
      </c>
      <c r="L576" s="182">
        <v>422.05481481481485</v>
      </c>
      <c r="M576" s="181">
        <f t="shared" si="52"/>
        <v>34.33</v>
      </c>
      <c r="N576" s="181">
        <f t="shared" si="56"/>
        <v>422.10216296296295</v>
      </c>
      <c r="O576" s="181">
        <f t="shared" si="58"/>
        <v>33.25</v>
      </c>
      <c r="P576" s="176" t="s">
        <v>255</v>
      </c>
      <c r="Q576" s="176" t="s">
        <v>256</v>
      </c>
    </row>
    <row r="577" spans="1:17" s="176" customFormat="1" ht="15" customHeight="1" x14ac:dyDescent="0.2">
      <c r="A577" s="176" t="s">
        <v>916</v>
      </c>
      <c r="B577" s="176" t="s">
        <v>846</v>
      </c>
      <c r="C577" s="176" t="s">
        <v>792</v>
      </c>
      <c r="D577" s="176" t="s">
        <v>397</v>
      </c>
      <c r="E577" s="176">
        <v>50</v>
      </c>
      <c r="F577" s="176">
        <v>14.4</v>
      </c>
      <c r="G577" s="179" t="s">
        <v>889</v>
      </c>
      <c r="H577" s="176" t="s">
        <v>890</v>
      </c>
      <c r="J577" s="178"/>
      <c r="K577" s="179">
        <v>17.690000000000001</v>
      </c>
      <c r="L577" s="182">
        <v>422.27762962962959</v>
      </c>
      <c r="M577" s="181">
        <f t="shared" si="52"/>
        <v>33.295000000000002</v>
      </c>
      <c r="N577" s="181">
        <f t="shared" si="56"/>
        <v>422.26648888888883</v>
      </c>
      <c r="O577" s="181">
        <f t="shared" si="58"/>
        <v>34.006</v>
      </c>
      <c r="P577" s="176" t="s">
        <v>255</v>
      </c>
      <c r="Q577" s="176" t="s">
        <v>256</v>
      </c>
    </row>
    <row r="578" spans="1:17" s="176" customFormat="1" ht="15" customHeight="1" x14ac:dyDescent="0.2">
      <c r="A578" s="176" t="s">
        <v>917</v>
      </c>
      <c r="B578" s="176" t="s">
        <v>846</v>
      </c>
      <c r="C578" s="176" t="s">
        <v>792</v>
      </c>
      <c r="D578" s="176" t="s">
        <v>397</v>
      </c>
      <c r="E578" s="176">
        <v>50</v>
      </c>
      <c r="F578" s="176">
        <v>14.4</v>
      </c>
      <c r="G578" s="179" t="s">
        <v>889</v>
      </c>
      <c r="H578" s="176" t="s">
        <v>890</v>
      </c>
      <c r="J578" s="178"/>
      <c r="K578" s="179">
        <v>17.27</v>
      </c>
      <c r="L578" s="182">
        <v>422.38903703703704</v>
      </c>
      <c r="M578" s="181">
        <f t="shared" si="52"/>
        <v>35.185000000000002</v>
      </c>
      <c r="N578" s="181">
        <f t="shared" si="56"/>
        <v>422.43081481481488</v>
      </c>
      <c r="O578" s="181">
        <f t="shared" si="58"/>
        <v>33.133000000000003</v>
      </c>
      <c r="P578" s="176" t="s">
        <v>255</v>
      </c>
      <c r="Q578" s="176" t="s">
        <v>256</v>
      </c>
    </row>
    <row r="579" spans="1:17" s="176" customFormat="1" ht="15" customHeight="1" x14ac:dyDescent="0.2">
      <c r="A579" s="176" t="s">
        <v>918</v>
      </c>
      <c r="B579" s="176" t="s">
        <v>846</v>
      </c>
      <c r="C579" s="176" t="s">
        <v>792</v>
      </c>
      <c r="D579" s="176" t="s">
        <v>397</v>
      </c>
      <c r="E579" s="176">
        <v>50</v>
      </c>
      <c r="F579" s="176">
        <v>14.4</v>
      </c>
      <c r="G579" s="179" t="s">
        <v>889</v>
      </c>
      <c r="H579" s="176" t="s">
        <v>890</v>
      </c>
      <c r="J579" s="178"/>
      <c r="K579" s="179">
        <v>18.07</v>
      </c>
      <c r="L579" s="182">
        <v>422.65362962962968</v>
      </c>
      <c r="M579" s="181">
        <f t="shared" ref="M579:M640" si="59">117.4-4.5*(K579+1)</f>
        <v>31.585000000000008</v>
      </c>
      <c r="N579" s="181">
        <f t="shared" ref="N579:N602" si="60">AVERAGE(L577:L581)</f>
        <v>422.59235555555551</v>
      </c>
      <c r="O579" s="181">
        <f t="shared" ref="O579:O594" si="61">AVERAGE(M577:M581)</f>
        <v>32.926000000000009</v>
      </c>
      <c r="P579" s="176" t="s">
        <v>263</v>
      </c>
      <c r="Q579" s="176" t="s">
        <v>259</v>
      </c>
    </row>
    <row r="580" spans="1:17" s="176" customFormat="1" ht="15" customHeight="1" x14ac:dyDescent="0.2">
      <c r="A580" s="176" t="s">
        <v>919</v>
      </c>
      <c r="B580" s="176" t="s">
        <v>846</v>
      </c>
      <c r="C580" s="176" t="s">
        <v>792</v>
      </c>
      <c r="D580" s="176" t="s">
        <v>397</v>
      </c>
      <c r="E580" s="176">
        <v>50</v>
      </c>
      <c r="F580" s="176">
        <v>14.4</v>
      </c>
      <c r="G580" s="179" t="s">
        <v>920</v>
      </c>
      <c r="H580" s="176" t="s">
        <v>890</v>
      </c>
      <c r="J580" s="178"/>
      <c r="K580" s="179">
        <v>18.14</v>
      </c>
      <c r="L580" s="182">
        <v>422.77896296296296</v>
      </c>
      <c r="M580" s="181">
        <f t="shared" si="59"/>
        <v>31.27000000000001</v>
      </c>
      <c r="N580" s="181">
        <f t="shared" si="60"/>
        <v>422.72325925925924</v>
      </c>
      <c r="O580" s="181">
        <f t="shared" si="61"/>
        <v>32.854000000000006</v>
      </c>
      <c r="P580" s="176" t="s">
        <v>255</v>
      </c>
      <c r="Q580" s="176" t="s">
        <v>256</v>
      </c>
    </row>
    <row r="581" spans="1:17" s="176" customFormat="1" ht="15" customHeight="1" x14ac:dyDescent="0.2">
      <c r="A581" s="176" t="s">
        <v>921</v>
      </c>
      <c r="B581" s="176" t="s">
        <v>846</v>
      </c>
      <c r="C581" s="176" t="s">
        <v>792</v>
      </c>
      <c r="D581" s="176" t="s">
        <v>397</v>
      </c>
      <c r="E581" s="176">
        <v>50</v>
      </c>
      <c r="F581" s="176">
        <v>14.4</v>
      </c>
      <c r="G581" s="179" t="s">
        <v>889</v>
      </c>
      <c r="H581" s="176" t="s">
        <v>890</v>
      </c>
      <c r="J581" s="178"/>
      <c r="K581" s="179">
        <v>17.690000000000001</v>
      </c>
      <c r="L581" s="182">
        <v>422.86251851851853</v>
      </c>
      <c r="M581" s="181">
        <f t="shared" si="59"/>
        <v>33.295000000000002</v>
      </c>
      <c r="N581" s="181">
        <f t="shared" si="60"/>
        <v>422.83745185185182</v>
      </c>
      <c r="O581" s="181">
        <f t="shared" si="61"/>
        <v>32.17</v>
      </c>
      <c r="P581" s="176" t="s">
        <v>255</v>
      </c>
      <c r="Q581" s="176" t="s">
        <v>256</v>
      </c>
    </row>
    <row r="582" spans="1:17" s="176" customFormat="1" ht="15" customHeight="1" x14ac:dyDescent="0.2">
      <c r="A582" s="176" t="s">
        <v>922</v>
      </c>
      <c r="B582" s="176" t="s">
        <v>846</v>
      </c>
      <c r="C582" s="176" t="s">
        <v>792</v>
      </c>
      <c r="D582" s="176" t="s">
        <v>397</v>
      </c>
      <c r="E582" s="176">
        <v>50</v>
      </c>
      <c r="F582" s="176">
        <v>14.4</v>
      </c>
      <c r="G582" s="179" t="s">
        <v>889</v>
      </c>
      <c r="H582" s="176" t="s">
        <v>890</v>
      </c>
      <c r="J582" s="178"/>
      <c r="K582" s="179">
        <v>17.77</v>
      </c>
      <c r="L582" s="182">
        <v>422.93214814814814</v>
      </c>
      <c r="M582" s="181">
        <f t="shared" si="59"/>
        <v>32.935000000000002</v>
      </c>
      <c r="N582" s="181">
        <f t="shared" si="60"/>
        <v>422.90073361823363</v>
      </c>
      <c r="O582" s="181">
        <f t="shared" si="61"/>
        <v>32.044000000000004</v>
      </c>
      <c r="P582" s="176" t="s">
        <v>923</v>
      </c>
      <c r="Q582" s="176" t="s">
        <v>259</v>
      </c>
    </row>
    <row r="583" spans="1:17" s="176" customFormat="1" ht="15" customHeight="1" x14ac:dyDescent="0.2">
      <c r="A583" s="176" t="s">
        <v>924</v>
      </c>
      <c r="B583" s="176" t="s">
        <v>846</v>
      </c>
      <c r="C583" s="176" t="s">
        <v>792</v>
      </c>
      <c r="D583" s="176" t="s">
        <v>397</v>
      </c>
      <c r="E583" s="176">
        <v>50</v>
      </c>
      <c r="F583" s="176">
        <v>14.4</v>
      </c>
      <c r="G583" s="179" t="s">
        <v>889</v>
      </c>
      <c r="H583" s="176" t="s">
        <v>890</v>
      </c>
      <c r="J583" s="178"/>
      <c r="K583" s="179">
        <v>18.03</v>
      </c>
      <c r="L583" s="182">
        <v>422.96</v>
      </c>
      <c r="M583" s="181">
        <f t="shared" si="59"/>
        <v>31.765000000000001</v>
      </c>
      <c r="N583" s="181">
        <f t="shared" si="60"/>
        <v>422.94095641025643</v>
      </c>
      <c r="O583" s="181">
        <f t="shared" si="61"/>
        <v>31.170999999999999</v>
      </c>
      <c r="P583" s="176" t="s">
        <v>263</v>
      </c>
      <c r="Q583" s="176" t="s">
        <v>256</v>
      </c>
    </row>
    <row r="584" spans="1:17" s="176" customFormat="1" ht="15" customHeight="1" x14ac:dyDescent="0.2">
      <c r="A584" s="176" t="s">
        <v>925</v>
      </c>
      <c r="B584" s="176" t="s">
        <v>846</v>
      </c>
      <c r="C584" s="176" t="s">
        <v>792</v>
      </c>
      <c r="D584" s="176" t="s">
        <v>397</v>
      </c>
      <c r="E584" s="176">
        <v>50</v>
      </c>
      <c r="F584" s="176">
        <v>14.4</v>
      </c>
      <c r="G584" s="179" t="s">
        <v>889</v>
      </c>
      <c r="H584" s="176" t="s">
        <v>926</v>
      </c>
      <c r="J584" s="178"/>
      <c r="K584" s="179">
        <v>18.21</v>
      </c>
      <c r="L584" s="182">
        <v>422.97003846153842</v>
      </c>
      <c r="M584" s="181">
        <f t="shared" si="59"/>
        <v>30.954999999999998</v>
      </c>
      <c r="N584" s="181">
        <f t="shared" si="60"/>
        <v>422.9704911680912</v>
      </c>
      <c r="O584" s="181">
        <f t="shared" si="61"/>
        <v>32.584000000000003</v>
      </c>
      <c r="P584" s="176" t="s">
        <v>255</v>
      </c>
      <c r="Q584" s="176" t="s">
        <v>927</v>
      </c>
    </row>
    <row r="585" spans="1:17" s="176" customFormat="1" ht="15" customHeight="1" x14ac:dyDescent="0.2">
      <c r="A585" s="176" t="s">
        <v>928</v>
      </c>
      <c r="B585" s="176" t="s">
        <v>846</v>
      </c>
      <c r="C585" s="176" t="s">
        <v>792</v>
      </c>
      <c r="D585" s="176" t="s">
        <v>397</v>
      </c>
      <c r="E585" s="176">
        <v>50</v>
      </c>
      <c r="F585" s="176">
        <v>14.4</v>
      </c>
      <c r="G585" s="179" t="s">
        <v>889</v>
      </c>
      <c r="H585" s="176" t="s">
        <v>926</v>
      </c>
      <c r="J585" s="178"/>
      <c r="K585" s="179">
        <v>19.11</v>
      </c>
      <c r="L585" s="182">
        <v>422.98007692307692</v>
      </c>
      <c r="M585" s="181">
        <f t="shared" si="59"/>
        <v>26.905000000000001</v>
      </c>
      <c r="N585" s="181">
        <f t="shared" si="60"/>
        <v>422.99011538461536</v>
      </c>
      <c r="O585" s="181">
        <f t="shared" si="61"/>
        <v>33.169000000000004</v>
      </c>
      <c r="P585" s="176" t="s">
        <v>255</v>
      </c>
      <c r="Q585" s="176" t="s">
        <v>256</v>
      </c>
    </row>
    <row r="586" spans="1:17" s="176" customFormat="1" ht="15" customHeight="1" x14ac:dyDescent="0.2">
      <c r="A586" s="176" t="s">
        <v>929</v>
      </c>
      <c r="B586" s="176" t="s">
        <v>846</v>
      </c>
      <c r="C586" s="176" t="s">
        <v>792</v>
      </c>
      <c r="D586" s="176" t="s">
        <v>408</v>
      </c>
      <c r="E586" s="176">
        <v>50</v>
      </c>
      <c r="F586" s="176">
        <v>14.4</v>
      </c>
      <c r="G586" s="179" t="s">
        <v>889</v>
      </c>
      <c r="H586" s="176" t="s">
        <v>926</v>
      </c>
      <c r="J586" s="178"/>
      <c r="K586" s="179">
        <v>16.12</v>
      </c>
      <c r="L586" s="182">
        <v>423.01019230769231</v>
      </c>
      <c r="M586" s="181">
        <f t="shared" si="59"/>
        <v>40.36</v>
      </c>
      <c r="N586" s="181">
        <f t="shared" si="60"/>
        <v>423.00617692307685</v>
      </c>
      <c r="O586" s="181">
        <f t="shared" si="61"/>
        <v>33.573999999999998</v>
      </c>
      <c r="P586" s="176" t="s">
        <v>263</v>
      </c>
      <c r="Q586" s="176" t="s">
        <v>256</v>
      </c>
    </row>
    <row r="587" spans="1:17" s="176" customFormat="1" ht="15" customHeight="1" x14ac:dyDescent="0.2">
      <c r="A587" s="176" t="s">
        <v>930</v>
      </c>
      <c r="B587" s="176" t="s">
        <v>846</v>
      </c>
      <c r="C587" s="176" t="s">
        <v>792</v>
      </c>
      <c r="D587" s="176" t="s">
        <v>397</v>
      </c>
      <c r="E587" s="176">
        <v>50</v>
      </c>
      <c r="F587" s="176">
        <v>14.4</v>
      </c>
      <c r="G587" s="179" t="s">
        <v>889</v>
      </c>
      <c r="H587" s="176" t="s">
        <v>926</v>
      </c>
      <c r="J587" s="178"/>
      <c r="K587" s="179">
        <v>17.12</v>
      </c>
      <c r="L587" s="182">
        <v>423.03026923076919</v>
      </c>
      <c r="M587" s="181">
        <f t="shared" si="59"/>
        <v>35.86</v>
      </c>
      <c r="N587" s="181">
        <f t="shared" si="60"/>
        <v>423.04030769230769</v>
      </c>
      <c r="O587" s="181">
        <f t="shared" si="61"/>
        <v>33.817000000000007</v>
      </c>
      <c r="P587" s="176" t="s">
        <v>255</v>
      </c>
      <c r="Q587" s="176" t="s">
        <v>259</v>
      </c>
    </row>
    <row r="588" spans="1:17" s="176" customFormat="1" ht="15" customHeight="1" x14ac:dyDescent="0.2">
      <c r="A588" s="176" t="s">
        <v>931</v>
      </c>
      <c r="B588" s="176" t="s">
        <v>846</v>
      </c>
      <c r="C588" s="176" t="s">
        <v>792</v>
      </c>
      <c r="D588" s="176" t="s">
        <v>397</v>
      </c>
      <c r="E588" s="176">
        <v>50</v>
      </c>
      <c r="F588" s="176">
        <v>14.4</v>
      </c>
      <c r="G588" s="179" t="s">
        <v>889</v>
      </c>
      <c r="H588" s="176" t="s">
        <v>926</v>
      </c>
      <c r="J588" s="178"/>
      <c r="K588" s="179">
        <v>17.579999999999998</v>
      </c>
      <c r="L588" s="182">
        <v>423.04030769230764</v>
      </c>
      <c r="M588" s="181">
        <f t="shared" si="59"/>
        <v>33.79000000000002</v>
      </c>
      <c r="N588" s="181">
        <f t="shared" si="60"/>
        <v>423.09049999999996</v>
      </c>
      <c r="O588" s="181">
        <f t="shared" si="61"/>
        <v>34.555000000000007</v>
      </c>
      <c r="P588" s="176" t="s">
        <v>255</v>
      </c>
      <c r="Q588" s="176" t="s">
        <v>256</v>
      </c>
    </row>
    <row r="589" spans="1:17" s="176" customFormat="1" ht="15" customHeight="1" x14ac:dyDescent="0.2">
      <c r="A589" s="176" t="s">
        <v>932</v>
      </c>
      <c r="B589" s="176" t="s">
        <v>846</v>
      </c>
      <c r="C589" s="176" t="s">
        <v>792</v>
      </c>
      <c r="D589" s="176" t="s">
        <v>397</v>
      </c>
      <c r="E589" s="176">
        <v>50</v>
      </c>
      <c r="F589" s="176">
        <v>14.4</v>
      </c>
      <c r="G589" s="179" t="s">
        <v>933</v>
      </c>
      <c r="H589" s="176" t="s">
        <v>926</v>
      </c>
      <c r="J589" s="178"/>
      <c r="K589" s="179">
        <v>17.940000000000001</v>
      </c>
      <c r="L589" s="182">
        <v>423.14069230769229</v>
      </c>
      <c r="M589" s="181">
        <f t="shared" si="59"/>
        <v>32.17</v>
      </c>
      <c r="N589" s="181">
        <f t="shared" si="60"/>
        <v>423.15876153846148</v>
      </c>
      <c r="O589" s="181">
        <f t="shared" si="61"/>
        <v>32.620000000000005</v>
      </c>
      <c r="P589" s="176" t="s">
        <v>255</v>
      </c>
      <c r="Q589" s="176" t="s">
        <v>259</v>
      </c>
    </row>
    <row r="590" spans="1:17" s="176" customFormat="1" ht="15" customHeight="1" x14ac:dyDescent="0.2">
      <c r="A590" s="176" t="s">
        <v>934</v>
      </c>
      <c r="B590" s="176" t="s">
        <v>846</v>
      </c>
      <c r="C590" s="176" t="s">
        <v>792</v>
      </c>
      <c r="D590" s="176" t="s">
        <v>397</v>
      </c>
      <c r="E590" s="176">
        <v>50</v>
      </c>
      <c r="F590" s="176">
        <v>14.4</v>
      </c>
      <c r="G590" s="179" t="s">
        <v>889</v>
      </c>
      <c r="H590" s="176" t="s">
        <v>926</v>
      </c>
      <c r="J590" s="178"/>
      <c r="K590" s="179">
        <v>18.29</v>
      </c>
      <c r="L590" s="182">
        <v>423.2310384615385</v>
      </c>
      <c r="M590" s="181">
        <f t="shared" si="59"/>
        <v>30.595000000000013</v>
      </c>
      <c r="N590" s="181">
        <f t="shared" si="60"/>
        <v>423.24308461538459</v>
      </c>
      <c r="O590" s="181">
        <f t="shared" si="61"/>
        <v>32.01700000000001</v>
      </c>
      <c r="P590" s="176" t="s">
        <v>255</v>
      </c>
      <c r="Q590" s="176" t="s">
        <v>259</v>
      </c>
    </row>
    <row r="591" spans="1:17" s="176" customFormat="1" ht="15" customHeight="1" x14ac:dyDescent="0.2">
      <c r="A591" s="176" t="s">
        <v>935</v>
      </c>
      <c r="B591" s="176" t="s">
        <v>846</v>
      </c>
      <c r="C591" s="176" t="s">
        <v>792</v>
      </c>
      <c r="D591" s="176" t="s">
        <v>397</v>
      </c>
      <c r="E591" s="176">
        <v>50</v>
      </c>
      <c r="F591" s="176">
        <v>14.4</v>
      </c>
      <c r="G591" s="179" t="s">
        <v>920</v>
      </c>
      <c r="H591" s="176" t="s">
        <v>926</v>
      </c>
      <c r="J591" s="178"/>
      <c r="K591" s="179">
        <v>18.27</v>
      </c>
      <c r="L591" s="182">
        <v>423.35149999999999</v>
      </c>
      <c r="M591" s="181">
        <f t="shared" si="59"/>
        <v>30.685000000000002</v>
      </c>
      <c r="N591" s="181">
        <f t="shared" si="60"/>
        <v>423.32941538461534</v>
      </c>
      <c r="O591" s="181">
        <f t="shared" si="61"/>
        <v>31.198000000000008</v>
      </c>
      <c r="P591" s="176" t="s">
        <v>255</v>
      </c>
      <c r="Q591" s="176" t="s">
        <v>256</v>
      </c>
    </row>
    <row r="592" spans="1:17" s="176" customFormat="1" ht="15" customHeight="1" x14ac:dyDescent="0.2">
      <c r="A592" s="176" t="s">
        <v>936</v>
      </c>
      <c r="B592" s="176" t="s">
        <v>846</v>
      </c>
      <c r="C592" s="176" t="s">
        <v>792</v>
      </c>
      <c r="D592" s="176" t="s">
        <v>397</v>
      </c>
      <c r="E592" s="176">
        <v>50</v>
      </c>
      <c r="F592" s="176">
        <v>14.4</v>
      </c>
      <c r="G592" s="179" t="s">
        <v>920</v>
      </c>
      <c r="H592" s="176" t="s">
        <v>926</v>
      </c>
      <c r="I592" s="176" t="s">
        <v>926</v>
      </c>
      <c r="J592" s="178"/>
      <c r="K592" s="179">
        <v>17.79</v>
      </c>
      <c r="L592" s="182">
        <v>423.45188461538459</v>
      </c>
      <c r="M592" s="181">
        <f t="shared" si="59"/>
        <v>32.845000000000013</v>
      </c>
      <c r="N592" s="181">
        <f t="shared" si="60"/>
        <v>423.40570769230771</v>
      </c>
      <c r="O592" s="181">
        <f t="shared" si="61"/>
        <v>30.595000000000006</v>
      </c>
      <c r="P592" s="176" t="s">
        <v>258</v>
      </c>
      <c r="Q592" s="176" t="s">
        <v>256</v>
      </c>
    </row>
    <row r="593" spans="1:17" s="176" customFormat="1" ht="15" customHeight="1" x14ac:dyDescent="0.2">
      <c r="A593" s="176" t="s">
        <v>937</v>
      </c>
      <c r="B593" s="176" t="s">
        <v>846</v>
      </c>
      <c r="C593" s="176" t="s">
        <v>792</v>
      </c>
      <c r="D593" s="176" t="s">
        <v>397</v>
      </c>
      <c r="E593" s="176">
        <v>50</v>
      </c>
      <c r="F593" s="176">
        <v>14.4</v>
      </c>
      <c r="G593" s="179" t="s">
        <v>889</v>
      </c>
      <c r="H593" s="176" t="s">
        <v>926</v>
      </c>
      <c r="I593" s="176" t="s">
        <v>926</v>
      </c>
      <c r="J593" s="178"/>
      <c r="K593" s="179">
        <v>18.489999999999998</v>
      </c>
      <c r="L593" s="182">
        <v>423.47196153846153</v>
      </c>
      <c r="M593" s="181">
        <f t="shared" si="59"/>
        <v>29.695000000000007</v>
      </c>
      <c r="N593" s="181">
        <f t="shared" si="60"/>
        <v>423.46995384615383</v>
      </c>
      <c r="O593" s="181">
        <f t="shared" si="61"/>
        <v>30.289000000000009</v>
      </c>
      <c r="P593" s="176" t="s">
        <v>255</v>
      </c>
      <c r="Q593" s="176" t="s">
        <v>927</v>
      </c>
    </row>
    <row r="594" spans="1:17" s="176" customFormat="1" ht="15" customHeight="1" x14ac:dyDescent="0.2">
      <c r="A594" s="176" t="s">
        <v>938</v>
      </c>
      <c r="B594" s="176" t="s">
        <v>846</v>
      </c>
      <c r="C594" s="176" t="s">
        <v>792</v>
      </c>
      <c r="D594" s="176" t="s">
        <v>397</v>
      </c>
      <c r="E594" s="176">
        <v>50</v>
      </c>
      <c r="F594" s="176">
        <v>14.4</v>
      </c>
      <c r="G594" s="179" t="s">
        <v>889</v>
      </c>
      <c r="H594" s="176" t="s">
        <v>926</v>
      </c>
      <c r="I594" s="176" t="s">
        <v>926</v>
      </c>
      <c r="J594" s="178"/>
      <c r="K594" s="179">
        <v>18.61</v>
      </c>
      <c r="L594" s="182">
        <v>423.5221538461538</v>
      </c>
      <c r="M594" s="181">
        <f t="shared" si="59"/>
        <v>29.155000000000001</v>
      </c>
      <c r="N594" s="181">
        <f t="shared" si="60"/>
        <v>423.52014615384616</v>
      </c>
      <c r="O594" s="181">
        <f t="shared" si="61"/>
        <v>29.848000000000006</v>
      </c>
      <c r="P594" s="176" t="s">
        <v>263</v>
      </c>
      <c r="Q594" s="176" t="s">
        <v>256</v>
      </c>
    </row>
    <row r="595" spans="1:17" s="176" customFormat="1" ht="15" customHeight="1" x14ac:dyDescent="0.2">
      <c r="A595" s="176" t="s">
        <v>939</v>
      </c>
      <c r="B595" s="176" t="s">
        <v>846</v>
      </c>
      <c r="C595" s="176" t="s">
        <v>792</v>
      </c>
      <c r="D595" s="176" t="s">
        <v>408</v>
      </c>
      <c r="E595" s="176">
        <v>50</v>
      </c>
      <c r="F595" s="176">
        <v>14.4</v>
      </c>
      <c r="G595" s="179" t="s">
        <v>920</v>
      </c>
      <c r="H595" s="176" t="s">
        <v>926</v>
      </c>
      <c r="I595" s="176" t="s">
        <v>926</v>
      </c>
      <c r="J595" s="178"/>
      <c r="K595" s="179">
        <v>18.63</v>
      </c>
      <c r="L595" s="182">
        <v>423.55226923076924</v>
      </c>
      <c r="M595" s="181">
        <f t="shared" si="59"/>
        <v>29.065000000000012</v>
      </c>
      <c r="N595" s="181">
        <f t="shared" si="60"/>
        <v>423.57234615384613</v>
      </c>
      <c r="O595" s="181">
        <f t="shared" ref="O595:O602" si="62">AVERAGE(M593:M597)</f>
        <v>29.569000000000006</v>
      </c>
      <c r="P595" s="176" t="s">
        <v>255</v>
      </c>
      <c r="Q595" s="176" t="s">
        <v>259</v>
      </c>
    </row>
    <row r="596" spans="1:17" s="176" customFormat="1" ht="15" customHeight="1" x14ac:dyDescent="0.2">
      <c r="A596" s="176" t="s">
        <v>940</v>
      </c>
      <c r="B596" s="176" t="s">
        <v>846</v>
      </c>
      <c r="C596" s="176" t="s">
        <v>792</v>
      </c>
      <c r="D596" s="176" t="s">
        <v>408</v>
      </c>
      <c r="E596" s="176">
        <v>50</v>
      </c>
      <c r="F596" s="176">
        <v>14.4</v>
      </c>
      <c r="G596" s="179" t="s">
        <v>920</v>
      </c>
      <c r="H596" s="176" t="s">
        <v>926</v>
      </c>
      <c r="I596" s="176" t="s">
        <v>926</v>
      </c>
      <c r="J596" s="178"/>
      <c r="K596" s="179">
        <v>18.760000000000002</v>
      </c>
      <c r="L596" s="182">
        <v>423.60246153846151</v>
      </c>
      <c r="M596" s="181">
        <f t="shared" si="59"/>
        <v>28.480000000000004</v>
      </c>
      <c r="N596" s="181">
        <f t="shared" si="60"/>
        <v>423.6325769230769</v>
      </c>
      <c r="O596" s="181">
        <f t="shared" si="62"/>
        <v>29.479000000000006</v>
      </c>
      <c r="P596" s="176" t="s">
        <v>255</v>
      </c>
      <c r="Q596" s="176" t="s">
        <v>259</v>
      </c>
    </row>
    <row r="597" spans="1:17" s="176" customFormat="1" ht="15" customHeight="1" x14ac:dyDescent="0.2">
      <c r="A597" s="176" t="s">
        <v>941</v>
      </c>
      <c r="B597" s="176" t="s">
        <v>846</v>
      </c>
      <c r="C597" s="176" t="s">
        <v>792</v>
      </c>
      <c r="D597" s="176" t="s">
        <v>408</v>
      </c>
      <c r="E597" s="176">
        <v>50</v>
      </c>
      <c r="F597" s="176">
        <v>14.4</v>
      </c>
      <c r="G597" s="179" t="s">
        <v>889</v>
      </c>
      <c r="H597" s="176" t="s">
        <v>926</v>
      </c>
      <c r="I597" s="176" t="s">
        <v>926</v>
      </c>
      <c r="J597" s="178"/>
      <c r="K597" s="179">
        <v>18.100000000000001</v>
      </c>
      <c r="L597" s="182">
        <v>423.71288461538461</v>
      </c>
      <c r="M597" s="181">
        <f t="shared" si="59"/>
        <v>31.450000000000003</v>
      </c>
      <c r="N597" s="181">
        <f t="shared" si="60"/>
        <v>423.69079999999997</v>
      </c>
      <c r="O597" s="181">
        <f t="shared" si="62"/>
        <v>30.136000000000006</v>
      </c>
      <c r="P597" s="176" t="s">
        <v>255</v>
      </c>
      <c r="Q597" s="176" t="s">
        <v>256</v>
      </c>
    </row>
    <row r="598" spans="1:17" s="176" customFormat="1" ht="15" customHeight="1" x14ac:dyDescent="0.2">
      <c r="A598" s="176" t="s">
        <v>942</v>
      </c>
      <c r="B598" s="176" t="s">
        <v>846</v>
      </c>
      <c r="C598" s="176" t="s">
        <v>792</v>
      </c>
      <c r="D598" s="176" t="s">
        <v>397</v>
      </c>
      <c r="E598" s="176">
        <v>50</v>
      </c>
      <c r="F598" s="176">
        <v>14.4</v>
      </c>
      <c r="G598" s="179" t="s">
        <v>889</v>
      </c>
      <c r="H598" s="176" t="s">
        <v>926</v>
      </c>
      <c r="I598" s="176" t="s">
        <v>926</v>
      </c>
      <c r="J598" s="178"/>
      <c r="K598" s="179">
        <v>18.59</v>
      </c>
      <c r="L598" s="182">
        <v>423.77311538461538</v>
      </c>
      <c r="M598" s="181">
        <f t="shared" si="59"/>
        <v>29.245000000000005</v>
      </c>
      <c r="N598" s="181">
        <f t="shared" si="60"/>
        <v>423.75504615384614</v>
      </c>
      <c r="O598" s="181">
        <f t="shared" si="62"/>
        <v>31.333000000000006</v>
      </c>
      <c r="P598" s="176" t="s">
        <v>255</v>
      </c>
      <c r="Q598" s="176" t="s">
        <v>259</v>
      </c>
    </row>
    <row r="599" spans="1:17" s="176" customFormat="1" ht="15" customHeight="1" x14ac:dyDescent="0.2">
      <c r="A599" s="176" t="s">
        <v>943</v>
      </c>
      <c r="B599" s="176" t="s">
        <v>846</v>
      </c>
      <c r="C599" s="176" t="s">
        <v>792</v>
      </c>
      <c r="D599" s="176" t="s">
        <v>408</v>
      </c>
      <c r="E599" s="176">
        <v>50</v>
      </c>
      <c r="F599" s="176">
        <v>14.4</v>
      </c>
      <c r="G599" s="179" t="s">
        <v>920</v>
      </c>
      <c r="H599" s="176" t="s">
        <v>926</v>
      </c>
      <c r="I599" s="176" t="s">
        <v>926</v>
      </c>
      <c r="J599" s="178"/>
      <c r="K599" s="179">
        <v>17.88</v>
      </c>
      <c r="L599" s="182">
        <v>423.81326923076921</v>
      </c>
      <c r="M599" s="181">
        <f t="shared" si="59"/>
        <v>32.440000000000012</v>
      </c>
      <c r="N599" s="181">
        <f t="shared" si="60"/>
        <v>423.81929230769231</v>
      </c>
      <c r="O599" s="181">
        <f t="shared" si="62"/>
        <v>32.061999999999998</v>
      </c>
      <c r="P599" s="176" t="s">
        <v>255</v>
      </c>
      <c r="Q599" s="176" t="s">
        <v>256</v>
      </c>
    </row>
    <row r="600" spans="1:17" s="176" customFormat="1" ht="15" customHeight="1" x14ac:dyDescent="0.2">
      <c r="A600" s="176" t="s">
        <v>944</v>
      </c>
      <c r="B600" s="176" t="s">
        <v>846</v>
      </c>
      <c r="C600" s="176" t="s">
        <v>792</v>
      </c>
      <c r="D600" s="176" t="s">
        <v>397</v>
      </c>
      <c r="E600" s="176">
        <v>50</v>
      </c>
      <c r="F600" s="176">
        <v>14.4</v>
      </c>
      <c r="G600" s="179" t="s">
        <v>920</v>
      </c>
      <c r="H600" s="176" t="s">
        <v>926</v>
      </c>
      <c r="I600" s="176" t="s">
        <v>926</v>
      </c>
      <c r="J600" s="178"/>
      <c r="K600" s="179">
        <v>17.3</v>
      </c>
      <c r="L600" s="182">
        <v>423.87349999999998</v>
      </c>
      <c r="M600" s="181">
        <f t="shared" si="59"/>
        <v>35.049999999999997</v>
      </c>
      <c r="N600" s="181">
        <f t="shared" si="60"/>
        <v>423.87149230769228</v>
      </c>
      <c r="O600" s="181">
        <f t="shared" si="62"/>
        <v>32.278000000000006</v>
      </c>
      <c r="P600" s="176" t="s">
        <v>255</v>
      </c>
      <c r="Q600" s="176" t="s">
        <v>259</v>
      </c>
    </row>
    <row r="601" spans="1:17" s="176" customFormat="1" ht="15" customHeight="1" x14ac:dyDescent="0.2">
      <c r="A601" s="176" t="s">
        <v>945</v>
      </c>
      <c r="B601" s="176" t="s">
        <v>846</v>
      </c>
      <c r="C601" s="176" t="s">
        <v>792</v>
      </c>
      <c r="D601" s="176" t="s">
        <v>397</v>
      </c>
      <c r="E601" s="176">
        <v>50</v>
      </c>
      <c r="F601" s="176">
        <v>14.4</v>
      </c>
      <c r="G601" s="179" t="s">
        <v>889</v>
      </c>
      <c r="H601" s="176" t="s">
        <v>926</v>
      </c>
      <c r="I601" s="176" t="s">
        <v>926</v>
      </c>
      <c r="J601" s="178"/>
      <c r="K601" s="179">
        <v>17.95</v>
      </c>
      <c r="L601" s="182">
        <v>423.92369230769231</v>
      </c>
      <c r="M601" s="181">
        <f t="shared" si="59"/>
        <v>32.125000000000014</v>
      </c>
      <c r="N601" s="181">
        <f t="shared" si="60"/>
        <v>423.91967692307691</v>
      </c>
      <c r="O601" s="181">
        <f t="shared" si="62"/>
        <v>33.610000000000007</v>
      </c>
      <c r="P601" s="176" t="s">
        <v>255</v>
      </c>
      <c r="Q601" s="176" t="s">
        <v>256</v>
      </c>
    </row>
    <row r="602" spans="1:17" s="176" customFormat="1" ht="15" customHeight="1" x14ac:dyDescent="0.2">
      <c r="A602" s="176" t="s">
        <v>946</v>
      </c>
      <c r="B602" s="176" t="s">
        <v>846</v>
      </c>
      <c r="C602" s="176" t="s">
        <v>792</v>
      </c>
      <c r="D602" s="176" t="s">
        <v>397</v>
      </c>
      <c r="E602" s="176">
        <v>50</v>
      </c>
      <c r="F602" s="176">
        <v>14.4</v>
      </c>
      <c r="G602" s="179" t="s">
        <v>889</v>
      </c>
      <c r="H602" s="176" t="s">
        <v>926</v>
      </c>
      <c r="I602" s="176" t="s">
        <v>926</v>
      </c>
      <c r="J602" s="178"/>
      <c r="K602" s="179">
        <v>17.86</v>
      </c>
      <c r="L602" s="182">
        <v>423.97388461538458</v>
      </c>
      <c r="M602" s="181">
        <f t="shared" si="59"/>
        <v>32.53</v>
      </c>
      <c r="N602" s="181">
        <f t="shared" si="60"/>
        <v>424.01203076923076</v>
      </c>
      <c r="O602" s="181">
        <f t="shared" si="62"/>
        <v>34.276000000000003</v>
      </c>
      <c r="P602" s="176" t="s">
        <v>263</v>
      </c>
      <c r="Q602" s="176" t="s">
        <v>259</v>
      </c>
    </row>
    <row r="603" spans="1:17" s="176" customFormat="1" ht="15" customHeight="1" x14ac:dyDescent="0.2">
      <c r="A603" s="176" t="s">
        <v>947</v>
      </c>
      <c r="B603" s="176" t="s">
        <v>846</v>
      </c>
      <c r="C603" s="176" t="s">
        <v>792</v>
      </c>
      <c r="D603" s="176" t="s">
        <v>408</v>
      </c>
      <c r="E603" s="176">
        <v>50</v>
      </c>
      <c r="F603" s="176">
        <v>14.4</v>
      </c>
      <c r="G603" s="179" t="s">
        <v>920</v>
      </c>
      <c r="H603" s="176" t="s">
        <v>926</v>
      </c>
      <c r="I603" s="176" t="s">
        <v>926</v>
      </c>
      <c r="J603" s="178"/>
      <c r="K603" s="179">
        <v>17.11</v>
      </c>
      <c r="L603" s="182">
        <v>424.01403846153846</v>
      </c>
      <c r="M603" s="181">
        <f t="shared" si="59"/>
        <v>35.905000000000001</v>
      </c>
      <c r="N603" s="181"/>
      <c r="O603" s="181"/>
      <c r="P603" s="176" t="s">
        <v>255</v>
      </c>
      <c r="Q603" s="176" t="s">
        <v>259</v>
      </c>
    </row>
    <row r="604" spans="1:17" s="176" customFormat="1" ht="15" customHeight="1" x14ac:dyDescent="0.2">
      <c r="A604" s="176" t="s">
        <v>948</v>
      </c>
      <c r="B604" s="176" t="s">
        <v>846</v>
      </c>
      <c r="C604" s="176" t="s">
        <v>792</v>
      </c>
      <c r="D604" s="176" t="s">
        <v>408</v>
      </c>
      <c r="E604" s="176">
        <v>50</v>
      </c>
      <c r="F604" s="176">
        <v>14.4</v>
      </c>
      <c r="G604" s="179" t="s">
        <v>889</v>
      </c>
      <c r="H604" s="176" t="s">
        <v>926</v>
      </c>
      <c r="I604" s="176" t="s">
        <v>926</v>
      </c>
      <c r="J604" s="178"/>
      <c r="K604" s="179">
        <v>17.14</v>
      </c>
      <c r="L604" s="182">
        <v>424.27503846153843</v>
      </c>
      <c r="M604" s="181">
        <f t="shared" si="59"/>
        <v>35.77000000000001</v>
      </c>
      <c r="N604" s="181"/>
      <c r="O604" s="181"/>
      <c r="P604" s="176" t="s">
        <v>255</v>
      </c>
      <c r="Q604" s="176" t="s">
        <v>256</v>
      </c>
    </row>
    <row r="605" spans="1:17" s="92" customFormat="1" ht="15" customHeight="1" x14ac:dyDescent="0.2">
      <c r="A605" s="92" t="s">
        <v>949</v>
      </c>
      <c r="B605" s="92" t="s">
        <v>950</v>
      </c>
      <c r="C605" s="92" t="s">
        <v>951</v>
      </c>
      <c r="D605" s="92" t="s">
        <v>951</v>
      </c>
      <c r="E605" s="184">
        <v>42</v>
      </c>
      <c r="F605" s="184">
        <v>-93</v>
      </c>
      <c r="G605" s="92" t="s">
        <v>252</v>
      </c>
      <c r="H605" s="92" t="s">
        <v>594</v>
      </c>
      <c r="J605" s="92" t="s">
        <v>3189</v>
      </c>
      <c r="K605" s="184">
        <v>18.5</v>
      </c>
      <c r="L605" s="121">
        <v>374.45578703703706</v>
      </c>
      <c r="M605" s="90">
        <f t="shared" si="59"/>
        <v>29.650000000000006</v>
      </c>
      <c r="N605" s="90"/>
      <c r="O605" s="90"/>
      <c r="P605" s="92" t="s">
        <v>255</v>
      </c>
      <c r="Q605" s="92" t="s">
        <v>259</v>
      </c>
    </row>
    <row r="606" spans="1:17" s="92" customFormat="1" ht="15" customHeight="1" x14ac:dyDescent="0.2">
      <c r="A606" s="92" t="s">
        <v>952</v>
      </c>
      <c r="B606" s="92" t="s">
        <v>950</v>
      </c>
      <c r="C606" s="92" t="s">
        <v>951</v>
      </c>
      <c r="D606" s="92" t="s">
        <v>951</v>
      </c>
      <c r="E606" s="184">
        <v>42</v>
      </c>
      <c r="F606" s="184">
        <v>-93</v>
      </c>
      <c r="G606" s="92" t="s">
        <v>252</v>
      </c>
      <c r="H606" s="92" t="s">
        <v>594</v>
      </c>
      <c r="J606" s="92" t="s">
        <v>3190</v>
      </c>
      <c r="K606" s="184">
        <v>18.399999999999999</v>
      </c>
      <c r="L606" s="121">
        <v>374.52351851851853</v>
      </c>
      <c r="M606" s="90">
        <f t="shared" si="59"/>
        <v>30.100000000000009</v>
      </c>
      <c r="N606" s="90"/>
      <c r="O606" s="90"/>
      <c r="P606" s="92" t="s">
        <v>263</v>
      </c>
      <c r="Q606" s="92" t="s">
        <v>927</v>
      </c>
    </row>
    <row r="607" spans="1:17" s="92" customFormat="1" ht="15" customHeight="1" x14ac:dyDescent="0.2">
      <c r="A607" s="92" t="s">
        <v>953</v>
      </c>
      <c r="B607" s="92" t="s">
        <v>950</v>
      </c>
      <c r="C607" s="92" t="s">
        <v>951</v>
      </c>
      <c r="D607" s="92" t="s">
        <v>951</v>
      </c>
      <c r="E607" s="184">
        <v>42</v>
      </c>
      <c r="F607" s="184">
        <v>-93</v>
      </c>
      <c r="G607" s="92" t="s">
        <v>252</v>
      </c>
      <c r="H607" s="92" t="s">
        <v>594</v>
      </c>
      <c r="J607" s="92" t="s">
        <v>3190</v>
      </c>
      <c r="K607" s="184">
        <v>18.2</v>
      </c>
      <c r="L607" s="121">
        <v>374.60092592592594</v>
      </c>
      <c r="M607" s="90">
        <f t="shared" si="59"/>
        <v>31.000000000000014</v>
      </c>
      <c r="N607" s="90">
        <f t="shared" ref="N607:N638" si="63">AVERAGE(L605:L609)</f>
        <v>374.78863888888884</v>
      </c>
      <c r="O607" s="90">
        <f t="shared" ref="O607:O622" si="64">AVERAGE(M605:M609)</f>
        <v>30.280000000000008</v>
      </c>
      <c r="P607" s="92" t="s">
        <v>255</v>
      </c>
      <c r="Q607" s="92" t="s">
        <v>256</v>
      </c>
    </row>
    <row r="608" spans="1:17" s="92" customFormat="1" ht="15" customHeight="1" x14ac:dyDescent="0.2">
      <c r="A608" s="92" t="s">
        <v>954</v>
      </c>
      <c r="B608" s="92" t="s">
        <v>955</v>
      </c>
      <c r="C608" s="92" t="s">
        <v>951</v>
      </c>
      <c r="D608" s="92" t="s">
        <v>951</v>
      </c>
      <c r="E608" s="184">
        <v>42</v>
      </c>
      <c r="F608" s="184">
        <v>-93</v>
      </c>
      <c r="G608" s="92" t="s">
        <v>252</v>
      </c>
      <c r="H608" s="92" t="s">
        <v>594</v>
      </c>
      <c r="J608" s="92" t="s">
        <v>3190</v>
      </c>
      <c r="K608" s="184">
        <v>18</v>
      </c>
      <c r="L608" s="121">
        <v>374.97828703703703</v>
      </c>
      <c r="M608" s="90">
        <f t="shared" si="59"/>
        <v>31.900000000000006</v>
      </c>
      <c r="N608" s="90">
        <f t="shared" si="63"/>
        <v>374.99957407407408</v>
      </c>
      <c r="O608" s="90">
        <f t="shared" si="64"/>
        <v>30.370000000000012</v>
      </c>
      <c r="P608" s="92" t="s">
        <v>263</v>
      </c>
      <c r="Q608" s="92" t="s">
        <v>256</v>
      </c>
    </row>
    <row r="609" spans="1:17" s="92" customFormat="1" ht="15" customHeight="1" x14ac:dyDescent="0.2">
      <c r="A609" s="92" t="s">
        <v>956</v>
      </c>
      <c r="B609" s="92" t="s">
        <v>955</v>
      </c>
      <c r="C609" s="92" t="s">
        <v>951</v>
      </c>
      <c r="D609" s="92" t="s">
        <v>951</v>
      </c>
      <c r="E609" s="184">
        <v>42</v>
      </c>
      <c r="F609" s="184">
        <v>-93</v>
      </c>
      <c r="G609" s="92" t="s">
        <v>252</v>
      </c>
      <c r="H609" s="92" t="s">
        <v>594</v>
      </c>
      <c r="J609" s="92" t="s">
        <v>3190</v>
      </c>
      <c r="K609" s="184">
        <v>18.7</v>
      </c>
      <c r="L609" s="121">
        <v>375.38467592592593</v>
      </c>
      <c r="M609" s="90">
        <f t="shared" si="59"/>
        <v>28.750000000000014</v>
      </c>
      <c r="N609" s="90">
        <f t="shared" si="63"/>
        <v>375.33436111111115</v>
      </c>
      <c r="O609" s="90">
        <f t="shared" si="64"/>
        <v>30.010000000000009</v>
      </c>
      <c r="P609" s="92" t="s">
        <v>263</v>
      </c>
      <c r="Q609" s="92" t="s">
        <v>256</v>
      </c>
    </row>
    <row r="610" spans="1:17" s="92" customFormat="1" ht="15" customHeight="1" x14ac:dyDescent="0.2">
      <c r="A610" s="92" t="s">
        <v>957</v>
      </c>
      <c r="B610" s="92" t="s">
        <v>955</v>
      </c>
      <c r="C610" s="92" t="s">
        <v>951</v>
      </c>
      <c r="D610" s="92" t="s">
        <v>951</v>
      </c>
      <c r="E610" s="184">
        <v>42</v>
      </c>
      <c r="F610" s="184">
        <v>-93</v>
      </c>
      <c r="G610" s="92" t="s">
        <v>252</v>
      </c>
      <c r="H610" s="92" t="s">
        <v>594</v>
      </c>
      <c r="J610" s="185" t="s">
        <v>958</v>
      </c>
      <c r="K610" s="184">
        <v>18.399999999999999</v>
      </c>
      <c r="L610" s="121">
        <v>375.51046296296295</v>
      </c>
      <c r="M610" s="90">
        <f t="shared" si="59"/>
        <v>30.100000000000009</v>
      </c>
      <c r="N610" s="90">
        <f t="shared" si="63"/>
        <v>376.18003703703698</v>
      </c>
      <c r="O610" s="90">
        <f t="shared" si="64"/>
        <v>29.29000000000001</v>
      </c>
      <c r="P610" s="92" t="s">
        <v>255</v>
      </c>
      <c r="Q610" s="92" t="s">
        <v>927</v>
      </c>
    </row>
    <row r="611" spans="1:17" s="92" customFormat="1" ht="15" customHeight="1" x14ac:dyDescent="0.2">
      <c r="A611" s="92" t="s">
        <v>959</v>
      </c>
      <c r="B611" s="92" t="s">
        <v>955</v>
      </c>
      <c r="C611" s="92" t="s">
        <v>951</v>
      </c>
      <c r="D611" s="92" t="s">
        <v>951</v>
      </c>
      <c r="E611" s="184">
        <v>42</v>
      </c>
      <c r="F611" s="184">
        <v>-93</v>
      </c>
      <c r="G611" s="92" t="s">
        <v>252</v>
      </c>
      <c r="H611" s="92" t="s">
        <v>594</v>
      </c>
      <c r="J611" s="185" t="s">
        <v>958</v>
      </c>
      <c r="K611" s="184">
        <v>18.8</v>
      </c>
      <c r="L611" s="121">
        <v>376.19745370370367</v>
      </c>
      <c r="M611" s="90">
        <f t="shared" si="59"/>
        <v>28.299999999999997</v>
      </c>
      <c r="N611" s="90">
        <f t="shared" si="63"/>
        <v>376.95991666666669</v>
      </c>
      <c r="O611" s="90">
        <f t="shared" si="64"/>
        <v>27.310000000000009</v>
      </c>
      <c r="P611" s="92" t="s">
        <v>255</v>
      </c>
      <c r="Q611" s="92" t="s">
        <v>259</v>
      </c>
    </row>
    <row r="612" spans="1:17" s="92" customFormat="1" ht="15" customHeight="1" x14ac:dyDescent="0.2">
      <c r="A612" s="92" t="s">
        <v>960</v>
      </c>
      <c r="B612" s="92" t="s">
        <v>961</v>
      </c>
      <c r="C612" s="92" t="s">
        <v>951</v>
      </c>
      <c r="D612" s="92" t="s">
        <v>951</v>
      </c>
      <c r="E612" s="184">
        <v>42</v>
      </c>
      <c r="F612" s="184">
        <v>-93</v>
      </c>
      <c r="G612" s="92" t="s">
        <v>252</v>
      </c>
      <c r="H612" s="92" t="s">
        <v>594</v>
      </c>
      <c r="J612" s="185" t="s">
        <v>962</v>
      </c>
      <c r="K612" s="184">
        <v>19</v>
      </c>
      <c r="L612" s="121">
        <v>378.82930555555555</v>
      </c>
      <c r="M612" s="90">
        <f t="shared" si="59"/>
        <v>27.400000000000006</v>
      </c>
      <c r="N612" s="90">
        <f t="shared" si="63"/>
        <v>377.6643240740741</v>
      </c>
      <c r="O612" s="90">
        <f t="shared" si="64"/>
        <v>26.860000000000007</v>
      </c>
      <c r="P612" s="92" t="s">
        <v>255</v>
      </c>
      <c r="Q612" s="92" t="s">
        <v>259</v>
      </c>
    </row>
    <row r="613" spans="1:17" s="92" customFormat="1" ht="15" customHeight="1" x14ac:dyDescent="0.2">
      <c r="A613" s="92" t="s">
        <v>963</v>
      </c>
      <c r="B613" s="92" t="s">
        <v>961</v>
      </c>
      <c r="C613" s="92" t="s">
        <v>951</v>
      </c>
      <c r="D613" s="92" t="s">
        <v>951</v>
      </c>
      <c r="E613" s="184">
        <v>42</v>
      </c>
      <c r="F613" s="184">
        <v>-93</v>
      </c>
      <c r="G613" s="92" t="s">
        <v>252</v>
      </c>
      <c r="H613" s="92" t="s">
        <v>594</v>
      </c>
      <c r="J613" s="185" t="s">
        <v>962</v>
      </c>
      <c r="K613" s="184">
        <v>20.2</v>
      </c>
      <c r="L613" s="121">
        <v>378.87768518518521</v>
      </c>
      <c r="M613" s="90">
        <f t="shared" si="59"/>
        <v>22.000000000000014</v>
      </c>
      <c r="N613" s="90">
        <f t="shared" si="63"/>
        <v>378.38034259259257</v>
      </c>
      <c r="O613" s="90">
        <f t="shared" si="64"/>
        <v>25.330000000000005</v>
      </c>
      <c r="P613" s="92" t="s">
        <v>255</v>
      </c>
      <c r="Q613" s="92" t="s">
        <v>259</v>
      </c>
    </row>
    <row r="614" spans="1:17" s="92" customFormat="1" ht="15" customHeight="1" x14ac:dyDescent="0.2">
      <c r="A614" s="92" t="s">
        <v>964</v>
      </c>
      <c r="B614" s="92" t="s">
        <v>961</v>
      </c>
      <c r="C614" s="92" t="s">
        <v>951</v>
      </c>
      <c r="D614" s="92" t="s">
        <v>951</v>
      </c>
      <c r="E614" s="184">
        <v>42</v>
      </c>
      <c r="F614" s="184">
        <v>-93</v>
      </c>
      <c r="G614" s="92" t="s">
        <v>261</v>
      </c>
      <c r="H614" s="92" t="s">
        <v>594</v>
      </c>
      <c r="J614" s="185" t="s">
        <v>962</v>
      </c>
      <c r="K614" s="184">
        <v>19.2</v>
      </c>
      <c r="L614" s="121">
        <v>378.90671296296296</v>
      </c>
      <c r="M614" s="90">
        <f t="shared" si="59"/>
        <v>26.500000000000014</v>
      </c>
      <c r="N614" s="90">
        <f t="shared" si="63"/>
        <v>379.33051851851849</v>
      </c>
      <c r="O614" s="90">
        <f t="shared" si="64"/>
        <v>25.150000000000009</v>
      </c>
      <c r="P614" s="92" t="s">
        <v>255</v>
      </c>
      <c r="Q614" s="92" t="s">
        <v>256</v>
      </c>
    </row>
    <row r="615" spans="1:17" s="92" customFormat="1" ht="15" customHeight="1" x14ac:dyDescent="0.2">
      <c r="A615" s="92" t="s">
        <v>965</v>
      </c>
      <c r="B615" s="92" t="s">
        <v>961</v>
      </c>
      <c r="C615" s="92" t="s">
        <v>951</v>
      </c>
      <c r="D615" s="92" t="s">
        <v>951</v>
      </c>
      <c r="E615" s="184">
        <v>42</v>
      </c>
      <c r="F615" s="184">
        <v>-93</v>
      </c>
      <c r="G615" s="92" t="s">
        <v>252</v>
      </c>
      <c r="H615" s="92" t="s">
        <v>594</v>
      </c>
      <c r="J615" s="185" t="s">
        <v>962</v>
      </c>
      <c r="K615" s="184">
        <v>20.100000000000001</v>
      </c>
      <c r="L615" s="121">
        <v>379.09055555555551</v>
      </c>
      <c r="M615" s="90">
        <f t="shared" si="59"/>
        <v>22.450000000000003</v>
      </c>
      <c r="N615" s="90">
        <f t="shared" si="63"/>
        <v>379.92462037037041</v>
      </c>
      <c r="O615" s="90">
        <f t="shared" si="64"/>
        <v>25.510000000000009</v>
      </c>
      <c r="P615" s="92" t="s">
        <v>255</v>
      </c>
      <c r="Q615" s="92" t="s">
        <v>259</v>
      </c>
    </row>
    <row r="616" spans="1:17" s="92" customFormat="1" ht="15" customHeight="1" x14ac:dyDescent="0.2">
      <c r="A616" s="92" t="s">
        <v>966</v>
      </c>
      <c r="B616" s="92" t="s">
        <v>967</v>
      </c>
      <c r="C616" s="92" t="s">
        <v>951</v>
      </c>
      <c r="D616" s="92" t="s">
        <v>951</v>
      </c>
      <c r="E616" s="184">
        <v>42</v>
      </c>
      <c r="F616" s="184">
        <v>-93</v>
      </c>
      <c r="G616" s="92" t="s">
        <v>252</v>
      </c>
      <c r="H616" s="92" t="s">
        <v>594</v>
      </c>
      <c r="J616" s="92" t="s">
        <v>3191</v>
      </c>
      <c r="K616" s="184">
        <v>19</v>
      </c>
      <c r="L616" s="121">
        <v>380.94833333333332</v>
      </c>
      <c r="M616" s="90">
        <f t="shared" si="59"/>
        <v>27.400000000000006</v>
      </c>
      <c r="N616" s="90">
        <f t="shared" si="63"/>
        <v>380.65224999999998</v>
      </c>
      <c r="O616" s="90">
        <f t="shared" si="64"/>
        <v>26.320000000000004</v>
      </c>
      <c r="P616" s="92" t="s">
        <v>255</v>
      </c>
      <c r="Q616" s="92" t="s">
        <v>256</v>
      </c>
    </row>
    <row r="617" spans="1:17" s="92" customFormat="1" ht="15" customHeight="1" x14ac:dyDescent="0.2">
      <c r="A617" s="92" t="s">
        <v>968</v>
      </c>
      <c r="B617" s="92" t="s">
        <v>969</v>
      </c>
      <c r="C617" s="92" t="s">
        <v>951</v>
      </c>
      <c r="D617" s="92" t="s">
        <v>951</v>
      </c>
      <c r="E617" s="184">
        <v>42</v>
      </c>
      <c r="F617" s="184">
        <v>-93</v>
      </c>
      <c r="G617" s="92" t="s">
        <v>261</v>
      </c>
      <c r="H617" s="92" t="s">
        <v>594</v>
      </c>
      <c r="J617" s="92" t="s">
        <v>3191</v>
      </c>
      <c r="K617" s="184">
        <v>18.600000000000001</v>
      </c>
      <c r="L617" s="121">
        <v>381.79981481481479</v>
      </c>
      <c r="M617" s="90">
        <f t="shared" si="59"/>
        <v>29.200000000000003</v>
      </c>
      <c r="N617" s="90">
        <f t="shared" si="63"/>
        <v>381.41355048433047</v>
      </c>
      <c r="O617" s="90">
        <f t="shared" si="64"/>
        <v>26.5</v>
      </c>
      <c r="P617" s="92" t="s">
        <v>263</v>
      </c>
      <c r="Q617" s="92" t="s">
        <v>256</v>
      </c>
    </row>
    <row r="618" spans="1:17" s="92" customFormat="1" ht="15" customHeight="1" x14ac:dyDescent="0.2">
      <c r="A618" s="92" t="s">
        <v>970</v>
      </c>
      <c r="B618" s="92" t="s">
        <v>969</v>
      </c>
      <c r="C618" s="92" t="s">
        <v>951</v>
      </c>
      <c r="D618" s="92" t="s">
        <v>951</v>
      </c>
      <c r="E618" s="184">
        <v>42</v>
      </c>
      <c r="F618" s="184">
        <v>-93</v>
      </c>
      <c r="G618" s="92" t="s">
        <v>261</v>
      </c>
      <c r="H618" s="92" t="s">
        <v>698</v>
      </c>
      <c r="J618" s="92" t="s">
        <v>3192</v>
      </c>
      <c r="K618" s="184">
        <v>19.3</v>
      </c>
      <c r="L618" s="121">
        <v>382.51583333333332</v>
      </c>
      <c r="M618" s="90">
        <f t="shared" si="59"/>
        <v>26.049999999999997</v>
      </c>
      <c r="N618" s="90">
        <f t="shared" si="63"/>
        <v>382.14427321937319</v>
      </c>
      <c r="O618" s="90">
        <f t="shared" si="64"/>
        <v>27.130000000000006</v>
      </c>
      <c r="P618" s="92" t="s">
        <v>255</v>
      </c>
      <c r="Q618" s="92" t="s">
        <v>256</v>
      </c>
    </row>
    <row r="619" spans="1:17" s="92" customFormat="1" ht="15" customHeight="1" x14ac:dyDescent="0.2">
      <c r="A619" s="92" t="s">
        <v>971</v>
      </c>
      <c r="B619" s="92" t="s">
        <v>969</v>
      </c>
      <c r="C619" s="92" t="s">
        <v>951</v>
      </c>
      <c r="D619" s="92" t="s">
        <v>951</v>
      </c>
      <c r="E619" s="184">
        <v>42</v>
      </c>
      <c r="F619" s="184">
        <v>-93</v>
      </c>
      <c r="G619" s="92" t="s">
        <v>252</v>
      </c>
      <c r="H619" s="92" t="s">
        <v>715</v>
      </c>
      <c r="J619" s="185" t="s">
        <v>716</v>
      </c>
      <c r="K619" s="184">
        <v>19</v>
      </c>
      <c r="L619" s="121">
        <v>382.71321538461535</v>
      </c>
      <c r="M619" s="90">
        <f t="shared" si="59"/>
        <v>27.400000000000006</v>
      </c>
      <c r="N619" s="90">
        <f t="shared" si="63"/>
        <v>382.50808347578345</v>
      </c>
      <c r="O619" s="90">
        <f t="shared" si="64"/>
        <v>26.950000000000006</v>
      </c>
      <c r="P619" s="92" t="s">
        <v>263</v>
      </c>
      <c r="Q619" s="92" t="s">
        <v>259</v>
      </c>
    </row>
    <row r="620" spans="1:17" s="92" customFormat="1" ht="15" customHeight="1" x14ac:dyDescent="0.2">
      <c r="A620" s="92" t="s">
        <v>972</v>
      </c>
      <c r="B620" s="92" t="s">
        <v>969</v>
      </c>
      <c r="C620" s="92" t="s">
        <v>951</v>
      </c>
      <c r="D620" s="92" t="s">
        <v>951</v>
      </c>
      <c r="E620" s="184">
        <v>42</v>
      </c>
      <c r="F620" s="184">
        <v>-93</v>
      </c>
      <c r="G620" s="92" t="s">
        <v>261</v>
      </c>
      <c r="H620" s="92" t="s">
        <v>715</v>
      </c>
      <c r="J620" s="185" t="s">
        <v>716</v>
      </c>
      <c r="K620" s="184">
        <v>19.399999999999999</v>
      </c>
      <c r="L620" s="121">
        <v>382.74416923076922</v>
      </c>
      <c r="M620" s="90">
        <f t="shared" si="59"/>
        <v>25.600000000000009</v>
      </c>
      <c r="N620" s="90">
        <f t="shared" si="63"/>
        <v>382.72016974358968</v>
      </c>
      <c r="O620" s="90">
        <f t="shared" si="64"/>
        <v>26.050000000000004</v>
      </c>
      <c r="P620" s="92" t="s">
        <v>263</v>
      </c>
      <c r="Q620" s="92" t="s">
        <v>259</v>
      </c>
    </row>
    <row r="621" spans="1:17" s="92" customFormat="1" ht="15" customHeight="1" x14ac:dyDescent="0.2">
      <c r="A621" s="92" t="s">
        <v>973</v>
      </c>
      <c r="B621" s="92" t="s">
        <v>969</v>
      </c>
      <c r="C621" s="92" t="s">
        <v>951</v>
      </c>
      <c r="D621" s="92" t="s">
        <v>951</v>
      </c>
      <c r="E621" s="184">
        <v>42</v>
      </c>
      <c r="F621" s="184">
        <v>-93</v>
      </c>
      <c r="G621" s="92" t="s">
        <v>252</v>
      </c>
      <c r="H621" s="92" t="s">
        <v>715</v>
      </c>
      <c r="J621" s="185" t="s">
        <v>716</v>
      </c>
      <c r="K621" s="184">
        <v>19.2</v>
      </c>
      <c r="L621" s="121">
        <v>382.76738461538457</v>
      </c>
      <c r="M621" s="90">
        <f t="shared" si="59"/>
        <v>26.500000000000014</v>
      </c>
      <c r="N621" s="90">
        <f t="shared" si="63"/>
        <v>382.79059999999998</v>
      </c>
      <c r="O621" s="90">
        <f t="shared" si="64"/>
        <v>26.050000000000004</v>
      </c>
      <c r="P621" s="92" t="s">
        <v>263</v>
      </c>
      <c r="Q621" s="92" t="s">
        <v>259</v>
      </c>
    </row>
    <row r="622" spans="1:17" s="92" customFormat="1" ht="15" customHeight="1" x14ac:dyDescent="0.2">
      <c r="A622" s="92" t="s">
        <v>974</v>
      </c>
      <c r="B622" s="92" t="s">
        <v>969</v>
      </c>
      <c r="C622" s="92" t="s">
        <v>951</v>
      </c>
      <c r="D622" s="92" t="s">
        <v>951</v>
      </c>
      <c r="E622" s="184">
        <v>42</v>
      </c>
      <c r="F622" s="184">
        <v>-93</v>
      </c>
      <c r="G622" s="92" t="s">
        <v>252</v>
      </c>
      <c r="H622" s="92" t="s">
        <v>715</v>
      </c>
      <c r="J622" s="92" t="s">
        <v>3193</v>
      </c>
      <c r="K622" s="184">
        <v>19.600000000000001</v>
      </c>
      <c r="L622" s="121">
        <v>382.86024615384611</v>
      </c>
      <c r="M622" s="90">
        <f t="shared" si="59"/>
        <v>24.700000000000003</v>
      </c>
      <c r="N622" s="90">
        <f t="shared" si="63"/>
        <v>382.8788184615384</v>
      </c>
      <c r="O622" s="90">
        <f t="shared" si="64"/>
        <v>26.410000000000004</v>
      </c>
      <c r="P622" s="92" t="s">
        <v>263</v>
      </c>
      <c r="Q622" s="92" t="s">
        <v>256</v>
      </c>
    </row>
    <row r="623" spans="1:17" s="92" customFormat="1" ht="15" customHeight="1" x14ac:dyDescent="0.2">
      <c r="A623" s="92" t="s">
        <v>975</v>
      </c>
      <c r="B623" s="92" t="s">
        <v>969</v>
      </c>
      <c r="C623" s="92" t="s">
        <v>951</v>
      </c>
      <c r="D623" s="92" t="s">
        <v>951</v>
      </c>
      <c r="E623" s="184">
        <v>42</v>
      </c>
      <c r="F623" s="184">
        <v>-93</v>
      </c>
      <c r="G623" s="92" t="s">
        <v>261</v>
      </c>
      <c r="H623" s="92" t="s">
        <v>715</v>
      </c>
      <c r="J623" s="92" t="s">
        <v>3193</v>
      </c>
      <c r="K623" s="184">
        <v>19.3</v>
      </c>
      <c r="L623" s="121">
        <v>382.86798461538456</v>
      </c>
      <c r="M623" s="90">
        <f t="shared" si="59"/>
        <v>26.049999999999997</v>
      </c>
      <c r="N623" s="90">
        <f t="shared" si="63"/>
        <v>382.97787076923066</v>
      </c>
      <c r="O623" s="90">
        <f t="shared" ref="O623:O638" si="65">AVERAGE(M621:M625)</f>
        <v>27.580000000000005</v>
      </c>
      <c r="P623" s="92" t="s">
        <v>255</v>
      </c>
      <c r="Q623" s="92" t="s">
        <v>256</v>
      </c>
    </row>
    <row r="624" spans="1:17" s="92" customFormat="1" ht="15" customHeight="1" x14ac:dyDescent="0.2">
      <c r="A624" s="92" t="s">
        <v>976</v>
      </c>
      <c r="B624" s="92" t="s">
        <v>969</v>
      </c>
      <c r="C624" s="92" t="s">
        <v>951</v>
      </c>
      <c r="D624" s="92" t="s">
        <v>951</v>
      </c>
      <c r="E624" s="184">
        <v>42</v>
      </c>
      <c r="F624" s="184">
        <v>-93</v>
      </c>
      <c r="G624" s="92" t="s">
        <v>261</v>
      </c>
      <c r="H624" s="92" t="s">
        <v>715</v>
      </c>
      <c r="J624" s="92" t="s">
        <v>3194</v>
      </c>
      <c r="K624" s="184">
        <v>18.600000000000001</v>
      </c>
      <c r="L624" s="121">
        <v>383.15430769230767</v>
      </c>
      <c r="M624" s="90">
        <f t="shared" si="59"/>
        <v>29.200000000000003</v>
      </c>
      <c r="N624" s="90">
        <f t="shared" si="63"/>
        <v>383.07227999999998</v>
      </c>
      <c r="O624" s="90">
        <f t="shared" si="65"/>
        <v>26.95</v>
      </c>
      <c r="P624" s="92" t="s">
        <v>263</v>
      </c>
      <c r="Q624" s="92" t="s">
        <v>259</v>
      </c>
    </row>
    <row r="625" spans="1:17" s="92" customFormat="1" ht="15" customHeight="1" x14ac:dyDescent="0.2">
      <c r="A625" s="92" t="s">
        <v>977</v>
      </c>
      <c r="B625" s="92" t="s">
        <v>969</v>
      </c>
      <c r="C625" s="92" t="s">
        <v>951</v>
      </c>
      <c r="D625" s="92" t="s">
        <v>951</v>
      </c>
      <c r="E625" s="184">
        <v>42</v>
      </c>
      <c r="F625" s="184">
        <v>-93</v>
      </c>
      <c r="G625" s="92" t="s">
        <v>252</v>
      </c>
      <c r="H625" s="92" t="s">
        <v>715</v>
      </c>
      <c r="J625" s="92" t="s">
        <v>3194</v>
      </c>
      <c r="K625" s="184">
        <v>18.100000000000001</v>
      </c>
      <c r="L625" s="121">
        <v>383.23943076923075</v>
      </c>
      <c r="M625" s="90">
        <f t="shared" si="59"/>
        <v>31.450000000000003</v>
      </c>
      <c r="N625" s="90">
        <f t="shared" si="63"/>
        <v>383.1604984615384</v>
      </c>
      <c r="O625" s="90">
        <f t="shared" si="65"/>
        <v>28.390000000000004</v>
      </c>
      <c r="P625" s="92" t="s">
        <v>255</v>
      </c>
      <c r="Q625" s="92" t="s">
        <v>259</v>
      </c>
    </row>
    <row r="626" spans="1:17" s="92" customFormat="1" ht="15" customHeight="1" x14ac:dyDescent="0.2">
      <c r="A626" s="92" t="s">
        <v>978</v>
      </c>
      <c r="B626" s="92" t="s">
        <v>979</v>
      </c>
      <c r="C626" s="92" t="s">
        <v>951</v>
      </c>
      <c r="D626" s="92" t="s">
        <v>951</v>
      </c>
      <c r="E626" s="184">
        <v>42</v>
      </c>
      <c r="F626" s="184">
        <v>-93</v>
      </c>
      <c r="G626" s="92" t="s">
        <v>980</v>
      </c>
      <c r="H626" s="92" t="s">
        <v>715</v>
      </c>
      <c r="J626" s="92" t="s">
        <v>3194</v>
      </c>
      <c r="K626" s="184">
        <v>19.899999999999999</v>
      </c>
      <c r="L626" s="121">
        <v>383.23943076923075</v>
      </c>
      <c r="M626" s="90">
        <f t="shared" si="59"/>
        <v>23.350000000000009</v>
      </c>
      <c r="N626" s="90">
        <f t="shared" si="63"/>
        <v>383.26728923076928</v>
      </c>
      <c r="O626" s="90">
        <f t="shared" si="65"/>
        <v>28.840000000000003</v>
      </c>
      <c r="P626" s="92" t="s">
        <v>263</v>
      </c>
      <c r="Q626" s="92" t="s">
        <v>256</v>
      </c>
    </row>
    <row r="627" spans="1:17" s="92" customFormat="1" ht="15" customHeight="1" x14ac:dyDescent="0.2">
      <c r="A627" s="92" t="s">
        <v>981</v>
      </c>
      <c r="B627" s="92" t="s">
        <v>969</v>
      </c>
      <c r="C627" s="92" t="s">
        <v>951</v>
      </c>
      <c r="D627" s="92" t="s">
        <v>951</v>
      </c>
      <c r="E627" s="184">
        <v>42</v>
      </c>
      <c r="F627" s="184">
        <v>-93</v>
      </c>
      <c r="G627" s="92" t="s">
        <v>261</v>
      </c>
      <c r="H627" s="92" t="s">
        <v>715</v>
      </c>
      <c r="J627" s="92" t="s">
        <v>3195</v>
      </c>
      <c r="K627" s="184">
        <v>18</v>
      </c>
      <c r="L627" s="121">
        <v>383.30133846153842</v>
      </c>
      <c r="M627" s="90">
        <f t="shared" si="59"/>
        <v>31.900000000000006</v>
      </c>
      <c r="N627" s="90">
        <f t="shared" si="63"/>
        <v>383.31836307692305</v>
      </c>
      <c r="O627" s="90">
        <f t="shared" si="65"/>
        <v>29.470000000000006</v>
      </c>
      <c r="P627" s="92" t="s">
        <v>255</v>
      </c>
      <c r="Q627" s="92" t="s">
        <v>259</v>
      </c>
    </row>
    <row r="628" spans="1:17" s="92" customFormat="1" ht="15" customHeight="1" x14ac:dyDescent="0.2">
      <c r="A628" s="92" t="s">
        <v>982</v>
      </c>
      <c r="B628" s="92" t="s">
        <v>979</v>
      </c>
      <c r="C628" s="92" t="s">
        <v>951</v>
      </c>
      <c r="D628" s="92" t="s">
        <v>951</v>
      </c>
      <c r="E628" s="184">
        <v>42</v>
      </c>
      <c r="F628" s="184">
        <v>-93</v>
      </c>
      <c r="G628" s="92" t="s">
        <v>261</v>
      </c>
      <c r="H628" s="92" t="s">
        <v>715</v>
      </c>
      <c r="J628" s="92" t="s">
        <v>3195</v>
      </c>
      <c r="K628" s="184">
        <v>18.8</v>
      </c>
      <c r="L628" s="121">
        <v>383.40193846153846</v>
      </c>
      <c r="M628" s="90">
        <f t="shared" si="59"/>
        <v>28.299999999999997</v>
      </c>
      <c r="N628" s="90">
        <f t="shared" si="63"/>
        <v>383.35860307692303</v>
      </c>
      <c r="O628" s="90">
        <f t="shared" si="65"/>
        <v>28.750000000000007</v>
      </c>
      <c r="P628" s="92" t="s">
        <v>255</v>
      </c>
      <c r="Q628" s="92" t="s">
        <v>259</v>
      </c>
    </row>
    <row r="629" spans="1:17" s="92" customFormat="1" ht="15" customHeight="1" x14ac:dyDescent="0.2">
      <c r="A629" s="92" t="s">
        <v>983</v>
      </c>
      <c r="B629" s="92" t="s">
        <v>969</v>
      </c>
      <c r="C629" s="92" t="s">
        <v>951</v>
      </c>
      <c r="D629" s="92" t="s">
        <v>951</v>
      </c>
      <c r="E629" s="184">
        <v>42</v>
      </c>
      <c r="F629" s="184">
        <v>-93</v>
      </c>
      <c r="G629" s="92" t="s">
        <v>252</v>
      </c>
      <c r="H629" s="92" t="s">
        <v>715</v>
      </c>
      <c r="J629" s="92" t="s">
        <v>3195</v>
      </c>
      <c r="K629" s="184">
        <v>17.899999999999999</v>
      </c>
      <c r="L629" s="121">
        <v>383.40967692307692</v>
      </c>
      <c r="M629" s="90">
        <f t="shared" si="59"/>
        <v>32.350000000000009</v>
      </c>
      <c r="N629" s="90">
        <f t="shared" si="63"/>
        <v>383.40039076923074</v>
      </c>
      <c r="O629" s="90">
        <f t="shared" si="65"/>
        <v>29.920000000000005</v>
      </c>
      <c r="P629" s="92" t="s">
        <v>255</v>
      </c>
      <c r="Q629" s="92" t="s">
        <v>256</v>
      </c>
    </row>
    <row r="630" spans="1:17" s="92" customFormat="1" ht="15" customHeight="1" x14ac:dyDescent="0.2">
      <c r="A630" s="92" t="s">
        <v>984</v>
      </c>
      <c r="B630" s="92" t="s">
        <v>969</v>
      </c>
      <c r="C630" s="92" t="s">
        <v>951</v>
      </c>
      <c r="D630" s="92" t="s">
        <v>951</v>
      </c>
      <c r="E630" s="184">
        <v>42</v>
      </c>
      <c r="F630" s="184">
        <v>-93</v>
      </c>
      <c r="G630" s="92" t="s">
        <v>252</v>
      </c>
      <c r="H630" s="92" t="s">
        <v>715</v>
      </c>
      <c r="J630" s="92" t="s">
        <v>3196</v>
      </c>
      <c r="K630" s="184">
        <v>18.899999999999999</v>
      </c>
      <c r="L630" s="121">
        <v>383.44063076923072</v>
      </c>
      <c r="M630" s="90">
        <f t="shared" si="59"/>
        <v>27.850000000000009</v>
      </c>
      <c r="N630" s="90">
        <f t="shared" si="63"/>
        <v>383.43444</v>
      </c>
      <c r="O630" s="90">
        <f t="shared" si="65"/>
        <v>29.2</v>
      </c>
      <c r="P630" s="92" t="s">
        <v>255</v>
      </c>
      <c r="Q630" s="92" t="s">
        <v>256</v>
      </c>
    </row>
    <row r="631" spans="1:17" s="92" customFormat="1" ht="15" customHeight="1" x14ac:dyDescent="0.2">
      <c r="A631" s="92" t="s">
        <v>985</v>
      </c>
      <c r="B631" s="92" t="s">
        <v>979</v>
      </c>
      <c r="C631" s="92" t="s">
        <v>951</v>
      </c>
      <c r="D631" s="92" t="s">
        <v>951</v>
      </c>
      <c r="E631" s="184">
        <v>42</v>
      </c>
      <c r="F631" s="184">
        <v>-93</v>
      </c>
      <c r="G631" s="92" t="s">
        <v>252</v>
      </c>
      <c r="H631" s="92" t="s">
        <v>715</v>
      </c>
      <c r="J631" s="92" t="s">
        <v>3196</v>
      </c>
      <c r="K631" s="184">
        <v>18.600000000000001</v>
      </c>
      <c r="L631" s="121">
        <v>383.44836923076923</v>
      </c>
      <c r="M631" s="90">
        <f t="shared" si="59"/>
        <v>29.200000000000003</v>
      </c>
      <c r="N631" s="90">
        <f t="shared" si="63"/>
        <v>383.4499169230769</v>
      </c>
      <c r="O631" s="90">
        <f t="shared" si="65"/>
        <v>29.560000000000002</v>
      </c>
      <c r="P631" s="92" t="s">
        <v>263</v>
      </c>
      <c r="Q631" s="92" t="s">
        <v>256</v>
      </c>
    </row>
    <row r="632" spans="1:17" s="92" customFormat="1" ht="15" customHeight="1" x14ac:dyDescent="0.2">
      <c r="A632" s="92" t="s">
        <v>986</v>
      </c>
      <c r="B632" s="92" t="s">
        <v>969</v>
      </c>
      <c r="C632" s="92" t="s">
        <v>951</v>
      </c>
      <c r="D632" s="92" t="s">
        <v>951</v>
      </c>
      <c r="E632" s="184">
        <v>42</v>
      </c>
      <c r="F632" s="184">
        <v>-93</v>
      </c>
      <c r="G632" s="92" t="s">
        <v>252</v>
      </c>
      <c r="H632" s="92" t="s">
        <v>715</v>
      </c>
      <c r="J632" s="92" t="s">
        <v>3196</v>
      </c>
      <c r="K632" s="184">
        <v>18.8</v>
      </c>
      <c r="L632" s="121">
        <v>383.47158461538459</v>
      </c>
      <c r="M632" s="90">
        <f t="shared" si="59"/>
        <v>28.299999999999997</v>
      </c>
      <c r="N632" s="90">
        <f t="shared" si="63"/>
        <v>383.46539384615386</v>
      </c>
      <c r="O632" s="90">
        <f t="shared" si="65"/>
        <v>29.29000000000001</v>
      </c>
      <c r="P632" s="92" t="s">
        <v>263</v>
      </c>
      <c r="Q632" s="92" t="s">
        <v>259</v>
      </c>
    </row>
    <row r="633" spans="1:17" s="92" customFormat="1" ht="15" customHeight="1" x14ac:dyDescent="0.2">
      <c r="A633" s="92" t="s">
        <v>987</v>
      </c>
      <c r="B633" s="92" t="s">
        <v>979</v>
      </c>
      <c r="C633" s="92" t="s">
        <v>951</v>
      </c>
      <c r="D633" s="92" t="s">
        <v>951</v>
      </c>
      <c r="E633" s="184">
        <v>42</v>
      </c>
      <c r="F633" s="184">
        <v>-93</v>
      </c>
      <c r="G633" s="92" t="s">
        <v>252</v>
      </c>
      <c r="H633" s="92" t="s">
        <v>715</v>
      </c>
      <c r="J633" s="92" t="s">
        <v>3196</v>
      </c>
      <c r="K633" s="184">
        <v>18.399999999999999</v>
      </c>
      <c r="L633" s="121">
        <v>383.47932307692304</v>
      </c>
      <c r="M633" s="90">
        <f t="shared" si="59"/>
        <v>30.100000000000009</v>
      </c>
      <c r="N633" s="90">
        <f t="shared" si="63"/>
        <v>383.47622769230765</v>
      </c>
      <c r="O633" s="90">
        <f t="shared" si="65"/>
        <v>30.100000000000005</v>
      </c>
      <c r="P633" s="92" t="s">
        <v>255</v>
      </c>
      <c r="Q633" s="92" t="s">
        <v>256</v>
      </c>
    </row>
    <row r="634" spans="1:17" s="92" customFormat="1" ht="15" customHeight="1" x14ac:dyDescent="0.2">
      <c r="A634" s="92" t="s">
        <v>988</v>
      </c>
      <c r="B634" s="92" t="s">
        <v>979</v>
      </c>
      <c r="C634" s="92" t="s">
        <v>951</v>
      </c>
      <c r="D634" s="92" t="s">
        <v>951</v>
      </c>
      <c r="E634" s="184">
        <v>42</v>
      </c>
      <c r="F634" s="184">
        <v>-93</v>
      </c>
      <c r="G634" s="92" t="s">
        <v>252</v>
      </c>
      <c r="H634" s="92" t="s">
        <v>715</v>
      </c>
      <c r="J634" s="92" t="s">
        <v>3196</v>
      </c>
      <c r="K634" s="184">
        <v>18.2</v>
      </c>
      <c r="L634" s="121">
        <v>383.48706153846155</v>
      </c>
      <c r="M634" s="90">
        <f t="shared" si="59"/>
        <v>31.000000000000014</v>
      </c>
      <c r="N634" s="90">
        <f t="shared" si="63"/>
        <v>383.48860923076916</v>
      </c>
      <c r="O634" s="90">
        <f t="shared" si="65"/>
        <v>30.550000000000004</v>
      </c>
      <c r="P634" s="92" t="s">
        <v>263</v>
      </c>
      <c r="Q634" s="92" t="s">
        <v>256</v>
      </c>
    </row>
    <row r="635" spans="1:17" s="92" customFormat="1" ht="15" customHeight="1" x14ac:dyDescent="0.2">
      <c r="A635" s="92" t="s">
        <v>989</v>
      </c>
      <c r="B635" s="92" t="s">
        <v>969</v>
      </c>
      <c r="C635" s="92" t="s">
        <v>951</v>
      </c>
      <c r="D635" s="92" t="s">
        <v>951</v>
      </c>
      <c r="E635" s="184">
        <v>42</v>
      </c>
      <c r="F635" s="184">
        <v>-93</v>
      </c>
      <c r="G635" s="92" t="s">
        <v>261</v>
      </c>
      <c r="H635" s="92" t="s">
        <v>715</v>
      </c>
      <c r="J635" s="92" t="s">
        <v>3196</v>
      </c>
      <c r="K635" s="184">
        <v>18</v>
      </c>
      <c r="L635" s="121">
        <v>383.4948</v>
      </c>
      <c r="M635" s="90">
        <f t="shared" si="59"/>
        <v>31.900000000000006</v>
      </c>
      <c r="N635" s="90">
        <f t="shared" si="63"/>
        <v>383.49789538461539</v>
      </c>
      <c r="O635" s="90">
        <f t="shared" si="65"/>
        <v>31.270000000000003</v>
      </c>
      <c r="P635" s="92" t="s">
        <v>255</v>
      </c>
      <c r="Q635" s="92" t="s">
        <v>256</v>
      </c>
    </row>
    <row r="636" spans="1:17" s="92" customFormat="1" ht="15" customHeight="1" x14ac:dyDescent="0.2">
      <c r="A636" s="92" t="s">
        <v>990</v>
      </c>
      <c r="B636" s="92" t="s">
        <v>969</v>
      </c>
      <c r="C636" s="92" t="s">
        <v>951</v>
      </c>
      <c r="D636" s="92" t="s">
        <v>951</v>
      </c>
      <c r="E636" s="184">
        <v>42</v>
      </c>
      <c r="F636" s="184">
        <v>-93</v>
      </c>
      <c r="G636" s="92" t="s">
        <v>261</v>
      </c>
      <c r="H636" s="92" t="s">
        <v>715</v>
      </c>
      <c r="J636" s="92" t="s">
        <v>3196</v>
      </c>
      <c r="K636" s="184">
        <v>18.100000000000001</v>
      </c>
      <c r="L636" s="121">
        <v>383.5102769230769</v>
      </c>
      <c r="M636" s="90">
        <f t="shared" si="59"/>
        <v>31.450000000000003</v>
      </c>
      <c r="N636" s="90">
        <f t="shared" si="63"/>
        <v>383.50563384615384</v>
      </c>
      <c r="O636" s="90">
        <f t="shared" si="65"/>
        <v>31.720000000000006</v>
      </c>
      <c r="P636" s="92" t="s">
        <v>263</v>
      </c>
      <c r="Q636" s="92" t="s">
        <v>259</v>
      </c>
    </row>
    <row r="637" spans="1:17" s="92" customFormat="1" ht="15" customHeight="1" x14ac:dyDescent="0.2">
      <c r="A637" s="92" t="s">
        <v>991</v>
      </c>
      <c r="B637" s="92" t="s">
        <v>969</v>
      </c>
      <c r="C637" s="92" t="s">
        <v>951</v>
      </c>
      <c r="D637" s="92" t="s">
        <v>951</v>
      </c>
      <c r="E637" s="184">
        <v>42</v>
      </c>
      <c r="F637" s="184">
        <v>-93</v>
      </c>
      <c r="G637" s="92" t="s">
        <v>252</v>
      </c>
      <c r="H637" s="92" t="s">
        <v>715</v>
      </c>
      <c r="J637" s="92" t="s">
        <v>3196</v>
      </c>
      <c r="K637" s="184">
        <v>18</v>
      </c>
      <c r="L637" s="121">
        <v>383.51801538461541</v>
      </c>
      <c r="M637" s="90">
        <f t="shared" si="59"/>
        <v>31.900000000000006</v>
      </c>
      <c r="N637" s="90">
        <f t="shared" si="63"/>
        <v>383.51492000000002</v>
      </c>
      <c r="O637" s="90">
        <f t="shared" si="65"/>
        <v>32.17</v>
      </c>
      <c r="P637" s="92" t="s">
        <v>255</v>
      </c>
      <c r="Q637" s="92" t="s">
        <v>259</v>
      </c>
    </row>
    <row r="638" spans="1:17" s="92" customFormat="1" ht="15" customHeight="1" x14ac:dyDescent="0.2">
      <c r="A638" s="92" t="s">
        <v>992</v>
      </c>
      <c r="B638" s="92" t="s">
        <v>979</v>
      </c>
      <c r="C638" s="92" t="s">
        <v>951</v>
      </c>
      <c r="D638" s="92" t="s">
        <v>951</v>
      </c>
      <c r="E638" s="184">
        <v>42</v>
      </c>
      <c r="F638" s="184">
        <v>-93</v>
      </c>
      <c r="G638" s="92" t="s">
        <v>980</v>
      </c>
      <c r="H638" s="92" t="s">
        <v>715</v>
      </c>
      <c r="J638" s="92" t="s">
        <v>3196</v>
      </c>
      <c r="K638" s="184">
        <v>17.899999999999999</v>
      </c>
      <c r="L638" s="121">
        <v>383.51801538461541</v>
      </c>
      <c r="M638" s="90">
        <f t="shared" si="59"/>
        <v>32.350000000000009</v>
      </c>
      <c r="N638" s="90">
        <f t="shared" si="63"/>
        <v>383.52575384615386</v>
      </c>
      <c r="O638" s="90">
        <f t="shared" si="65"/>
        <v>31.090000000000011</v>
      </c>
      <c r="P638" s="92" t="s">
        <v>263</v>
      </c>
      <c r="Q638" s="92" t="s">
        <v>256</v>
      </c>
    </row>
    <row r="639" spans="1:17" s="92" customFormat="1" ht="15" customHeight="1" x14ac:dyDescent="0.2">
      <c r="A639" s="92" t="s">
        <v>993</v>
      </c>
      <c r="B639" s="92" t="s">
        <v>979</v>
      </c>
      <c r="C639" s="92" t="s">
        <v>951</v>
      </c>
      <c r="D639" s="92" t="s">
        <v>951</v>
      </c>
      <c r="E639" s="184">
        <v>42</v>
      </c>
      <c r="F639" s="184">
        <v>-93</v>
      </c>
      <c r="G639" s="92" t="s">
        <v>261</v>
      </c>
      <c r="H639" s="92" t="s">
        <v>715</v>
      </c>
      <c r="J639" s="92" t="s">
        <v>3196</v>
      </c>
      <c r="K639" s="184">
        <v>17.7</v>
      </c>
      <c r="L639" s="121">
        <v>383.53349230769231</v>
      </c>
      <c r="M639" s="90">
        <f t="shared" si="59"/>
        <v>33.250000000000014</v>
      </c>
      <c r="N639" s="90"/>
      <c r="O639" s="90"/>
      <c r="P639" s="92" t="s">
        <v>263</v>
      </c>
      <c r="Q639" s="92" t="s">
        <v>256</v>
      </c>
    </row>
    <row r="640" spans="1:17" s="92" customFormat="1" ht="15" customHeight="1" x14ac:dyDescent="0.2">
      <c r="A640" s="92" t="s">
        <v>994</v>
      </c>
      <c r="B640" s="92" t="s">
        <v>979</v>
      </c>
      <c r="C640" s="92" t="s">
        <v>951</v>
      </c>
      <c r="D640" s="92" t="s">
        <v>951</v>
      </c>
      <c r="E640" s="184">
        <v>42</v>
      </c>
      <c r="F640" s="184">
        <v>-93</v>
      </c>
      <c r="G640" s="92" t="s">
        <v>252</v>
      </c>
      <c r="H640" s="92" t="s">
        <v>715</v>
      </c>
      <c r="J640" s="92" t="s">
        <v>3196</v>
      </c>
      <c r="K640" s="184">
        <v>19.2</v>
      </c>
      <c r="L640" s="121">
        <v>383.54896923076922</v>
      </c>
      <c r="M640" s="90">
        <f t="shared" si="59"/>
        <v>26.500000000000014</v>
      </c>
      <c r="N640" s="90"/>
      <c r="O640" s="90"/>
      <c r="P640" s="92" t="s">
        <v>923</v>
      </c>
      <c r="Q640" s="92" t="s">
        <v>259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zoomScale="85" zoomScaleNormal="85" workbookViewId="0">
      <selection activeCell="D33" sqref="A1:L105"/>
    </sheetView>
  </sheetViews>
  <sheetFormatPr defaultColWidth="8.7265625" defaultRowHeight="10.5" x14ac:dyDescent="0.3"/>
  <cols>
    <col min="1" max="1" width="8.7265625" style="110"/>
    <col min="2" max="2" width="17.08984375" style="110" customWidth="1"/>
    <col min="3" max="3" width="8.90625" style="110" bestFit="1" customWidth="1"/>
    <col min="4" max="4" width="8.90625" style="170" bestFit="1" customWidth="1"/>
    <col min="5" max="5" width="8.90625" style="111" bestFit="1" customWidth="1"/>
    <col min="6" max="6" width="10.26953125" style="170" bestFit="1" customWidth="1"/>
    <col min="7" max="7" width="8.90625" style="111" bestFit="1" customWidth="1"/>
    <col min="8" max="10" width="8.90625" style="110" bestFit="1" customWidth="1"/>
    <col min="11" max="11" width="19.08984375" style="110" customWidth="1"/>
    <col min="12" max="12" width="17.08984375" style="110" customWidth="1"/>
    <col min="13" max="16384" width="8.7265625" style="110"/>
  </cols>
  <sheetData>
    <row r="1" spans="1:13" ht="21.5" thickBot="1" x14ac:dyDescent="0.35">
      <c r="A1" s="157" t="s">
        <v>1102</v>
      </c>
      <c r="B1" s="157" t="s">
        <v>1103</v>
      </c>
      <c r="C1" s="157" t="s">
        <v>3136</v>
      </c>
      <c r="D1" s="158" t="s">
        <v>1005</v>
      </c>
      <c r="E1" s="157" t="s">
        <v>246</v>
      </c>
      <c r="F1" s="158" t="s">
        <v>245</v>
      </c>
      <c r="G1" s="157" t="s">
        <v>1007</v>
      </c>
      <c r="H1" s="157" t="s">
        <v>3137</v>
      </c>
      <c r="I1" s="157" t="s">
        <v>1104</v>
      </c>
      <c r="J1" s="157" t="s">
        <v>1105</v>
      </c>
      <c r="K1" s="157" t="s">
        <v>1106</v>
      </c>
      <c r="L1" s="157" t="s">
        <v>4</v>
      </c>
    </row>
    <row r="2" spans="1:13" ht="11" thickTop="1" x14ac:dyDescent="0.3">
      <c r="A2" s="159" t="s">
        <v>1009</v>
      </c>
      <c r="B2" s="160" t="s">
        <v>3138</v>
      </c>
      <c r="C2" s="159">
        <v>18.2</v>
      </c>
      <c r="D2" s="161">
        <v>369.5</v>
      </c>
      <c r="E2" s="159">
        <f>117.4-4.5*(C2+1)</f>
        <v>31.000000000000014</v>
      </c>
      <c r="F2" s="161"/>
      <c r="G2" s="159"/>
      <c r="H2" s="159">
        <v>0.04</v>
      </c>
      <c r="I2" s="159">
        <v>2</v>
      </c>
      <c r="J2" s="159">
        <v>4996</v>
      </c>
      <c r="K2" s="162" t="s">
        <v>3139</v>
      </c>
      <c r="L2" s="129" t="s">
        <v>1107</v>
      </c>
      <c r="M2" s="129"/>
    </row>
    <row r="3" spans="1:13" x14ac:dyDescent="0.3">
      <c r="A3" s="159" t="s">
        <v>1010</v>
      </c>
      <c r="B3" s="160" t="s">
        <v>3138</v>
      </c>
      <c r="C3" s="159">
        <v>18.2</v>
      </c>
      <c r="D3" s="161">
        <v>370</v>
      </c>
      <c r="E3" s="159">
        <f t="shared" ref="E3:E66" si="0">117.4-4.5*(C3+1)</f>
        <v>31.000000000000014</v>
      </c>
      <c r="F3" s="161"/>
      <c r="G3" s="159"/>
      <c r="H3" s="159">
        <v>0.37</v>
      </c>
      <c r="I3" s="159">
        <v>3</v>
      </c>
      <c r="J3" s="159">
        <v>4712</v>
      </c>
      <c r="K3" s="162" t="s">
        <v>3140</v>
      </c>
      <c r="L3" s="129" t="s">
        <v>1107</v>
      </c>
      <c r="M3" s="129"/>
    </row>
    <row r="4" spans="1:13" x14ac:dyDescent="0.3">
      <c r="A4" s="159" t="s">
        <v>1011</v>
      </c>
      <c r="B4" s="160" t="s">
        <v>3138</v>
      </c>
      <c r="C4" s="159">
        <v>17.7</v>
      </c>
      <c r="D4" s="130">
        <v>370.18830897703549</v>
      </c>
      <c r="E4" s="159">
        <f t="shared" si="0"/>
        <v>33.250000000000014</v>
      </c>
      <c r="F4" s="161">
        <f>AVERAGE(D2:D6)</f>
        <v>370.13929018789139</v>
      </c>
      <c r="G4" s="159">
        <f>AVERAGE(E2:E6)</f>
        <v>31.45000000000001</v>
      </c>
      <c r="H4" s="159">
        <v>0.27</v>
      </c>
      <c r="I4" s="159">
        <v>2</v>
      </c>
      <c r="J4" s="159">
        <v>4548</v>
      </c>
      <c r="K4" s="162" t="s">
        <v>3140</v>
      </c>
      <c r="L4" s="129" t="s">
        <v>1107</v>
      </c>
      <c r="M4" s="129"/>
    </row>
    <row r="5" spans="1:13" x14ac:dyDescent="0.3">
      <c r="A5" s="159" t="s">
        <v>1012</v>
      </c>
      <c r="B5" s="160" t="s">
        <v>3138</v>
      </c>
      <c r="C5" s="159">
        <v>18.100000000000001</v>
      </c>
      <c r="D5" s="130">
        <v>370.48340292275572</v>
      </c>
      <c r="E5" s="159">
        <f>117.4-4.5*(C5+1)</f>
        <v>31.450000000000003</v>
      </c>
      <c r="F5" s="161">
        <f t="shared" ref="F5:G20" si="1">AVERAGE(D3:D7)</f>
        <v>370.38649269311065</v>
      </c>
      <c r="G5" s="159">
        <f t="shared" si="1"/>
        <v>31.45000000000001</v>
      </c>
      <c r="H5" s="159">
        <v>0.03</v>
      </c>
      <c r="I5" s="159">
        <v>2</v>
      </c>
      <c r="J5" s="159">
        <v>4291</v>
      </c>
      <c r="K5" s="162" t="s">
        <v>3140</v>
      </c>
      <c r="L5" s="129" t="s">
        <v>1107</v>
      </c>
      <c r="M5" s="129"/>
    </row>
    <row r="6" spans="1:13" x14ac:dyDescent="0.3">
      <c r="A6" s="159" t="s">
        <v>1013</v>
      </c>
      <c r="B6" s="160" t="s">
        <v>3138</v>
      </c>
      <c r="C6" s="159">
        <v>18.3</v>
      </c>
      <c r="D6" s="130">
        <v>370.52473903966597</v>
      </c>
      <c r="E6" s="159">
        <f t="shared" si="0"/>
        <v>30.549999999999997</v>
      </c>
      <c r="F6" s="161">
        <f t="shared" si="1"/>
        <v>370.55390396659703</v>
      </c>
      <c r="G6" s="159">
        <f t="shared" si="1"/>
        <v>31.54000000000001</v>
      </c>
      <c r="H6" s="159">
        <v>0.27</v>
      </c>
      <c r="I6" s="159">
        <v>2</v>
      </c>
      <c r="J6" s="159">
        <v>4255</v>
      </c>
      <c r="K6" s="162" t="s">
        <v>3140</v>
      </c>
      <c r="L6" s="129" t="s">
        <v>1107</v>
      </c>
      <c r="M6" s="129"/>
    </row>
    <row r="7" spans="1:13" x14ac:dyDescent="0.3">
      <c r="A7" s="159" t="s">
        <v>1014</v>
      </c>
      <c r="B7" s="160" t="s">
        <v>3138</v>
      </c>
      <c r="C7" s="159">
        <v>18.2</v>
      </c>
      <c r="D7" s="130">
        <v>370.73601252609603</v>
      </c>
      <c r="E7" s="159">
        <f t="shared" si="0"/>
        <v>31.000000000000014</v>
      </c>
      <c r="F7" s="161">
        <f t="shared" si="1"/>
        <v>370.71350730688937</v>
      </c>
      <c r="G7" s="159">
        <f t="shared" si="1"/>
        <v>31.54000000000001</v>
      </c>
      <c r="H7" s="159">
        <v>0.17</v>
      </c>
      <c r="I7" s="159">
        <v>3</v>
      </c>
      <c r="J7" s="159">
        <v>4071</v>
      </c>
      <c r="K7" s="162" t="s">
        <v>3140</v>
      </c>
      <c r="L7" s="129" t="s">
        <v>1107</v>
      </c>
      <c r="M7" s="129"/>
    </row>
    <row r="8" spans="1:13" x14ac:dyDescent="0.3">
      <c r="A8" s="159" t="s">
        <v>1015</v>
      </c>
      <c r="B8" s="160" t="s">
        <v>3138</v>
      </c>
      <c r="C8" s="159">
        <v>18.100000000000001</v>
      </c>
      <c r="D8" s="130">
        <v>370.83705636743213</v>
      </c>
      <c r="E8" s="159">
        <f t="shared" si="0"/>
        <v>31.450000000000003</v>
      </c>
      <c r="F8" s="161">
        <f t="shared" si="1"/>
        <v>370.8269519832985</v>
      </c>
      <c r="G8" s="159">
        <f t="shared" si="1"/>
        <v>31.360000000000003</v>
      </c>
      <c r="H8" s="159">
        <v>0.1</v>
      </c>
      <c r="I8" s="159">
        <v>3</v>
      </c>
      <c r="J8" s="159">
        <v>3983</v>
      </c>
      <c r="K8" s="162" t="s">
        <v>3140</v>
      </c>
      <c r="L8" s="129" t="s">
        <v>1107</v>
      </c>
      <c r="M8" s="129"/>
    </row>
    <row r="9" spans="1:13" x14ac:dyDescent="0.3">
      <c r="A9" s="159" t="s">
        <v>1016</v>
      </c>
      <c r="B9" s="160" t="s">
        <v>3138</v>
      </c>
      <c r="C9" s="159">
        <v>17.7</v>
      </c>
      <c r="D9" s="130">
        <v>370.98632567849688</v>
      </c>
      <c r="E9" s="159">
        <f t="shared" si="0"/>
        <v>33.250000000000014</v>
      </c>
      <c r="F9" s="161">
        <f t="shared" si="1"/>
        <v>370.95210855949898</v>
      </c>
      <c r="G9" s="159">
        <f t="shared" si="1"/>
        <v>31.54000000000001</v>
      </c>
      <c r="H9" s="159">
        <v>0.35</v>
      </c>
      <c r="I9" s="159">
        <v>2</v>
      </c>
      <c r="J9" s="159">
        <v>3853</v>
      </c>
      <c r="K9" s="162" t="s">
        <v>3140</v>
      </c>
      <c r="L9" s="129" t="s">
        <v>1107</v>
      </c>
      <c r="M9" s="129"/>
    </row>
    <row r="10" spans="1:13" x14ac:dyDescent="0.3">
      <c r="A10" s="159" t="s">
        <v>1017</v>
      </c>
      <c r="B10" s="160" t="s">
        <v>3138</v>
      </c>
      <c r="C10" s="159">
        <v>18.3</v>
      </c>
      <c r="D10" s="130">
        <v>371.05062630480165</v>
      </c>
      <c r="E10" s="159">
        <f t="shared" si="0"/>
        <v>30.549999999999997</v>
      </c>
      <c r="F10" s="161">
        <f t="shared" si="1"/>
        <v>371.05544885177454</v>
      </c>
      <c r="G10" s="159">
        <f t="shared" si="1"/>
        <v>31.9</v>
      </c>
      <c r="H10" s="159" t="s">
        <v>1018</v>
      </c>
      <c r="I10" s="159">
        <v>1</v>
      </c>
      <c r="J10" s="159">
        <v>3797</v>
      </c>
      <c r="K10" s="162" t="s">
        <v>3140</v>
      </c>
      <c r="L10" s="129" t="s">
        <v>1107</v>
      </c>
      <c r="M10" s="129"/>
    </row>
    <row r="11" spans="1:13" x14ac:dyDescent="0.3">
      <c r="A11" s="159" t="s">
        <v>1019</v>
      </c>
      <c r="B11" s="160" t="s">
        <v>3138</v>
      </c>
      <c r="C11" s="159">
        <v>18.100000000000001</v>
      </c>
      <c r="D11" s="130">
        <v>371.15052192066804</v>
      </c>
      <c r="E11" s="159">
        <f t="shared" si="0"/>
        <v>31.450000000000003</v>
      </c>
      <c r="F11" s="161">
        <f t="shared" si="1"/>
        <v>371.16843423799583</v>
      </c>
      <c r="G11" s="159">
        <f t="shared" si="1"/>
        <v>32.35</v>
      </c>
      <c r="H11" s="159">
        <v>0.12</v>
      </c>
      <c r="I11" s="159">
        <v>3</v>
      </c>
      <c r="J11" s="159">
        <v>3710</v>
      </c>
      <c r="K11" s="162" t="s">
        <v>3140</v>
      </c>
      <c r="L11" s="129" t="s">
        <v>1107</v>
      </c>
      <c r="M11" s="129"/>
    </row>
    <row r="12" spans="1:13" x14ac:dyDescent="0.3">
      <c r="A12" s="159" t="s">
        <v>1020</v>
      </c>
      <c r="B12" s="160" t="s">
        <v>3138</v>
      </c>
      <c r="C12" s="159">
        <v>17.8</v>
      </c>
      <c r="D12" s="130">
        <v>371.2527139874739</v>
      </c>
      <c r="E12" s="159">
        <f t="shared" si="0"/>
        <v>32.799999999999997</v>
      </c>
      <c r="F12" s="161">
        <f t="shared" si="1"/>
        <v>371.28578288100209</v>
      </c>
      <c r="G12" s="159">
        <f t="shared" si="1"/>
        <v>32.260000000000005</v>
      </c>
      <c r="H12" s="159">
        <v>0.08</v>
      </c>
      <c r="I12" s="159">
        <v>2</v>
      </c>
      <c r="J12" s="159">
        <v>3621</v>
      </c>
      <c r="K12" s="162" t="s">
        <v>3140</v>
      </c>
      <c r="L12" s="129" t="s">
        <v>1107</v>
      </c>
      <c r="M12" s="129"/>
    </row>
    <row r="13" spans="1:13" x14ac:dyDescent="0.3">
      <c r="A13" s="159" t="s">
        <v>1021</v>
      </c>
      <c r="B13" s="160" t="s">
        <v>3138</v>
      </c>
      <c r="C13" s="159">
        <v>17.600000000000001</v>
      </c>
      <c r="D13" s="130">
        <v>371.4019832985386</v>
      </c>
      <c r="E13" s="159">
        <f t="shared" si="0"/>
        <v>33.700000000000003</v>
      </c>
      <c r="F13" s="161">
        <f t="shared" si="1"/>
        <v>371.41369519832983</v>
      </c>
      <c r="G13" s="159">
        <f t="shared" si="1"/>
        <v>32.620000000000005</v>
      </c>
      <c r="H13" s="159">
        <v>0.08</v>
      </c>
      <c r="I13" s="159">
        <v>3</v>
      </c>
      <c r="J13" s="159">
        <v>3491</v>
      </c>
      <c r="K13" s="162" t="s">
        <v>3140</v>
      </c>
      <c r="L13" s="129" t="s">
        <v>1107</v>
      </c>
      <c r="M13" s="129"/>
    </row>
    <row r="14" spans="1:13" x14ac:dyDescent="0.3">
      <c r="A14" s="159" t="s">
        <v>1022</v>
      </c>
      <c r="B14" s="160" t="s">
        <v>3138</v>
      </c>
      <c r="C14" s="159">
        <v>17.8</v>
      </c>
      <c r="D14" s="130">
        <v>371.57306889352816</v>
      </c>
      <c r="E14" s="159">
        <f t="shared" si="0"/>
        <v>32.799999999999997</v>
      </c>
      <c r="F14" s="161">
        <f t="shared" si="1"/>
        <v>371.5445929018789</v>
      </c>
      <c r="G14" s="159">
        <f t="shared" si="1"/>
        <v>32.35</v>
      </c>
      <c r="H14" s="159">
        <v>0.15</v>
      </c>
      <c r="I14" s="159">
        <v>3</v>
      </c>
      <c r="J14" s="159">
        <v>3342</v>
      </c>
      <c r="K14" s="162" t="s">
        <v>3140</v>
      </c>
      <c r="L14" s="129" t="s">
        <v>1107</v>
      </c>
      <c r="M14" s="129"/>
    </row>
    <row r="15" spans="1:13" x14ac:dyDescent="0.3">
      <c r="A15" s="159" t="s">
        <v>1023</v>
      </c>
      <c r="B15" s="160" t="s">
        <v>3138</v>
      </c>
      <c r="C15" s="159">
        <v>17.899999999999999</v>
      </c>
      <c r="D15" s="130">
        <v>371.69018789144047</v>
      </c>
      <c r="E15" s="159">
        <f t="shared" si="0"/>
        <v>32.350000000000009</v>
      </c>
      <c r="F15" s="161">
        <f t="shared" si="1"/>
        <v>371.67916492693109</v>
      </c>
      <c r="G15" s="159">
        <f t="shared" si="1"/>
        <v>31.360000000000003</v>
      </c>
      <c r="H15" s="159">
        <v>0.06</v>
      </c>
      <c r="I15" s="159">
        <v>3</v>
      </c>
      <c r="J15" s="159">
        <v>3240</v>
      </c>
      <c r="K15" s="162" t="s">
        <v>3141</v>
      </c>
      <c r="L15" s="129" t="s">
        <v>1107</v>
      </c>
      <c r="M15" s="129"/>
    </row>
    <row r="16" spans="1:13" x14ac:dyDescent="0.3">
      <c r="A16" s="159" t="s">
        <v>1024</v>
      </c>
      <c r="B16" s="160" t="s">
        <v>3138</v>
      </c>
      <c r="C16" s="159">
        <v>18.399999999999999</v>
      </c>
      <c r="D16" s="130">
        <v>371.80501043841338</v>
      </c>
      <c r="E16" s="159">
        <f t="shared" si="0"/>
        <v>30.100000000000009</v>
      </c>
      <c r="F16" s="161">
        <f t="shared" si="1"/>
        <v>371.78617954070984</v>
      </c>
      <c r="G16" s="159">
        <f t="shared" si="1"/>
        <v>30.46</v>
      </c>
      <c r="H16" s="159">
        <v>0.04</v>
      </c>
      <c r="I16" s="159">
        <v>3</v>
      </c>
      <c r="J16" s="159">
        <v>3140</v>
      </c>
      <c r="K16" s="162" t="s">
        <v>3141</v>
      </c>
      <c r="L16" s="129" t="s">
        <v>1107</v>
      </c>
      <c r="M16" s="129"/>
    </row>
    <row r="17" spans="1:13" x14ac:dyDescent="0.3">
      <c r="A17" s="159" t="s">
        <v>1025</v>
      </c>
      <c r="B17" s="160" t="s">
        <v>3138</v>
      </c>
      <c r="C17" s="159">
        <v>18.899999999999999</v>
      </c>
      <c r="D17" s="130">
        <v>371.92557411273486</v>
      </c>
      <c r="E17" s="159">
        <f t="shared" si="0"/>
        <v>27.850000000000009</v>
      </c>
      <c r="F17" s="161">
        <f t="shared" si="1"/>
        <v>371.87114822546971</v>
      </c>
      <c r="G17" s="159">
        <f t="shared" si="1"/>
        <v>30.01</v>
      </c>
      <c r="H17" s="159">
        <v>7.0000000000000007E-2</v>
      </c>
      <c r="I17" s="159">
        <v>3</v>
      </c>
      <c r="J17" s="159">
        <v>3035</v>
      </c>
      <c r="K17" s="162" t="s">
        <v>3141</v>
      </c>
      <c r="L17" s="129" t="s">
        <v>1107</v>
      </c>
      <c r="M17" s="129"/>
    </row>
    <row r="18" spans="1:13" x14ac:dyDescent="0.3">
      <c r="A18" s="159" t="s">
        <v>1026</v>
      </c>
      <c r="B18" s="160" t="s">
        <v>3138</v>
      </c>
      <c r="C18" s="159">
        <v>18.600000000000001</v>
      </c>
      <c r="D18" s="130">
        <v>371.93705636743215</v>
      </c>
      <c r="E18" s="159">
        <f t="shared" si="0"/>
        <v>29.200000000000003</v>
      </c>
      <c r="F18" s="161">
        <f t="shared" si="1"/>
        <v>371.94302713987474</v>
      </c>
      <c r="G18" s="159">
        <f t="shared" si="1"/>
        <v>29.470000000000006</v>
      </c>
      <c r="H18" s="159">
        <v>0.09</v>
      </c>
      <c r="I18" s="159">
        <v>3</v>
      </c>
      <c r="J18" s="159">
        <v>3025</v>
      </c>
      <c r="K18" s="162" t="s">
        <v>3141</v>
      </c>
      <c r="L18" s="129" t="s">
        <v>1107</v>
      </c>
      <c r="M18" s="129"/>
    </row>
    <row r="19" spans="1:13" x14ac:dyDescent="0.3">
      <c r="A19" s="159" t="s">
        <v>1027</v>
      </c>
      <c r="B19" s="160" t="s">
        <v>3138</v>
      </c>
      <c r="C19" s="159">
        <v>18.3</v>
      </c>
      <c r="D19" s="130">
        <v>371.99791231732775</v>
      </c>
      <c r="E19" s="159">
        <f t="shared" si="0"/>
        <v>30.549999999999997</v>
      </c>
      <c r="F19" s="161">
        <f t="shared" si="1"/>
        <v>371.99722338204595</v>
      </c>
      <c r="G19" s="159">
        <f t="shared" si="1"/>
        <v>29.290000000000003</v>
      </c>
      <c r="H19" s="159">
        <v>0.04</v>
      </c>
      <c r="I19" s="159">
        <v>2</v>
      </c>
      <c r="J19" s="159">
        <v>2972</v>
      </c>
      <c r="K19" s="162" t="s">
        <v>3141</v>
      </c>
      <c r="L19" s="129" t="s">
        <v>1107</v>
      </c>
      <c r="M19" s="129"/>
    </row>
    <row r="20" spans="1:13" x14ac:dyDescent="0.3">
      <c r="A20" s="159" t="s">
        <v>1028</v>
      </c>
      <c r="B20" s="160" t="s">
        <v>3138</v>
      </c>
      <c r="C20" s="159">
        <v>18.5</v>
      </c>
      <c r="D20" s="130">
        <v>372.04958246346553</v>
      </c>
      <c r="E20" s="159">
        <f t="shared" si="0"/>
        <v>29.650000000000006</v>
      </c>
      <c r="F20" s="161">
        <f t="shared" si="1"/>
        <v>372.02730688935281</v>
      </c>
      <c r="G20" s="159">
        <f t="shared" si="1"/>
        <v>29.020000000000003</v>
      </c>
      <c r="H20" s="159">
        <v>0.02</v>
      </c>
      <c r="I20" s="159">
        <v>3</v>
      </c>
      <c r="J20" s="159">
        <v>2927</v>
      </c>
      <c r="K20" s="162" t="s">
        <v>3141</v>
      </c>
      <c r="L20" s="129" t="s">
        <v>1107</v>
      </c>
      <c r="M20" s="129"/>
    </row>
    <row r="21" spans="1:13" x14ac:dyDescent="0.3">
      <c r="A21" s="159" t="s">
        <v>1029</v>
      </c>
      <c r="B21" s="160" t="s">
        <v>3138</v>
      </c>
      <c r="C21" s="159">
        <v>18.600000000000001</v>
      </c>
      <c r="D21" s="130">
        <v>372.07599164926933</v>
      </c>
      <c r="E21" s="159">
        <f t="shared" si="0"/>
        <v>29.200000000000003</v>
      </c>
      <c r="F21" s="161">
        <f t="shared" ref="F21:G36" si="2">AVERAGE(D19:D23)</f>
        <v>372.05509394572027</v>
      </c>
      <c r="G21" s="159">
        <f t="shared" si="2"/>
        <v>28.840000000000003</v>
      </c>
      <c r="H21" s="159">
        <v>0.17</v>
      </c>
      <c r="I21" s="159">
        <v>3</v>
      </c>
      <c r="J21" s="159">
        <v>2904</v>
      </c>
      <c r="K21" s="162" t="s">
        <v>3141</v>
      </c>
      <c r="L21" s="129" t="s">
        <v>1107</v>
      </c>
      <c r="M21" s="129"/>
    </row>
    <row r="22" spans="1:13" x14ac:dyDescent="0.3">
      <c r="A22" s="159" t="s">
        <v>1029</v>
      </c>
      <c r="B22" s="160" t="s">
        <v>3142</v>
      </c>
      <c r="C22" s="159">
        <v>19.2</v>
      </c>
      <c r="D22" s="130">
        <v>372.07599164926933</v>
      </c>
      <c r="E22" s="159">
        <f t="shared" si="0"/>
        <v>26.500000000000014</v>
      </c>
      <c r="F22" s="161">
        <f t="shared" si="2"/>
        <v>372.07874739039664</v>
      </c>
      <c r="G22" s="159">
        <f t="shared" si="2"/>
        <v>29.110000000000003</v>
      </c>
      <c r="H22" s="159">
        <v>0.06</v>
      </c>
      <c r="I22" s="159">
        <v>3</v>
      </c>
      <c r="J22" s="159">
        <v>2904</v>
      </c>
      <c r="K22" s="162" t="s">
        <v>3141</v>
      </c>
      <c r="L22" s="129" t="s">
        <v>1107</v>
      </c>
      <c r="M22" s="129"/>
    </row>
    <row r="23" spans="1:13" x14ac:dyDescent="0.3">
      <c r="A23" s="159" t="s">
        <v>1029</v>
      </c>
      <c r="B23" s="160" t="s">
        <v>3143</v>
      </c>
      <c r="C23" s="159">
        <v>18.8</v>
      </c>
      <c r="D23" s="130">
        <v>372.07599164926933</v>
      </c>
      <c r="E23" s="159">
        <f t="shared" si="0"/>
        <v>28.299999999999997</v>
      </c>
      <c r="F23" s="161">
        <f t="shared" si="2"/>
        <v>372.09206680584549</v>
      </c>
      <c r="G23" s="159">
        <f t="shared" si="2"/>
        <v>28.930000000000007</v>
      </c>
      <c r="H23" s="159">
        <v>0.04</v>
      </c>
      <c r="I23" s="159">
        <v>2</v>
      </c>
      <c r="J23" s="159">
        <v>2904</v>
      </c>
      <c r="K23" s="162" t="s">
        <v>3141</v>
      </c>
      <c r="L23" s="129" t="s">
        <v>1107</v>
      </c>
      <c r="M23" s="129"/>
    </row>
    <row r="24" spans="1:13" x14ac:dyDescent="0.3">
      <c r="A24" s="159" t="s">
        <v>1030</v>
      </c>
      <c r="B24" s="160" t="s">
        <v>3138</v>
      </c>
      <c r="C24" s="159">
        <v>18</v>
      </c>
      <c r="D24" s="130">
        <v>372.11617954070982</v>
      </c>
      <c r="E24" s="159">
        <f t="shared" si="0"/>
        <v>31.900000000000006</v>
      </c>
      <c r="F24" s="161">
        <f t="shared" si="2"/>
        <v>372.10010438413354</v>
      </c>
      <c r="G24" s="159">
        <f t="shared" si="2"/>
        <v>28.660000000000007</v>
      </c>
      <c r="H24" s="159">
        <v>0.12</v>
      </c>
      <c r="I24" s="159">
        <v>3</v>
      </c>
      <c r="J24" s="159">
        <v>2869</v>
      </c>
      <c r="K24" s="162" t="s">
        <v>3141</v>
      </c>
      <c r="L24" s="129" t="s">
        <v>1107</v>
      </c>
      <c r="M24" s="129"/>
    </row>
    <row r="25" spans="1:13" x14ac:dyDescent="0.3">
      <c r="A25" s="159" t="s">
        <v>1030</v>
      </c>
      <c r="B25" s="160" t="s">
        <v>3142</v>
      </c>
      <c r="C25" s="159">
        <v>18.7</v>
      </c>
      <c r="D25" s="130">
        <v>372.11617954070982</v>
      </c>
      <c r="E25" s="159">
        <f t="shared" si="0"/>
        <v>28.750000000000014</v>
      </c>
      <c r="F25" s="161">
        <f t="shared" si="2"/>
        <v>372.11342379958251</v>
      </c>
      <c r="G25" s="159">
        <f t="shared" si="2"/>
        <v>29.740000000000009</v>
      </c>
      <c r="H25" s="159">
        <v>0.01</v>
      </c>
      <c r="I25" s="159">
        <v>2</v>
      </c>
      <c r="J25" s="159">
        <v>2869</v>
      </c>
      <c r="K25" s="162" t="s">
        <v>3141</v>
      </c>
      <c r="L25" s="129" t="s">
        <v>1107</v>
      </c>
      <c r="M25" s="129"/>
    </row>
    <row r="26" spans="1:13" x14ac:dyDescent="0.3">
      <c r="A26" s="159" t="s">
        <v>1030</v>
      </c>
      <c r="B26" s="160" t="s">
        <v>3143</v>
      </c>
      <c r="C26" s="159">
        <v>18.899999999999999</v>
      </c>
      <c r="D26" s="130">
        <v>372.11617954070982</v>
      </c>
      <c r="E26" s="159">
        <f t="shared" si="0"/>
        <v>27.850000000000009</v>
      </c>
      <c r="F26" s="161">
        <f t="shared" si="2"/>
        <v>372.12835073068902</v>
      </c>
      <c r="G26" s="159">
        <f t="shared" si="2"/>
        <v>29.920000000000005</v>
      </c>
      <c r="H26" s="159">
        <v>0.18</v>
      </c>
      <c r="I26" s="159">
        <v>2</v>
      </c>
      <c r="J26" s="159">
        <v>2869</v>
      </c>
      <c r="K26" s="162" t="s">
        <v>3141</v>
      </c>
      <c r="L26" s="129" t="s">
        <v>1107</v>
      </c>
      <c r="M26" s="129"/>
    </row>
    <row r="27" spans="1:13" x14ac:dyDescent="0.3">
      <c r="A27" s="159" t="s">
        <v>1031</v>
      </c>
      <c r="B27" s="160" t="s">
        <v>3138</v>
      </c>
      <c r="C27" s="159">
        <v>18</v>
      </c>
      <c r="D27" s="130">
        <v>372.14258872651357</v>
      </c>
      <c r="E27" s="159">
        <f t="shared" si="0"/>
        <v>31.900000000000006</v>
      </c>
      <c r="F27" s="161">
        <f t="shared" si="2"/>
        <v>372.13730688935283</v>
      </c>
      <c r="G27" s="159">
        <f t="shared" si="2"/>
        <v>29.470000000000006</v>
      </c>
      <c r="H27" s="159">
        <v>0.17</v>
      </c>
      <c r="I27" s="159">
        <v>2</v>
      </c>
      <c r="J27" s="159">
        <v>2846</v>
      </c>
      <c r="K27" s="162" t="s">
        <v>3144</v>
      </c>
      <c r="L27" s="129" t="s">
        <v>1107</v>
      </c>
      <c r="M27" s="129"/>
    </row>
    <row r="28" spans="1:13" x14ac:dyDescent="0.3">
      <c r="A28" s="159" t="s">
        <v>1032</v>
      </c>
      <c r="B28" s="160" t="s">
        <v>3138</v>
      </c>
      <c r="C28" s="159">
        <v>18.600000000000001</v>
      </c>
      <c r="D28" s="130">
        <v>372.15062630480168</v>
      </c>
      <c r="E28" s="159">
        <f t="shared" si="0"/>
        <v>29.200000000000003</v>
      </c>
      <c r="F28" s="161">
        <f t="shared" si="2"/>
        <v>372.14764091858041</v>
      </c>
      <c r="G28" s="159">
        <f t="shared" si="2"/>
        <v>29.650000000000006</v>
      </c>
      <c r="H28" s="159">
        <v>0.09</v>
      </c>
      <c r="I28" s="159">
        <v>2</v>
      </c>
      <c r="J28" s="159">
        <v>2839</v>
      </c>
      <c r="K28" s="162" t="s">
        <v>3144</v>
      </c>
      <c r="L28" s="129" t="s">
        <v>1107</v>
      </c>
      <c r="M28" s="129"/>
    </row>
    <row r="29" spans="1:13" x14ac:dyDescent="0.3">
      <c r="A29" s="159" t="s">
        <v>1033</v>
      </c>
      <c r="B29" s="160" t="s">
        <v>3138</v>
      </c>
      <c r="C29" s="159">
        <v>18.5</v>
      </c>
      <c r="D29" s="130">
        <v>372.16096033402926</v>
      </c>
      <c r="E29" s="159">
        <f t="shared" si="0"/>
        <v>29.650000000000006</v>
      </c>
      <c r="F29" s="161">
        <f t="shared" si="2"/>
        <v>372.15958246346554</v>
      </c>
      <c r="G29" s="159">
        <f t="shared" si="2"/>
        <v>30.01</v>
      </c>
      <c r="H29" s="159">
        <v>0.14000000000000001</v>
      </c>
      <c r="I29" s="159">
        <v>2</v>
      </c>
      <c r="J29" s="159">
        <v>2830</v>
      </c>
      <c r="K29" s="162" t="s">
        <v>3144</v>
      </c>
      <c r="L29" s="129" t="s">
        <v>1107</v>
      </c>
      <c r="M29" s="129"/>
    </row>
    <row r="30" spans="1:13" x14ac:dyDescent="0.3">
      <c r="A30" s="159" t="s">
        <v>1034</v>
      </c>
      <c r="B30" s="160" t="s">
        <v>3138</v>
      </c>
      <c r="C30" s="159">
        <v>18.5</v>
      </c>
      <c r="D30" s="130">
        <v>372.1678496868476</v>
      </c>
      <c r="E30" s="159">
        <f t="shared" si="0"/>
        <v>29.650000000000006</v>
      </c>
      <c r="F30" s="161">
        <f t="shared" si="2"/>
        <v>372.16624217118999</v>
      </c>
      <c r="G30" s="159">
        <f t="shared" si="2"/>
        <v>29.110000000000003</v>
      </c>
      <c r="H30" s="159">
        <v>0.13</v>
      </c>
      <c r="I30" s="159">
        <v>2</v>
      </c>
      <c r="J30" s="159">
        <v>2824</v>
      </c>
      <c r="K30" s="162" t="s">
        <v>3144</v>
      </c>
      <c r="L30" s="129" t="s">
        <v>1107</v>
      </c>
      <c r="M30" s="129"/>
    </row>
    <row r="31" spans="1:13" x14ac:dyDescent="0.3">
      <c r="A31" s="159" t="s">
        <v>1035</v>
      </c>
      <c r="B31" s="160" t="s">
        <v>3138</v>
      </c>
      <c r="C31" s="159">
        <v>18.5</v>
      </c>
      <c r="D31" s="130">
        <v>372.17588726513571</v>
      </c>
      <c r="E31" s="159">
        <f t="shared" si="0"/>
        <v>29.650000000000006</v>
      </c>
      <c r="F31" s="161">
        <f t="shared" si="2"/>
        <v>372.17359081419625</v>
      </c>
      <c r="G31" s="159">
        <f t="shared" si="2"/>
        <v>29.29000000000001</v>
      </c>
      <c r="H31" s="159">
        <v>0.12</v>
      </c>
      <c r="I31" s="159">
        <v>2</v>
      </c>
      <c r="J31" s="159">
        <v>2817</v>
      </c>
      <c r="K31" s="162" t="s">
        <v>3144</v>
      </c>
      <c r="L31" s="129" t="s">
        <v>1107</v>
      </c>
      <c r="M31" s="129"/>
    </row>
    <row r="32" spans="1:13" x14ac:dyDescent="0.3">
      <c r="A32" s="159" t="s">
        <v>1035</v>
      </c>
      <c r="B32" s="160" t="s">
        <v>3143</v>
      </c>
      <c r="C32" s="159">
        <v>19</v>
      </c>
      <c r="D32" s="130">
        <v>372.17588726513571</v>
      </c>
      <c r="E32" s="159">
        <f t="shared" si="0"/>
        <v>27.400000000000006</v>
      </c>
      <c r="F32" s="161">
        <f t="shared" si="2"/>
        <v>372.17887265135704</v>
      </c>
      <c r="G32" s="159">
        <f t="shared" si="2"/>
        <v>28.660000000000007</v>
      </c>
      <c r="H32" s="159">
        <v>0.27</v>
      </c>
      <c r="I32" s="159">
        <v>3</v>
      </c>
      <c r="J32" s="159">
        <v>2817</v>
      </c>
      <c r="K32" s="162" t="s">
        <v>3144</v>
      </c>
      <c r="L32" s="129" t="s">
        <v>1107</v>
      </c>
      <c r="M32" s="129"/>
    </row>
    <row r="33" spans="1:13" x14ac:dyDescent="0.3">
      <c r="A33" s="159" t="s">
        <v>1036</v>
      </c>
      <c r="B33" s="160" t="s">
        <v>3138</v>
      </c>
      <c r="C33" s="159">
        <v>18.399999999999999</v>
      </c>
      <c r="D33" s="130">
        <v>372.187369519833</v>
      </c>
      <c r="E33" s="159">
        <f t="shared" si="0"/>
        <v>30.100000000000009</v>
      </c>
      <c r="F33" s="161">
        <f t="shared" si="2"/>
        <v>372.18392484342382</v>
      </c>
      <c r="G33" s="159">
        <f t="shared" si="2"/>
        <v>28.660000000000007</v>
      </c>
      <c r="H33" s="159">
        <v>0.02</v>
      </c>
      <c r="I33" s="159">
        <v>2</v>
      </c>
      <c r="J33" s="159">
        <v>2807</v>
      </c>
      <c r="K33" s="162" t="s">
        <v>3144</v>
      </c>
      <c r="L33" s="129" t="s">
        <v>1107</v>
      </c>
      <c r="M33" s="129"/>
    </row>
    <row r="34" spans="1:13" x14ac:dyDescent="0.3">
      <c r="A34" s="159" t="s">
        <v>1036</v>
      </c>
      <c r="B34" s="160" t="s">
        <v>3143</v>
      </c>
      <c r="C34" s="159">
        <v>19.2</v>
      </c>
      <c r="D34" s="130">
        <v>372.187369519833</v>
      </c>
      <c r="E34" s="159">
        <f t="shared" si="0"/>
        <v>26.500000000000014</v>
      </c>
      <c r="F34" s="161">
        <f t="shared" si="2"/>
        <v>372.18736951983294</v>
      </c>
      <c r="G34" s="159">
        <f t="shared" si="2"/>
        <v>28.210000000000008</v>
      </c>
      <c r="H34" s="159">
        <v>0.06</v>
      </c>
      <c r="I34" s="159">
        <v>3</v>
      </c>
      <c r="J34" s="159">
        <v>2807</v>
      </c>
      <c r="K34" s="162" t="s">
        <v>3144</v>
      </c>
      <c r="L34" s="129" t="s">
        <v>1107</v>
      </c>
      <c r="M34" s="129"/>
    </row>
    <row r="35" spans="1:13" x14ac:dyDescent="0.3">
      <c r="A35" s="159" t="s">
        <v>1037</v>
      </c>
      <c r="B35" s="160" t="s">
        <v>3138</v>
      </c>
      <c r="C35" s="159">
        <v>18.5</v>
      </c>
      <c r="D35" s="130">
        <v>372.19311064718164</v>
      </c>
      <c r="E35" s="159">
        <f t="shared" si="0"/>
        <v>29.650000000000006</v>
      </c>
      <c r="F35" s="161">
        <f t="shared" si="2"/>
        <v>372.19219206680589</v>
      </c>
      <c r="G35" s="159">
        <f t="shared" si="2"/>
        <v>28.030000000000008</v>
      </c>
      <c r="H35" s="159">
        <v>0.08</v>
      </c>
      <c r="I35" s="159">
        <v>2</v>
      </c>
      <c r="J35" s="159">
        <v>2802</v>
      </c>
      <c r="K35" s="162" t="s">
        <v>3144</v>
      </c>
      <c r="L35" s="129" t="s">
        <v>1107</v>
      </c>
      <c r="M35" s="129"/>
    </row>
    <row r="36" spans="1:13" x14ac:dyDescent="0.3">
      <c r="A36" s="159" t="s">
        <v>1037</v>
      </c>
      <c r="B36" s="160" t="s">
        <v>3143</v>
      </c>
      <c r="C36" s="159">
        <v>19</v>
      </c>
      <c r="D36" s="130">
        <v>372.19311064718164</v>
      </c>
      <c r="E36" s="159">
        <f t="shared" si="0"/>
        <v>27.400000000000006</v>
      </c>
      <c r="F36" s="161">
        <f t="shared" si="2"/>
        <v>372.19471816283925</v>
      </c>
      <c r="G36" s="159">
        <f t="shared" si="2"/>
        <v>27.130000000000006</v>
      </c>
      <c r="H36" s="159">
        <v>0.2</v>
      </c>
      <c r="I36" s="159">
        <v>3</v>
      </c>
      <c r="J36" s="159">
        <v>2802</v>
      </c>
      <c r="K36" s="162" t="s">
        <v>3144</v>
      </c>
      <c r="L36" s="129" t="s">
        <v>1107</v>
      </c>
      <c r="M36" s="129"/>
    </row>
    <row r="37" spans="1:13" x14ac:dyDescent="0.3">
      <c r="A37" s="159" t="s">
        <v>1038</v>
      </c>
      <c r="B37" s="160" t="s">
        <v>3138</v>
      </c>
      <c r="C37" s="159">
        <v>19.2</v>
      </c>
      <c r="D37" s="130">
        <v>372.2</v>
      </c>
      <c r="E37" s="159">
        <f t="shared" si="0"/>
        <v>26.500000000000014</v>
      </c>
      <c r="F37" s="161">
        <f t="shared" ref="F37:G52" si="3">AVERAGE(D35:D39)</f>
        <v>372.20046429465083</v>
      </c>
      <c r="G37" s="159">
        <f t="shared" si="3"/>
        <v>27.400000000000013</v>
      </c>
      <c r="H37" s="159">
        <v>0.3</v>
      </c>
      <c r="I37" s="159">
        <v>2</v>
      </c>
      <c r="J37" s="159">
        <v>2796</v>
      </c>
      <c r="K37" s="162" t="s">
        <v>3144</v>
      </c>
      <c r="L37" s="129" t="s">
        <v>1107</v>
      </c>
      <c r="M37" s="129"/>
    </row>
    <row r="38" spans="1:13" x14ac:dyDescent="0.3">
      <c r="A38" s="159" t="s">
        <v>1038</v>
      </c>
      <c r="B38" s="160" t="s">
        <v>3143</v>
      </c>
      <c r="C38" s="159">
        <v>19.399999999999999</v>
      </c>
      <c r="D38" s="130">
        <v>372.2</v>
      </c>
      <c r="E38" s="159">
        <f t="shared" si="0"/>
        <v>25.600000000000009</v>
      </c>
      <c r="F38" s="161">
        <f t="shared" si="3"/>
        <v>372.20667221888181</v>
      </c>
      <c r="G38" s="159">
        <f t="shared" si="3"/>
        <v>26.77000000000001</v>
      </c>
      <c r="H38" s="159">
        <v>7.0000000000000007E-2</v>
      </c>
      <c r="I38" s="159">
        <v>3</v>
      </c>
      <c r="J38" s="159">
        <v>2796</v>
      </c>
      <c r="K38" s="162" t="s">
        <v>3144</v>
      </c>
      <c r="L38" s="129" t="s">
        <v>1107</v>
      </c>
      <c r="M38" s="129"/>
    </row>
    <row r="39" spans="1:13" x14ac:dyDescent="0.3">
      <c r="A39" s="159" t="s">
        <v>1039</v>
      </c>
      <c r="B39" s="160" t="s">
        <v>3138</v>
      </c>
      <c r="C39" s="159">
        <v>18.899999999999999</v>
      </c>
      <c r="D39" s="130">
        <v>372.21610017889088</v>
      </c>
      <c r="E39" s="159">
        <f t="shared" si="0"/>
        <v>27.850000000000009</v>
      </c>
      <c r="F39" s="161">
        <f t="shared" si="3"/>
        <v>372.21465116279074</v>
      </c>
      <c r="G39" s="159">
        <f t="shared" si="3"/>
        <v>27.130000000000006</v>
      </c>
      <c r="H39" s="159">
        <v>0.14000000000000001</v>
      </c>
      <c r="I39" s="159">
        <v>2</v>
      </c>
      <c r="J39" s="159">
        <v>2776</v>
      </c>
      <c r="K39" s="163" t="s">
        <v>1040</v>
      </c>
      <c r="L39" s="129" t="s">
        <v>1107</v>
      </c>
      <c r="M39" s="129"/>
    </row>
    <row r="40" spans="1:13" x14ac:dyDescent="0.3">
      <c r="A40" s="159" t="s">
        <v>1041</v>
      </c>
      <c r="B40" s="160" t="s">
        <v>3138</v>
      </c>
      <c r="C40" s="159">
        <v>19.2</v>
      </c>
      <c r="D40" s="130">
        <v>372.2241502683363</v>
      </c>
      <c r="E40" s="159">
        <f t="shared" si="0"/>
        <v>26.500000000000014</v>
      </c>
      <c r="F40" s="161">
        <f t="shared" si="3"/>
        <v>372.22125223613591</v>
      </c>
      <c r="G40" s="159">
        <f t="shared" si="3"/>
        <v>27.310000000000009</v>
      </c>
      <c r="H40" s="159">
        <v>0</v>
      </c>
      <c r="I40" s="159">
        <v>1</v>
      </c>
      <c r="J40" s="159">
        <v>2766</v>
      </c>
      <c r="K40" s="163" t="s">
        <v>1040</v>
      </c>
      <c r="L40" s="129" t="s">
        <v>1107</v>
      </c>
      <c r="M40" s="129"/>
    </row>
    <row r="41" spans="1:13" x14ac:dyDescent="0.3">
      <c r="A41" s="159" t="s">
        <v>1042</v>
      </c>
      <c r="B41" s="160" t="s">
        <v>3138</v>
      </c>
      <c r="C41" s="159">
        <v>18.600000000000001</v>
      </c>
      <c r="D41" s="130">
        <v>372.23300536672627</v>
      </c>
      <c r="E41" s="159">
        <f t="shared" si="0"/>
        <v>29.200000000000003</v>
      </c>
      <c r="F41" s="161">
        <f t="shared" si="3"/>
        <v>372.22962432915921</v>
      </c>
      <c r="G41" s="159">
        <f t="shared" si="3"/>
        <v>28.480000000000008</v>
      </c>
      <c r="H41" s="159">
        <v>0.09</v>
      </c>
      <c r="I41" s="159">
        <v>3</v>
      </c>
      <c r="J41" s="159">
        <v>2755</v>
      </c>
      <c r="K41" s="163" t="s">
        <v>1040</v>
      </c>
      <c r="L41" s="129" t="s">
        <v>1107</v>
      </c>
      <c r="M41" s="129"/>
    </row>
    <row r="42" spans="1:13" x14ac:dyDescent="0.3">
      <c r="A42" s="159" t="s">
        <v>1042</v>
      </c>
      <c r="B42" s="160" t="s">
        <v>3142</v>
      </c>
      <c r="C42" s="159">
        <v>19</v>
      </c>
      <c r="D42" s="130">
        <v>372.23300536672627</v>
      </c>
      <c r="E42" s="159">
        <f t="shared" si="0"/>
        <v>27.400000000000006</v>
      </c>
      <c r="F42" s="161">
        <f t="shared" si="3"/>
        <v>372.23638640429334</v>
      </c>
      <c r="G42" s="159">
        <f t="shared" si="3"/>
        <v>28.570000000000004</v>
      </c>
      <c r="H42" s="159">
        <v>7.0000000000000007E-2</v>
      </c>
      <c r="I42" s="159">
        <v>3</v>
      </c>
      <c r="J42" s="159">
        <v>2755</v>
      </c>
      <c r="K42" s="163" t="s">
        <v>1040</v>
      </c>
      <c r="L42" s="129" t="s">
        <v>1107</v>
      </c>
      <c r="M42" s="129"/>
    </row>
    <row r="43" spans="1:13" x14ac:dyDescent="0.3">
      <c r="A43" s="159" t="s">
        <v>1043</v>
      </c>
      <c r="B43" s="160" t="s">
        <v>3138</v>
      </c>
      <c r="C43" s="159">
        <v>18.100000000000001</v>
      </c>
      <c r="D43" s="130">
        <v>372.24186046511625</v>
      </c>
      <c r="E43" s="159">
        <f t="shared" si="0"/>
        <v>31.450000000000003</v>
      </c>
      <c r="F43" s="161">
        <f t="shared" si="3"/>
        <v>372.24347048300535</v>
      </c>
      <c r="G43" s="159">
        <f t="shared" si="3"/>
        <v>29.290000000000003</v>
      </c>
      <c r="H43" s="159">
        <v>0.08</v>
      </c>
      <c r="I43" s="159">
        <v>2</v>
      </c>
      <c r="J43" s="159">
        <v>2744</v>
      </c>
      <c r="K43" s="163" t="s">
        <v>1040</v>
      </c>
      <c r="L43" s="129" t="s">
        <v>1107</v>
      </c>
      <c r="M43" s="129"/>
    </row>
    <row r="44" spans="1:13" x14ac:dyDescent="0.3">
      <c r="A44" s="159" t="s">
        <v>1044</v>
      </c>
      <c r="B44" s="160" t="s">
        <v>3138</v>
      </c>
      <c r="C44" s="159">
        <v>18.8</v>
      </c>
      <c r="D44" s="130">
        <v>372.24991055456172</v>
      </c>
      <c r="E44" s="159">
        <f t="shared" si="0"/>
        <v>28.299999999999997</v>
      </c>
      <c r="F44" s="161">
        <f t="shared" si="3"/>
        <v>372.25023255813954</v>
      </c>
      <c r="G44" s="159">
        <f t="shared" si="3"/>
        <v>29.920000000000005</v>
      </c>
      <c r="H44" s="159">
        <v>0.12</v>
      </c>
      <c r="I44" s="159">
        <v>2</v>
      </c>
      <c r="J44" s="159">
        <v>2734</v>
      </c>
      <c r="K44" s="163" t="s">
        <v>1040</v>
      </c>
      <c r="L44" s="129" t="s">
        <v>1107</v>
      </c>
      <c r="M44" s="129"/>
    </row>
    <row r="45" spans="1:13" x14ac:dyDescent="0.3">
      <c r="A45" s="159" t="s">
        <v>1045</v>
      </c>
      <c r="B45" s="160" t="s">
        <v>3138</v>
      </c>
      <c r="C45" s="159">
        <v>18.399999999999999</v>
      </c>
      <c r="D45" s="130">
        <v>372.25957066189625</v>
      </c>
      <c r="E45" s="159">
        <f t="shared" si="0"/>
        <v>30.100000000000009</v>
      </c>
      <c r="F45" s="161">
        <f t="shared" si="3"/>
        <v>372.25957066189625</v>
      </c>
      <c r="G45" s="159">
        <f t="shared" si="3"/>
        <v>31.090000000000011</v>
      </c>
      <c r="H45" s="159">
        <v>0.34</v>
      </c>
      <c r="I45" s="159">
        <v>3</v>
      </c>
      <c r="J45" s="159">
        <v>2722</v>
      </c>
      <c r="K45" s="163" t="s">
        <v>1040</v>
      </c>
      <c r="L45" s="129" t="s">
        <v>1107</v>
      </c>
      <c r="M45" s="129"/>
    </row>
    <row r="46" spans="1:13" x14ac:dyDescent="0.3">
      <c r="A46" s="159" t="s">
        <v>1046</v>
      </c>
      <c r="B46" s="160" t="s">
        <v>3138</v>
      </c>
      <c r="C46" s="159">
        <v>17.899999999999999</v>
      </c>
      <c r="D46" s="130">
        <v>372.26681574239711</v>
      </c>
      <c r="E46" s="159">
        <f t="shared" si="0"/>
        <v>32.350000000000009</v>
      </c>
      <c r="F46" s="161">
        <f t="shared" si="3"/>
        <v>372.26794275491949</v>
      </c>
      <c r="G46" s="159">
        <f t="shared" si="3"/>
        <v>31.000000000000011</v>
      </c>
      <c r="H46" s="159">
        <v>0.05</v>
      </c>
      <c r="I46" s="159">
        <v>2</v>
      </c>
      <c r="J46" s="159">
        <v>2713</v>
      </c>
      <c r="K46" s="163" t="s">
        <v>1040</v>
      </c>
      <c r="L46" s="129" t="s">
        <v>1107</v>
      </c>
      <c r="M46" s="129"/>
    </row>
    <row r="47" spans="1:13" x14ac:dyDescent="0.3">
      <c r="A47" s="159" t="s">
        <v>1047</v>
      </c>
      <c r="B47" s="160" t="s">
        <v>3138</v>
      </c>
      <c r="C47" s="159">
        <v>17.7</v>
      </c>
      <c r="D47" s="130">
        <v>372.27969588550985</v>
      </c>
      <c r="E47" s="159">
        <f t="shared" si="0"/>
        <v>33.250000000000014</v>
      </c>
      <c r="F47" s="161">
        <f t="shared" si="3"/>
        <v>372.27534883720926</v>
      </c>
      <c r="G47" s="159">
        <f t="shared" si="3"/>
        <v>31.54000000000001</v>
      </c>
      <c r="H47" s="159">
        <v>0.12</v>
      </c>
      <c r="I47" s="159">
        <v>3</v>
      </c>
      <c r="J47" s="159">
        <v>2697</v>
      </c>
      <c r="K47" s="163" t="s">
        <v>1040</v>
      </c>
      <c r="L47" s="129" t="s">
        <v>1107</v>
      </c>
      <c r="M47" s="129"/>
    </row>
    <row r="48" spans="1:13" x14ac:dyDescent="0.3">
      <c r="A48" s="159" t="s">
        <v>1048</v>
      </c>
      <c r="B48" s="160" t="s">
        <v>3138</v>
      </c>
      <c r="C48" s="159">
        <v>18.2</v>
      </c>
      <c r="D48" s="130">
        <v>372.28372093023256</v>
      </c>
      <c r="E48" s="159">
        <f t="shared" si="0"/>
        <v>31.000000000000014</v>
      </c>
      <c r="F48" s="161">
        <f t="shared" si="3"/>
        <v>372.28227191413237</v>
      </c>
      <c r="G48" s="159">
        <f t="shared" si="3"/>
        <v>31.810000000000013</v>
      </c>
      <c r="H48" s="159">
        <v>0.09</v>
      </c>
      <c r="I48" s="159">
        <v>2</v>
      </c>
      <c r="J48" s="159">
        <v>2692</v>
      </c>
      <c r="K48" s="163" t="s">
        <v>1040</v>
      </c>
      <c r="L48" s="129" t="s">
        <v>1107</v>
      </c>
      <c r="M48" s="129"/>
    </row>
    <row r="49" spans="1:13" x14ac:dyDescent="0.3">
      <c r="A49" s="159" t="s">
        <v>1049</v>
      </c>
      <c r="B49" s="160" t="s">
        <v>3138</v>
      </c>
      <c r="C49" s="159">
        <v>18.2</v>
      </c>
      <c r="D49" s="130">
        <v>372.28694096601072</v>
      </c>
      <c r="E49" s="159">
        <f t="shared" si="0"/>
        <v>31.000000000000014</v>
      </c>
      <c r="F49" s="161">
        <f t="shared" si="3"/>
        <v>372.29016100178887</v>
      </c>
      <c r="G49" s="159">
        <f t="shared" si="3"/>
        <v>32.350000000000009</v>
      </c>
      <c r="H49" s="159">
        <v>0.1</v>
      </c>
      <c r="I49" s="159">
        <v>2</v>
      </c>
      <c r="J49" s="159">
        <v>2688</v>
      </c>
      <c r="K49" s="163" t="s">
        <v>1040</v>
      </c>
      <c r="L49" s="129" t="s">
        <v>1107</v>
      </c>
      <c r="M49" s="129"/>
    </row>
    <row r="50" spans="1:13" x14ac:dyDescent="0.3">
      <c r="A50" s="159" t="s">
        <v>1050</v>
      </c>
      <c r="B50" s="160" t="s">
        <v>3138</v>
      </c>
      <c r="C50" s="159">
        <v>18.100000000000001</v>
      </c>
      <c r="D50" s="130">
        <v>372.29418604651164</v>
      </c>
      <c r="E50" s="159">
        <f t="shared" si="0"/>
        <v>31.450000000000003</v>
      </c>
      <c r="F50" s="161">
        <f t="shared" si="3"/>
        <v>372.2998211091234</v>
      </c>
      <c r="G50" s="159">
        <f t="shared" si="3"/>
        <v>31.630000000000006</v>
      </c>
      <c r="H50" s="159">
        <v>0.01</v>
      </c>
      <c r="I50" s="159">
        <v>2</v>
      </c>
      <c r="J50" s="159">
        <v>2679</v>
      </c>
      <c r="K50" s="163" t="s">
        <v>1040</v>
      </c>
      <c r="L50" s="129" t="s">
        <v>1107</v>
      </c>
      <c r="M50" s="129"/>
    </row>
    <row r="51" spans="1:13" x14ac:dyDescent="0.3">
      <c r="A51" s="159" t="s">
        <v>1051</v>
      </c>
      <c r="B51" s="160" t="s">
        <v>3138</v>
      </c>
      <c r="C51" s="159">
        <v>17.3</v>
      </c>
      <c r="D51" s="130">
        <v>372.30626118067977</v>
      </c>
      <c r="E51" s="159">
        <f t="shared" si="0"/>
        <v>35.049999999999997</v>
      </c>
      <c r="F51" s="161">
        <f t="shared" si="3"/>
        <v>372.31093023255806</v>
      </c>
      <c r="G51" s="159">
        <f t="shared" si="3"/>
        <v>31.000000000000007</v>
      </c>
      <c r="H51" s="159">
        <v>0.1</v>
      </c>
      <c r="I51" s="159">
        <v>2</v>
      </c>
      <c r="J51" s="159">
        <v>2664</v>
      </c>
      <c r="K51" s="163" t="s">
        <v>1040</v>
      </c>
      <c r="L51" s="129" t="s">
        <v>1107</v>
      </c>
      <c r="M51" s="129"/>
    </row>
    <row r="52" spans="1:13" x14ac:dyDescent="0.3">
      <c r="A52" s="159" t="s">
        <v>1052</v>
      </c>
      <c r="B52" s="160" t="s">
        <v>3138</v>
      </c>
      <c r="C52" s="159">
        <v>18.5</v>
      </c>
      <c r="D52" s="130">
        <v>372.32799642218248</v>
      </c>
      <c r="E52" s="159">
        <f t="shared" si="0"/>
        <v>29.650000000000006</v>
      </c>
      <c r="F52" s="161">
        <f t="shared" si="3"/>
        <v>372.3213953488372</v>
      </c>
      <c r="G52" s="159">
        <f t="shared" si="3"/>
        <v>30.280000000000008</v>
      </c>
      <c r="H52" s="159">
        <v>0.28999999999999998</v>
      </c>
      <c r="I52" s="159">
        <v>2</v>
      </c>
      <c r="J52" s="159">
        <v>2637</v>
      </c>
      <c r="K52" s="163" t="s">
        <v>1040</v>
      </c>
      <c r="L52" s="129" t="s">
        <v>1107</v>
      </c>
      <c r="M52" s="129"/>
    </row>
    <row r="53" spans="1:13" x14ac:dyDescent="0.3">
      <c r="A53" s="159" t="s">
        <v>1053</v>
      </c>
      <c r="B53" s="160" t="s">
        <v>3138</v>
      </c>
      <c r="C53" s="159">
        <v>18.899999999999999</v>
      </c>
      <c r="D53" s="130">
        <v>372.33926654740605</v>
      </c>
      <c r="E53" s="159">
        <f t="shared" si="0"/>
        <v>27.850000000000009</v>
      </c>
      <c r="F53" s="161">
        <f t="shared" ref="F53:G68" si="4">AVERAGE(D51:D55)</f>
        <v>372.33041144901608</v>
      </c>
      <c r="G53" s="159">
        <f t="shared" si="4"/>
        <v>29.2</v>
      </c>
      <c r="H53" s="159">
        <v>0.04</v>
      </c>
      <c r="I53" s="159">
        <v>2</v>
      </c>
      <c r="J53" s="159">
        <v>2623</v>
      </c>
      <c r="K53" s="163" t="s">
        <v>1040</v>
      </c>
      <c r="L53" s="129" t="s">
        <v>1107</v>
      </c>
      <c r="M53" s="129"/>
    </row>
    <row r="54" spans="1:13" x14ac:dyDescent="0.3">
      <c r="A54" s="159" t="s">
        <v>1053</v>
      </c>
      <c r="B54" s="160" t="s">
        <v>3142</v>
      </c>
      <c r="C54" s="159">
        <v>19</v>
      </c>
      <c r="D54" s="130">
        <v>372.33926654740605</v>
      </c>
      <c r="E54" s="159">
        <f t="shared" si="0"/>
        <v>27.400000000000006</v>
      </c>
      <c r="F54" s="161">
        <f t="shared" si="4"/>
        <v>372.34763864042941</v>
      </c>
      <c r="G54" s="159">
        <f t="shared" si="4"/>
        <v>29.29000000000001</v>
      </c>
      <c r="H54" s="159">
        <v>0.06</v>
      </c>
      <c r="I54" s="159">
        <v>3</v>
      </c>
      <c r="J54" s="159">
        <v>2623</v>
      </c>
      <c r="K54" s="163" t="s">
        <v>1040</v>
      </c>
      <c r="L54" s="129" t="s">
        <v>1107</v>
      </c>
      <c r="M54" s="129"/>
    </row>
    <row r="55" spans="1:13" x14ac:dyDescent="0.3">
      <c r="A55" s="159" t="s">
        <v>1053</v>
      </c>
      <c r="B55" s="159" t="s">
        <v>1054</v>
      </c>
      <c r="C55" s="159">
        <v>19.3</v>
      </c>
      <c r="D55" s="130">
        <v>372.33926654740605</v>
      </c>
      <c r="E55" s="159">
        <f t="shared" si="0"/>
        <v>26.049999999999997</v>
      </c>
      <c r="F55" s="161">
        <f t="shared" si="4"/>
        <v>372.36486583184256</v>
      </c>
      <c r="G55" s="159">
        <f t="shared" si="4"/>
        <v>30.100000000000005</v>
      </c>
      <c r="H55" s="159">
        <v>0.28999999999999998</v>
      </c>
      <c r="I55" s="159">
        <v>3</v>
      </c>
      <c r="J55" s="159">
        <v>2623</v>
      </c>
      <c r="K55" s="163" t="s">
        <v>1040</v>
      </c>
      <c r="L55" s="129" t="s">
        <v>1107</v>
      </c>
      <c r="M55" s="129"/>
    </row>
    <row r="56" spans="1:13" x14ac:dyDescent="0.3">
      <c r="A56" s="159" t="s">
        <v>1055</v>
      </c>
      <c r="B56" s="160" t="s">
        <v>3138</v>
      </c>
      <c r="C56" s="159">
        <v>17.2</v>
      </c>
      <c r="D56" s="130">
        <v>372.39239713774595</v>
      </c>
      <c r="E56" s="159">
        <f t="shared" si="0"/>
        <v>35.500000000000014</v>
      </c>
      <c r="F56" s="161">
        <f t="shared" si="4"/>
        <v>372.39883720930231</v>
      </c>
      <c r="G56" s="159">
        <f t="shared" si="4"/>
        <v>30.370000000000005</v>
      </c>
      <c r="H56" s="159" t="s">
        <v>1018</v>
      </c>
      <c r="I56" s="159">
        <v>1</v>
      </c>
      <c r="J56" s="159">
        <v>2557</v>
      </c>
      <c r="K56" s="163" t="s">
        <v>1040</v>
      </c>
      <c r="L56" s="129" t="s">
        <v>1107</v>
      </c>
      <c r="M56" s="129"/>
    </row>
    <row r="57" spans="1:13" x14ac:dyDescent="0.3">
      <c r="A57" s="159" t="s">
        <v>1056</v>
      </c>
      <c r="B57" s="160" t="s">
        <v>3138</v>
      </c>
      <c r="C57" s="159">
        <v>17.600000000000001</v>
      </c>
      <c r="D57" s="130">
        <v>372.41413237924866</v>
      </c>
      <c r="E57" s="159">
        <f t="shared" si="0"/>
        <v>33.700000000000003</v>
      </c>
      <c r="F57" s="161">
        <f t="shared" si="4"/>
        <v>372.43602862254022</v>
      </c>
      <c r="G57" s="159">
        <f t="shared" si="4"/>
        <v>31.360000000000003</v>
      </c>
      <c r="H57" s="159">
        <v>0.06</v>
      </c>
      <c r="I57" s="159">
        <v>2</v>
      </c>
      <c r="J57" s="159">
        <v>2530</v>
      </c>
      <c r="K57" s="163" t="s">
        <v>1040</v>
      </c>
      <c r="L57" s="129" t="s">
        <v>1107</v>
      </c>
      <c r="M57" s="129"/>
    </row>
    <row r="58" spans="1:13" x14ac:dyDescent="0.3">
      <c r="A58" s="159" t="s">
        <v>1057</v>
      </c>
      <c r="B58" s="160" t="s">
        <v>3138</v>
      </c>
      <c r="C58" s="159">
        <v>18.600000000000001</v>
      </c>
      <c r="D58" s="130">
        <v>372.5091234347048</v>
      </c>
      <c r="E58" s="159">
        <f t="shared" si="0"/>
        <v>29.200000000000003</v>
      </c>
      <c r="F58" s="161">
        <f t="shared" si="4"/>
        <v>372.47756708407871</v>
      </c>
      <c r="G58" s="159">
        <f t="shared" si="4"/>
        <v>32.620000000000005</v>
      </c>
      <c r="H58" s="159">
        <v>0.05</v>
      </c>
      <c r="I58" s="159">
        <v>2</v>
      </c>
      <c r="J58" s="159">
        <v>2412</v>
      </c>
      <c r="K58" s="163" t="s">
        <v>1040</v>
      </c>
      <c r="L58" s="129" t="s">
        <v>1107</v>
      </c>
      <c r="M58" s="129"/>
    </row>
    <row r="59" spans="1:13" x14ac:dyDescent="0.3">
      <c r="A59" s="159" t="s">
        <v>1058</v>
      </c>
      <c r="B59" s="160" t="s">
        <v>3138</v>
      </c>
      <c r="C59" s="159">
        <v>17.899999999999999</v>
      </c>
      <c r="D59" s="130">
        <v>372.5252236135957</v>
      </c>
      <c r="E59" s="159">
        <f t="shared" si="0"/>
        <v>32.350000000000009</v>
      </c>
      <c r="F59" s="161">
        <f t="shared" si="4"/>
        <v>372.51105545617168</v>
      </c>
      <c r="G59" s="159">
        <f t="shared" si="4"/>
        <v>31.360000000000003</v>
      </c>
      <c r="H59" s="159">
        <v>0.08</v>
      </c>
      <c r="I59" s="159">
        <v>3</v>
      </c>
      <c r="J59" s="159">
        <v>2392</v>
      </c>
      <c r="K59" s="163" t="s">
        <v>1040</v>
      </c>
      <c r="L59" s="129" t="s">
        <v>1107</v>
      </c>
      <c r="M59" s="129"/>
    </row>
    <row r="60" spans="1:13" x14ac:dyDescent="0.3">
      <c r="A60" s="159" t="s">
        <v>1059</v>
      </c>
      <c r="B60" s="160" t="s">
        <v>3138</v>
      </c>
      <c r="C60" s="159">
        <v>17.899999999999999</v>
      </c>
      <c r="D60" s="130">
        <v>372.54695885509835</v>
      </c>
      <c r="E60" s="159">
        <f t="shared" si="0"/>
        <v>32.350000000000009</v>
      </c>
      <c r="F60" s="161">
        <f t="shared" si="4"/>
        <v>372.54212880143115</v>
      </c>
      <c r="G60" s="159">
        <f t="shared" si="4"/>
        <v>30.46</v>
      </c>
      <c r="H60" s="159">
        <v>0.2</v>
      </c>
      <c r="I60" s="159">
        <v>3</v>
      </c>
      <c r="J60" s="159">
        <v>2365</v>
      </c>
      <c r="K60" s="163" t="s">
        <v>1040</v>
      </c>
      <c r="L60" s="129" t="s">
        <v>1107</v>
      </c>
      <c r="M60" s="129"/>
    </row>
    <row r="61" spans="1:13" x14ac:dyDescent="0.3">
      <c r="A61" s="159" t="s">
        <v>1060</v>
      </c>
      <c r="B61" s="159" t="s">
        <v>1054</v>
      </c>
      <c r="C61" s="159">
        <v>18.600000000000001</v>
      </c>
      <c r="D61" s="130">
        <v>372.55983899821109</v>
      </c>
      <c r="E61" s="159">
        <f t="shared" si="0"/>
        <v>29.200000000000003</v>
      </c>
      <c r="F61" s="161">
        <f t="shared" si="4"/>
        <v>372.56660107334528</v>
      </c>
      <c r="G61" s="159">
        <f t="shared" si="4"/>
        <v>31.720000000000006</v>
      </c>
      <c r="H61" s="159">
        <v>0.16</v>
      </c>
      <c r="I61" s="159">
        <v>4</v>
      </c>
      <c r="J61" s="159">
        <v>2349</v>
      </c>
      <c r="K61" s="163" t="s">
        <v>1040</v>
      </c>
      <c r="L61" s="129" t="s">
        <v>1107</v>
      </c>
      <c r="M61" s="129"/>
    </row>
    <row r="62" spans="1:13" x14ac:dyDescent="0.3">
      <c r="A62" s="159" t="s">
        <v>1061</v>
      </c>
      <c r="B62" s="160" t="s">
        <v>3138</v>
      </c>
      <c r="C62" s="159">
        <v>18.600000000000001</v>
      </c>
      <c r="D62" s="130">
        <v>372.56949910554562</v>
      </c>
      <c r="E62" s="159">
        <f t="shared" si="0"/>
        <v>29.200000000000003</v>
      </c>
      <c r="F62" s="161">
        <f t="shared" si="4"/>
        <v>372.5878533094812</v>
      </c>
      <c r="G62" s="159">
        <f t="shared" si="4"/>
        <v>31.000000000000011</v>
      </c>
      <c r="H62" s="159">
        <v>0.06</v>
      </c>
      <c r="I62" s="159">
        <v>3</v>
      </c>
      <c r="J62" s="159">
        <v>2337</v>
      </c>
      <c r="K62" s="163" t="s">
        <v>1040</v>
      </c>
      <c r="L62" s="129" t="s">
        <v>1107</v>
      </c>
      <c r="M62" s="129"/>
    </row>
    <row r="63" spans="1:13" x14ac:dyDescent="0.3">
      <c r="A63" s="159" t="s">
        <v>1062</v>
      </c>
      <c r="B63" s="160" t="s">
        <v>3138</v>
      </c>
      <c r="C63" s="159">
        <v>17.2</v>
      </c>
      <c r="D63" s="130">
        <v>372.63148479427548</v>
      </c>
      <c r="E63" s="159">
        <f t="shared" si="0"/>
        <v>35.500000000000014</v>
      </c>
      <c r="F63" s="161">
        <f t="shared" si="4"/>
        <v>372.60475849731654</v>
      </c>
      <c r="G63" s="159">
        <f t="shared" si="4"/>
        <v>30.010000000000009</v>
      </c>
      <c r="H63" s="159">
        <v>0.03</v>
      </c>
      <c r="I63" s="159">
        <v>2</v>
      </c>
      <c r="J63" s="159">
        <v>2260</v>
      </c>
      <c r="K63" s="163" t="s">
        <v>1040</v>
      </c>
      <c r="L63" s="129" t="s">
        <v>1107</v>
      </c>
      <c r="M63" s="129"/>
    </row>
    <row r="64" spans="1:13" x14ac:dyDescent="0.3">
      <c r="A64" s="159" t="s">
        <v>1062</v>
      </c>
      <c r="B64" s="160" t="s">
        <v>3142</v>
      </c>
      <c r="C64" s="159">
        <v>18.7</v>
      </c>
      <c r="D64" s="130">
        <v>372.63148479427548</v>
      </c>
      <c r="E64" s="159">
        <f t="shared" si="0"/>
        <v>28.750000000000014</v>
      </c>
      <c r="F64" s="161">
        <f t="shared" si="4"/>
        <v>372.62584973166361</v>
      </c>
      <c r="G64" s="159">
        <f t="shared" si="4"/>
        <v>30.190000000000008</v>
      </c>
      <c r="H64" s="159">
        <v>0.04</v>
      </c>
      <c r="I64" s="159">
        <v>2</v>
      </c>
      <c r="J64" s="159">
        <v>2260</v>
      </c>
      <c r="K64" s="163" t="s">
        <v>1040</v>
      </c>
      <c r="L64" s="129" t="s">
        <v>1107</v>
      </c>
      <c r="M64" s="129"/>
    </row>
    <row r="65" spans="1:13" x14ac:dyDescent="0.3">
      <c r="A65" s="159" t="s">
        <v>1062</v>
      </c>
      <c r="B65" s="159" t="s">
        <v>1054</v>
      </c>
      <c r="C65" s="159">
        <v>19</v>
      </c>
      <c r="D65" s="130">
        <v>372.63148479427548</v>
      </c>
      <c r="E65" s="159">
        <f t="shared" si="0"/>
        <v>27.400000000000006</v>
      </c>
      <c r="F65" s="161">
        <f t="shared" si="4"/>
        <v>372.64983899821107</v>
      </c>
      <c r="G65" s="159">
        <f t="shared" si="4"/>
        <v>30.730000000000008</v>
      </c>
      <c r="H65" s="159">
        <v>0.2</v>
      </c>
      <c r="I65" s="159">
        <v>2</v>
      </c>
      <c r="J65" s="159">
        <v>2260</v>
      </c>
      <c r="K65" s="163" t="s">
        <v>1040</v>
      </c>
      <c r="L65" s="129" t="s">
        <v>1107</v>
      </c>
      <c r="M65" s="129"/>
    </row>
    <row r="66" spans="1:13" x14ac:dyDescent="0.3">
      <c r="A66" s="159" t="s">
        <v>1063</v>
      </c>
      <c r="B66" s="160" t="s">
        <v>3138</v>
      </c>
      <c r="C66" s="159">
        <v>18.399999999999999</v>
      </c>
      <c r="D66" s="130">
        <v>372.66529516994632</v>
      </c>
      <c r="E66" s="159">
        <f t="shared" si="0"/>
        <v>30.100000000000009</v>
      </c>
      <c r="F66" s="161">
        <f t="shared" si="4"/>
        <v>372.66304114490163</v>
      </c>
      <c r="G66" s="159">
        <f t="shared" si="4"/>
        <v>30.190000000000008</v>
      </c>
      <c r="H66" s="159">
        <v>0</v>
      </c>
      <c r="I66" s="159">
        <v>2</v>
      </c>
      <c r="J66" s="159">
        <v>2218</v>
      </c>
      <c r="K66" s="163" t="s">
        <v>1040</v>
      </c>
      <c r="L66" s="129" t="s">
        <v>1107</v>
      </c>
      <c r="M66" s="129"/>
    </row>
    <row r="67" spans="1:13" x14ac:dyDescent="0.3">
      <c r="A67" s="159" t="s">
        <v>1064</v>
      </c>
      <c r="B67" s="160" t="s">
        <v>3138</v>
      </c>
      <c r="C67" s="159">
        <v>18</v>
      </c>
      <c r="D67" s="130">
        <v>372.68944543828263</v>
      </c>
      <c r="E67" s="159">
        <f t="shared" ref="E67:E105" si="5">117.4-4.5*(C67+1)</f>
        <v>31.900000000000006</v>
      </c>
      <c r="F67" s="161">
        <f t="shared" si="4"/>
        <v>372.67624329159207</v>
      </c>
      <c r="G67" s="159">
        <f t="shared" si="4"/>
        <v>30.730000000000008</v>
      </c>
      <c r="H67" s="159">
        <v>0.06</v>
      </c>
      <c r="I67" s="159">
        <v>2</v>
      </c>
      <c r="J67" s="159">
        <v>2188</v>
      </c>
      <c r="K67" s="163" t="s">
        <v>1040</v>
      </c>
      <c r="L67" s="129" t="s">
        <v>1107</v>
      </c>
      <c r="M67" s="129"/>
    </row>
    <row r="68" spans="1:13" x14ac:dyDescent="0.3">
      <c r="A68" s="159" t="s">
        <v>1065</v>
      </c>
      <c r="B68" s="160" t="s">
        <v>3138</v>
      </c>
      <c r="C68" s="159">
        <v>17.8</v>
      </c>
      <c r="D68" s="130">
        <v>372.69749552772805</v>
      </c>
      <c r="E68" s="159">
        <f t="shared" si="5"/>
        <v>32.799999999999997</v>
      </c>
      <c r="F68" s="161">
        <f t="shared" si="4"/>
        <v>372.6983005366726</v>
      </c>
      <c r="G68" s="159">
        <f t="shared" si="4"/>
        <v>31.720000000000006</v>
      </c>
      <c r="H68" s="159">
        <v>0.27</v>
      </c>
      <c r="I68" s="159">
        <v>2</v>
      </c>
      <c r="J68" s="159">
        <v>2178</v>
      </c>
      <c r="K68" s="163" t="s">
        <v>1040</v>
      </c>
      <c r="L68" s="129" t="s">
        <v>1107</v>
      </c>
      <c r="M68" s="129"/>
    </row>
    <row r="69" spans="1:13" x14ac:dyDescent="0.3">
      <c r="A69" s="159" t="s">
        <v>1065</v>
      </c>
      <c r="B69" s="160" t="s">
        <v>3142</v>
      </c>
      <c r="C69" s="159">
        <v>18.100000000000001</v>
      </c>
      <c r="D69" s="130">
        <v>372.69749552772805</v>
      </c>
      <c r="E69" s="159">
        <f t="shared" si="5"/>
        <v>31.450000000000003</v>
      </c>
      <c r="F69" s="161">
        <f t="shared" ref="F69:G84" si="6">AVERAGE(D67:D71)</f>
        <v>372.72245080500898</v>
      </c>
      <c r="G69" s="159">
        <f t="shared" si="6"/>
        <v>31.9</v>
      </c>
      <c r="H69" s="159">
        <v>0.09</v>
      </c>
      <c r="I69" s="159">
        <v>3</v>
      </c>
      <c r="J69" s="159">
        <v>2178</v>
      </c>
      <c r="K69" s="163" t="s">
        <v>1040</v>
      </c>
      <c r="L69" s="129" t="s">
        <v>1107</v>
      </c>
      <c r="M69" s="129"/>
    </row>
    <row r="70" spans="1:13" x14ac:dyDescent="0.3">
      <c r="A70" s="159" t="s">
        <v>1066</v>
      </c>
      <c r="B70" s="160" t="s">
        <v>3138</v>
      </c>
      <c r="C70" s="159">
        <v>17.899999999999999</v>
      </c>
      <c r="D70" s="130">
        <v>372.74177101967797</v>
      </c>
      <c r="E70" s="159">
        <f t="shared" si="5"/>
        <v>32.350000000000009</v>
      </c>
      <c r="F70" s="161">
        <f t="shared" si="6"/>
        <v>372.75175313059037</v>
      </c>
      <c r="G70" s="159">
        <f t="shared" si="6"/>
        <v>32.440000000000012</v>
      </c>
      <c r="H70" s="159">
        <v>0.04</v>
      </c>
      <c r="I70" s="159">
        <v>3</v>
      </c>
      <c r="J70" s="159">
        <v>2123</v>
      </c>
      <c r="K70" s="163" t="s">
        <v>1040</v>
      </c>
      <c r="L70" s="129" t="s">
        <v>1107</v>
      </c>
      <c r="M70" s="129"/>
    </row>
    <row r="71" spans="1:13" x14ac:dyDescent="0.3">
      <c r="A71" s="159" t="s">
        <v>1067</v>
      </c>
      <c r="B71" s="160" t="s">
        <v>3138</v>
      </c>
      <c r="C71" s="159">
        <v>18.2</v>
      </c>
      <c r="D71" s="130">
        <v>372.78604651162789</v>
      </c>
      <c r="E71" s="159">
        <f t="shared" si="5"/>
        <v>31.000000000000014</v>
      </c>
      <c r="F71" s="161">
        <f t="shared" si="6"/>
        <v>372.78636851520571</v>
      </c>
      <c r="G71" s="159">
        <f t="shared" si="6"/>
        <v>32.080000000000005</v>
      </c>
      <c r="H71" s="159">
        <v>0.1</v>
      </c>
      <c r="I71" s="159">
        <v>2</v>
      </c>
      <c r="J71" s="159">
        <v>2068</v>
      </c>
      <c r="K71" s="163" t="s">
        <v>1040</v>
      </c>
      <c r="L71" s="129" t="s">
        <v>1107</v>
      </c>
      <c r="M71" s="129"/>
    </row>
    <row r="72" spans="1:13" x14ac:dyDescent="0.3">
      <c r="A72" s="159" t="s">
        <v>1068</v>
      </c>
      <c r="B72" s="160" t="s">
        <v>3138</v>
      </c>
      <c r="C72" s="159">
        <v>17.399999999999999</v>
      </c>
      <c r="D72" s="130">
        <v>372.83595706618962</v>
      </c>
      <c r="E72" s="159">
        <f t="shared" si="5"/>
        <v>34.600000000000009</v>
      </c>
      <c r="F72" s="161">
        <f t="shared" si="6"/>
        <v>372.82565295169945</v>
      </c>
      <c r="G72" s="159">
        <f t="shared" si="6"/>
        <v>32.080000000000005</v>
      </c>
      <c r="H72" s="159">
        <v>0.17</v>
      </c>
      <c r="I72" s="159">
        <v>2</v>
      </c>
      <c r="J72" s="159">
        <v>2006</v>
      </c>
      <c r="K72" s="163" t="s">
        <v>1040</v>
      </c>
      <c r="L72" s="129" t="s">
        <v>1107</v>
      </c>
      <c r="M72" s="129"/>
    </row>
    <row r="73" spans="1:13" x14ac:dyDescent="0.3">
      <c r="A73" s="159" t="s">
        <v>1069</v>
      </c>
      <c r="B73" s="160" t="s">
        <v>3138</v>
      </c>
      <c r="C73" s="159">
        <v>18.2</v>
      </c>
      <c r="D73" s="130">
        <v>372.87057245080501</v>
      </c>
      <c r="E73" s="159">
        <f t="shared" si="5"/>
        <v>31.000000000000014</v>
      </c>
      <c r="F73" s="161">
        <f t="shared" si="6"/>
        <v>372.86171735241504</v>
      </c>
      <c r="G73" s="159">
        <f t="shared" si="6"/>
        <v>31.900000000000013</v>
      </c>
      <c r="H73" s="159">
        <v>0.1</v>
      </c>
      <c r="I73" s="159">
        <v>2</v>
      </c>
      <c r="J73" s="159">
        <v>1963</v>
      </c>
      <c r="K73" s="163" t="s">
        <v>1040</v>
      </c>
      <c r="L73" s="129" t="s">
        <v>1107</v>
      </c>
      <c r="M73" s="129"/>
    </row>
    <row r="74" spans="1:13" x14ac:dyDescent="0.3">
      <c r="A74" s="159" t="s">
        <v>1070</v>
      </c>
      <c r="B74" s="160" t="s">
        <v>3138</v>
      </c>
      <c r="C74" s="159">
        <v>18.100000000000001</v>
      </c>
      <c r="D74" s="130">
        <v>372.89391771019677</v>
      </c>
      <c r="E74" s="159">
        <f t="shared" si="5"/>
        <v>31.450000000000003</v>
      </c>
      <c r="F74" s="161">
        <f t="shared" si="6"/>
        <v>372.89423971377454</v>
      </c>
      <c r="G74" s="159">
        <f t="shared" si="6"/>
        <v>31.270000000000003</v>
      </c>
      <c r="H74" s="159">
        <v>0.1</v>
      </c>
      <c r="I74" s="159">
        <v>3</v>
      </c>
      <c r="J74" s="159">
        <v>1934</v>
      </c>
      <c r="K74" s="163" t="s">
        <v>1040</v>
      </c>
      <c r="L74" s="129" t="s">
        <v>1107</v>
      </c>
      <c r="M74" s="129"/>
    </row>
    <row r="75" spans="1:13" x14ac:dyDescent="0.3">
      <c r="A75" s="159" t="s">
        <v>1071</v>
      </c>
      <c r="B75" s="160" t="s">
        <v>3138</v>
      </c>
      <c r="C75" s="159">
        <v>18.100000000000001</v>
      </c>
      <c r="D75" s="130">
        <v>372.9220930232558</v>
      </c>
      <c r="E75" s="159">
        <f t="shared" si="5"/>
        <v>31.450000000000003</v>
      </c>
      <c r="F75" s="161">
        <f t="shared" si="6"/>
        <v>372.91967799642214</v>
      </c>
      <c r="G75" s="159">
        <f t="shared" si="6"/>
        <v>31.270000000000003</v>
      </c>
      <c r="H75" s="159">
        <v>0.12</v>
      </c>
      <c r="I75" s="159">
        <v>2</v>
      </c>
      <c r="J75" s="159">
        <v>1899</v>
      </c>
      <c r="K75" s="163" t="s">
        <v>1040</v>
      </c>
      <c r="L75" s="129" t="s">
        <v>1107</v>
      </c>
      <c r="M75" s="129"/>
    </row>
    <row r="76" spans="1:13" x14ac:dyDescent="0.3">
      <c r="A76" s="159" t="s">
        <v>1072</v>
      </c>
      <c r="B76" s="160" t="s">
        <v>3138</v>
      </c>
      <c r="C76" s="159">
        <v>18.899999999999999</v>
      </c>
      <c r="D76" s="130">
        <v>372.94865831842577</v>
      </c>
      <c r="E76" s="159">
        <f t="shared" si="5"/>
        <v>27.850000000000009</v>
      </c>
      <c r="F76" s="161">
        <f t="shared" si="6"/>
        <v>372.94012522361356</v>
      </c>
      <c r="G76" s="159">
        <f t="shared" si="6"/>
        <v>31.360000000000003</v>
      </c>
      <c r="H76" s="159">
        <v>0.06</v>
      </c>
      <c r="I76" s="159">
        <v>2</v>
      </c>
      <c r="J76" s="159">
        <v>1866</v>
      </c>
      <c r="K76" s="163" t="s">
        <v>1040</v>
      </c>
      <c r="L76" s="129" t="s">
        <v>1107</v>
      </c>
      <c r="M76" s="129"/>
    </row>
    <row r="77" spans="1:13" x14ac:dyDescent="0.3">
      <c r="A77" s="159" t="s">
        <v>1073</v>
      </c>
      <c r="B77" s="160" t="s">
        <v>3138</v>
      </c>
      <c r="C77" s="159">
        <v>17.399999999999999</v>
      </c>
      <c r="D77" s="130">
        <v>372.96314847942756</v>
      </c>
      <c r="E77" s="159">
        <f t="shared" si="5"/>
        <v>34.600000000000009</v>
      </c>
      <c r="F77" s="161">
        <f t="shared" si="6"/>
        <v>372.95944543828267</v>
      </c>
      <c r="G77" s="159">
        <f t="shared" si="6"/>
        <v>30.550000000000004</v>
      </c>
      <c r="H77" s="159">
        <v>0.11</v>
      </c>
      <c r="I77" s="159">
        <v>3</v>
      </c>
      <c r="J77" s="159">
        <v>1848</v>
      </c>
      <c r="K77" s="163" t="s">
        <v>1040</v>
      </c>
      <c r="L77" s="129" t="s">
        <v>1107</v>
      </c>
      <c r="M77" s="129"/>
    </row>
    <row r="78" spans="1:13" x14ac:dyDescent="0.3">
      <c r="A78" s="159" t="s">
        <v>1074</v>
      </c>
      <c r="B78" s="160" t="s">
        <v>3138</v>
      </c>
      <c r="C78" s="159">
        <v>18.100000000000001</v>
      </c>
      <c r="D78" s="130">
        <v>372.97280858676208</v>
      </c>
      <c r="E78" s="159">
        <f t="shared" si="5"/>
        <v>31.450000000000003</v>
      </c>
      <c r="F78" s="161">
        <f t="shared" si="6"/>
        <v>372.97763864042935</v>
      </c>
      <c r="G78" s="159">
        <f t="shared" si="6"/>
        <v>30.640000000000008</v>
      </c>
      <c r="H78" s="159">
        <v>0.06</v>
      </c>
      <c r="I78" s="159">
        <v>3</v>
      </c>
      <c r="J78" s="159">
        <v>1836</v>
      </c>
      <c r="K78" s="163" t="s">
        <v>1040</v>
      </c>
      <c r="L78" s="129" t="s">
        <v>1107</v>
      </c>
      <c r="M78" s="129"/>
    </row>
    <row r="79" spans="1:13" x14ac:dyDescent="0.3">
      <c r="A79" s="159" t="s">
        <v>1075</v>
      </c>
      <c r="B79" s="160" t="s">
        <v>3138</v>
      </c>
      <c r="C79" s="159">
        <v>19</v>
      </c>
      <c r="D79" s="130">
        <v>372.99051878354203</v>
      </c>
      <c r="E79" s="159">
        <f t="shared" si="5"/>
        <v>27.400000000000006</v>
      </c>
      <c r="F79" s="161">
        <f t="shared" si="6"/>
        <v>372.99180679785331</v>
      </c>
      <c r="G79" s="159">
        <f t="shared" si="6"/>
        <v>31.180000000000007</v>
      </c>
      <c r="H79" s="159">
        <v>0.17</v>
      </c>
      <c r="I79" s="159">
        <v>2</v>
      </c>
      <c r="J79" s="159">
        <v>1814</v>
      </c>
      <c r="K79" s="163" t="s">
        <v>1040</v>
      </c>
      <c r="L79" s="129" t="s">
        <v>1107</v>
      </c>
      <c r="M79" s="129"/>
    </row>
    <row r="80" spans="1:13" x14ac:dyDescent="0.3">
      <c r="A80" s="159" t="s">
        <v>1076</v>
      </c>
      <c r="B80" s="160" t="s">
        <v>3138</v>
      </c>
      <c r="C80" s="159">
        <v>18</v>
      </c>
      <c r="D80" s="130">
        <v>373.01305903398924</v>
      </c>
      <c r="E80" s="159">
        <f t="shared" si="5"/>
        <v>31.900000000000006</v>
      </c>
      <c r="F80" s="161">
        <f t="shared" si="6"/>
        <v>373.01209302325577</v>
      </c>
      <c r="G80" s="159">
        <f t="shared" si="6"/>
        <v>30.370000000000005</v>
      </c>
      <c r="H80" s="159">
        <v>0.2</v>
      </c>
      <c r="I80" s="159">
        <v>3</v>
      </c>
      <c r="J80" s="159">
        <v>1786</v>
      </c>
      <c r="K80" s="163" t="s">
        <v>1040</v>
      </c>
      <c r="L80" s="129" t="s">
        <v>1107</v>
      </c>
      <c r="M80" s="129"/>
    </row>
    <row r="81" spans="1:13" x14ac:dyDescent="0.3">
      <c r="A81" s="159" t="s">
        <v>1077</v>
      </c>
      <c r="B81" s="160" t="s">
        <v>3138</v>
      </c>
      <c r="C81" s="159">
        <v>18.3</v>
      </c>
      <c r="D81" s="130">
        <v>373.01949910554561</v>
      </c>
      <c r="E81" s="159">
        <f t="shared" si="5"/>
        <v>30.549999999999997</v>
      </c>
      <c r="F81" s="161">
        <f t="shared" si="6"/>
        <v>373.03672629695882</v>
      </c>
      <c r="G81" s="159">
        <f t="shared" si="6"/>
        <v>30.189999999999998</v>
      </c>
      <c r="H81" s="159">
        <v>0.4</v>
      </c>
      <c r="I81" s="159">
        <v>3</v>
      </c>
      <c r="J81" s="159">
        <v>1778</v>
      </c>
      <c r="K81" s="163" t="s">
        <v>1040</v>
      </c>
      <c r="L81" s="129" t="s">
        <v>1107</v>
      </c>
      <c r="M81" s="129"/>
    </row>
    <row r="82" spans="1:13" x14ac:dyDescent="0.3">
      <c r="A82" s="159" t="s">
        <v>1078</v>
      </c>
      <c r="B82" s="160" t="s">
        <v>3138</v>
      </c>
      <c r="C82" s="159">
        <v>18.3</v>
      </c>
      <c r="D82" s="130">
        <v>373.06457960644008</v>
      </c>
      <c r="E82" s="159">
        <f t="shared" si="5"/>
        <v>30.549999999999997</v>
      </c>
      <c r="F82" s="161">
        <f t="shared" si="6"/>
        <v>373.05862254025044</v>
      </c>
      <c r="G82" s="159">
        <f t="shared" si="6"/>
        <v>30.82</v>
      </c>
      <c r="H82" s="159">
        <v>0.05</v>
      </c>
      <c r="I82" s="159">
        <v>2</v>
      </c>
      <c r="J82" s="159">
        <v>1722</v>
      </c>
      <c r="K82" s="163" t="s">
        <v>1040</v>
      </c>
      <c r="L82" s="129" t="s">
        <v>1107</v>
      </c>
      <c r="M82" s="129"/>
    </row>
    <row r="83" spans="1:13" x14ac:dyDescent="0.3">
      <c r="A83" s="159" t="s">
        <v>1079</v>
      </c>
      <c r="B83" s="160" t="s">
        <v>3138</v>
      </c>
      <c r="C83" s="159">
        <v>18.3</v>
      </c>
      <c r="D83" s="130">
        <v>373.09597495527726</v>
      </c>
      <c r="E83" s="159">
        <f t="shared" si="5"/>
        <v>30.549999999999997</v>
      </c>
      <c r="F83" s="161">
        <f t="shared" si="6"/>
        <v>373.09194991055455</v>
      </c>
      <c r="G83" s="159">
        <f t="shared" si="6"/>
        <v>31.089999999999996</v>
      </c>
      <c r="H83" s="159">
        <v>0.32</v>
      </c>
      <c r="I83" s="159">
        <v>2</v>
      </c>
      <c r="J83" s="159">
        <v>1683</v>
      </c>
      <c r="K83" s="163" t="s">
        <v>1040</v>
      </c>
      <c r="L83" s="129" t="s">
        <v>1107</v>
      </c>
      <c r="M83" s="129"/>
    </row>
    <row r="84" spans="1:13" x14ac:dyDescent="0.3">
      <c r="A84" s="159" t="s">
        <v>1080</v>
      </c>
      <c r="B84" s="160" t="s">
        <v>3138</v>
      </c>
      <c r="C84" s="159">
        <v>18.3</v>
      </c>
      <c r="D84" s="130">
        <v>373.09999999999997</v>
      </c>
      <c r="E84" s="159">
        <f t="shared" si="5"/>
        <v>30.549999999999997</v>
      </c>
      <c r="F84" s="161">
        <f t="shared" si="6"/>
        <v>373.12624329159212</v>
      </c>
      <c r="G84" s="159">
        <f t="shared" si="6"/>
        <v>31.180000000000007</v>
      </c>
      <c r="H84" s="159">
        <v>0.03</v>
      </c>
      <c r="I84" s="159">
        <v>2</v>
      </c>
      <c r="J84" s="159">
        <v>1678</v>
      </c>
      <c r="K84" s="163" t="s">
        <v>1040</v>
      </c>
      <c r="L84" s="129" t="s">
        <v>1107</v>
      </c>
      <c r="M84" s="129"/>
    </row>
    <row r="85" spans="1:13" x14ac:dyDescent="0.3">
      <c r="A85" s="159" t="s">
        <v>1081</v>
      </c>
      <c r="B85" s="160" t="s">
        <v>3138</v>
      </c>
      <c r="C85" s="159">
        <v>17.7</v>
      </c>
      <c r="D85" s="130">
        <v>373.17969588550983</v>
      </c>
      <c r="E85" s="159">
        <f t="shared" si="5"/>
        <v>33.250000000000014</v>
      </c>
      <c r="F85" s="161">
        <f t="shared" ref="F85:G100" si="7">AVERAGE(D83:D87)</f>
        <v>373.17309481216455</v>
      </c>
      <c r="G85" s="159">
        <f t="shared" si="7"/>
        <v>31.360000000000003</v>
      </c>
      <c r="H85" s="159">
        <v>0.39</v>
      </c>
      <c r="I85" s="159">
        <v>2</v>
      </c>
      <c r="J85" s="159">
        <v>1579</v>
      </c>
      <c r="K85" s="162" t="s">
        <v>3145</v>
      </c>
      <c r="L85" s="129" t="s">
        <v>1107</v>
      </c>
      <c r="M85" s="129"/>
    </row>
    <row r="86" spans="1:13" x14ac:dyDescent="0.3">
      <c r="A86" s="159" t="s">
        <v>1082</v>
      </c>
      <c r="B86" s="160" t="s">
        <v>3138</v>
      </c>
      <c r="C86" s="159">
        <v>18.2</v>
      </c>
      <c r="D86" s="130">
        <v>373.19096601073346</v>
      </c>
      <c r="E86" s="159">
        <f t="shared" si="5"/>
        <v>31.000000000000014</v>
      </c>
      <c r="F86" s="161">
        <f t="shared" si="7"/>
        <v>373.22928443649369</v>
      </c>
      <c r="G86" s="159">
        <f t="shared" si="7"/>
        <v>30.910000000000004</v>
      </c>
      <c r="H86" s="159">
        <v>0.26</v>
      </c>
      <c r="I86" s="159">
        <v>3</v>
      </c>
      <c r="J86" s="159">
        <v>1565</v>
      </c>
      <c r="K86" s="162" t="s">
        <v>3145</v>
      </c>
      <c r="L86" s="129" t="s">
        <v>1107</v>
      </c>
      <c r="M86" s="129"/>
    </row>
    <row r="87" spans="1:13" x14ac:dyDescent="0.3">
      <c r="A87" s="159" t="s">
        <v>1083</v>
      </c>
      <c r="B87" s="160" t="s">
        <v>3138</v>
      </c>
      <c r="C87" s="159">
        <v>18.100000000000001</v>
      </c>
      <c r="D87" s="130">
        <v>373.29883720930229</v>
      </c>
      <c r="E87" s="159">
        <f t="shared" si="5"/>
        <v>31.450000000000003</v>
      </c>
      <c r="F87" s="161">
        <f t="shared" si="7"/>
        <v>373.29980322003576</v>
      </c>
      <c r="G87" s="159">
        <f t="shared" si="7"/>
        <v>30.550000000000011</v>
      </c>
      <c r="H87" s="159">
        <v>0.17</v>
      </c>
      <c r="I87" s="159">
        <v>3</v>
      </c>
      <c r="J87" s="159">
        <v>1431</v>
      </c>
      <c r="K87" s="162" t="s">
        <v>3145</v>
      </c>
      <c r="L87" s="129" t="s">
        <v>1107</v>
      </c>
      <c r="M87" s="129"/>
    </row>
    <row r="88" spans="1:13" x14ac:dyDescent="0.3">
      <c r="A88" s="159" t="s">
        <v>1084</v>
      </c>
      <c r="B88" s="160" t="s">
        <v>3138</v>
      </c>
      <c r="C88" s="159">
        <v>18.8</v>
      </c>
      <c r="D88" s="130">
        <v>373.37692307692305</v>
      </c>
      <c r="E88" s="159">
        <f t="shared" si="5"/>
        <v>28.299999999999997</v>
      </c>
      <c r="F88" s="161">
        <f t="shared" si="7"/>
        <v>373.36484794275492</v>
      </c>
      <c r="G88" s="159">
        <f t="shared" si="7"/>
        <v>29.920000000000005</v>
      </c>
      <c r="H88" s="159">
        <v>0.24</v>
      </c>
      <c r="I88" s="159">
        <v>3</v>
      </c>
      <c r="J88" s="159">
        <v>1334</v>
      </c>
      <c r="K88" s="162" t="s">
        <v>3145</v>
      </c>
      <c r="L88" s="129" t="s">
        <v>1107</v>
      </c>
      <c r="M88" s="129"/>
    </row>
    <row r="89" spans="1:13" x14ac:dyDescent="0.3">
      <c r="A89" s="159" t="s">
        <v>1085</v>
      </c>
      <c r="B89" s="160" t="s">
        <v>3138</v>
      </c>
      <c r="C89" s="159">
        <v>18.7</v>
      </c>
      <c r="D89" s="130">
        <v>373.4525939177102</v>
      </c>
      <c r="E89" s="159">
        <f t="shared" si="5"/>
        <v>28.750000000000014</v>
      </c>
      <c r="F89" s="161">
        <f t="shared" si="7"/>
        <v>373.43327370304115</v>
      </c>
      <c r="G89" s="159">
        <f t="shared" si="7"/>
        <v>30.01</v>
      </c>
      <c r="H89" s="159">
        <v>0.19</v>
      </c>
      <c r="I89" s="159">
        <v>2</v>
      </c>
      <c r="J89" s="159">
        <v>1240</v>
      </c>
      <c r="K89" s="162" t="s">
        <v>3145</v>
      </c>
      <c r="L89" s="129" t="s">
        <v>1107</v>
      </c>
      <c r="M89" s="129"/>
    </row>
    <row r="90" spans="1:13" x14ac:dyDescent="0.3">
      <c r="A90" s="159" t="s">
        <v>1086</v>
      </c>
      <c r="B90" s="160" t="s">
        <v>3138</v>
      </c>
      <c r="C90" s="159">
        <v>18.399999999999999</v>
      </c>
      <c r="D90" s="130">
        <v>373.50491949910554</v>
      </c>
      <c r="E90" s="159">
        <f t="shared" si="5"/>
        <v>30.100000000000009</v>
      </c>
      <c r="F90" s="161">
        <f t="shared" si="7"/>
        <v>373.49139534883722</v>
      </c>
      <c r="G90" s="159">
        <f t="shared" si="7"/>
        <v>30.100000000000005</v>
      </c>
      <c r="H90" s="159">
        <v>0.18</v>
      </c>
      <c r="I90" s="159">
        <v>2</v>
      </c>
      <c r="J90" s="159">
        <v>1175</v>
      </c>
      <c r="K90" s="162" t="s">
        <v>3145</v>
      </c>
      <c r="L90" s="129" t="s">
        <v>1107</v>
      </c>
      <c r="M90" s="129"/>
    </row>
    <row r="91" spans="1:13" x14ac:dyDescent="0.3">
      <c r="A91" s="159" t="s">
        <v>1087</v>
      </c>
      <c r="B91" s="160" t="s">
        <v>3138</v>
      </c>
      <c r="C91" s="159">
        <v>18.100000000000001</v>
      </c>
      <c r="D91" s="130">
        <v>373.53309481216456</v>
      </c>
      <c r="E91" s="159">
        <f t="shared" si="5"/>
        <v>31.450000000000003</v>
      </c>
      <c r="F91" s="161">
        <f t="shared" si="7"/>
        <v>373.54033989266543</v>
      </c>
      <c r="G91" s="159">
        <f t="shared" si="7"/>
        <v>30.460000000000008</v>
      </c>
      <c r="H91" s="159" t="s">
        <v>1018</v>
      </c>
      <c r="I91" s="159">
        <v>1</v>
      </c>
      <c r="J91" s="159">
        <v>1140</v>
      </c>
      <c r="K91" s="162" t="s">
        <v>3145</v>
      </c>
      <c r="L91" s="129" t="s">
        <v>1107</v>
      </c>
      <c r="M91" s="129"/>
    </row>
    <row r="92" spans="1:13" x14ac:dyDescent="0.3">
      <c r="A92" s="159" t="s">
        <v>1088</v>
      </c>
      <c r="B92" s="160" t="s">
        <v>3138</v>
      </c>
      <c r="C92" s="159">
        <v>18</v>
      </c>
      <c r="D92" s="130">
        <v>373.58944543828261</v>
      </c>
      <c r="E92" s="159">
        <f t="shared" si="5"/>
        <v>31.900000000000006</v>
      </c>
      <c r="F92" s="161">
        <f t="shared" si="7"/>
        <v>373.59347048300532</v>
      </c>
      <c r="G92" s="159">
        <f t="shared" si="7"/>
        <v>31.000000000000007</v>
      </c>
      <c r="H92" s="159">
        <v>0.2</v>
      </c>
      <c r="I92" s="159">
        <v>2</v>
      </c>
      <c r="J92" s="159">
        <v>1070</v>
      </c>
      <c r="K92" s="162" t="s">
        <v>3145</v>
      </c>
      <c r="L92" s="129" t="s">
        <v>1107</v>
      </c>
      <c r="M92" s="129"/>
    </row>
    <row r="93" spans="1:13" x14ac:dyDescent="0.3">
      <c r="A93" s="159" t="s">
        <v>1089</v>
      </c>
      <c r="B93" s="160" t="s">
        <v>3138</v>
      </c>
      <c r="C93" s="159">
        <v>18.399999999999999</v>
      </c>
      <c r="D93" s="130">
        <v>373.6216457960644</v>
      </c>
      <c r="E93" s="159">
        <f t="shared" si="5"/>
        <v>30.100000000000009</v>
      </c>
      <c r="F93" s="161">
        <f t="shared" si="7"/>
        <v>373.64740608228976</v>
      </c>
      <c r="G93" s="159">
        <f t="shared" si="7"/>
        <v>31.180000000000007</v>
      </c>
      <c r="H93" s="159">
        <v>0.01</v>
      </c>
      <c r="I93" s="159">
        <v>2</v>
      </c>
      <c r="J93" s="159">
        <v>1030</v>
      </c>
      <c r="K93" s="162" t="s">
        <v>3145</v>
      </c>
      <c r="L93" s="129" t="s">
        <v>1107</v>
      </c>
      <c r="M93" s="129"/>
    </row>
    <row r="94" spans="1:13" x14ac:dyDescent="0.3">
      <c r="A94" s="159" t="s">
        <v>1090</v>
      </c>
      <c r="B94" s="160" t="s">
        <v>3138</v>
      </c>
      <c r="C94" s="159">
        <v>18.100000000000001</v>
      </c>
      <c r="D94" s="130">
        <v>373.71824686940965</v>
      </c>
      <c r="E94" s="159">
        <f t="shared" si="5"/>
        <v>31.450000000000003</v>
      </c>
      <c r="F94" s="161">
        <f t="shared" si="7"/>
        <v>373.70617173524147</v>
      </c>
      <c r="G94" s="159">
        <f t="shared" si="7"/>
        <v>31.180000000000007</v>
      </c>
      <c r="H94" s="159">
        <v>0.28999999999999998</v>
      </c>
      <c r="I94" s="159">
        <v>3</v>
      </c>
      <c r="J94" s="159">
        <v>910</v>
      </c>
      <c r="K94" s="162" t="s">
        <v>3145</v>
      </c>
      <c r="L94" s="129" t="s">
        <v>1107</v>
      </c>
      <c r="M94" s="129"/>
    </row>
    <row r="95" spans="1:13" x14ac:dyDescent="0.3">
      <c r="A95" s="159" t="s">
        <v>1091</v>
      </c>
      <c r="B95" s="160" t="s">
        <v>3138</v>
      </c>
      <c r="C95" s="159">
        <v>18.2</v>
      </c>
      <c r="D95" s="130">
        <v>373.7745974955277</v>
      </c>
      <c r="E95" s="159">
        <f t="shared" si="5"/>
        <v>31.000000000000014</v>
      </c>
      <c r="F95" s="161">
        <f t="shared" si="7"/>
        <v>373.76864042933812</v>
      </c>
      <c r="G95" s="159">
        <f t="shared" si="7"/>
        <v>31.090000000000011</v>
      </c>
      <c r="H95" s="159">
        <v>0.26</v>
      </c>
      <c r="I95" s="159">
        <v>3</v>
      </c>
      <c r="J95" s="159">
        <v>840</v>
      </c>
      <c r="K95" s="162" t="s">
        <v>3145</v>
      </c>
      <c r="L95" s="129" t="s">
        <v>1107</v>
      </c>
      <c r="M95" s="129"/>
    </row>
    <row r="96" spans="1:13" x14ac:dyDescent="0.3">
      <c r="A96" s="159" t="s">
        <v>1092</v>
      </c>
      <c r="B96" s="160" t="s">
        <v>3138</v>
      </c>
      <c r="C96" s="159">
        <v>18.100000000000001</v>
      </c>
      <c r="D96" s="130">
        <v>373.82692307692304</v>
      </c>
      <c r="E96" s="159">
        <f t="shared" si="5"/>
        <v>31.450000000000003</v>
      </c>
      <c r="F96" s="161">
        <f t="shared" si="7"/>
        <v>373.83384615384614</v>
      </c>
      <c r="G96" s="159">
        <f t="shared" si="7"/>
        <v>31.630000000000006</v>
      </c>
      <c r="H96" s="159">
        <v>0.01</v>
      </c>
      <c r="I96" s="159">
        <v>2</v>
      </c>
      <c r="J96" s="159">
        <v>775</v>
      </c>
      <c r="K96" s="162" t="s">
        <v>3145</v>
      </c>
      <c r="L96" s="129" t="s">
        <v>1107</v>
      </c>
      <c r="M96" s="129"/>
    </row>
    <row r="97" spans="1:13" x14ac:dyDescent="0.3">
      <c r="A97" s="159" t="s">
        <v>1093</v>
      </c>
      <c r="B97" s="160" t="s">
        <v>3138</v>
      </c>
      <c r="C97" s="159">
        <v>18.100000000000001</v>
      </c>
      <c r="D97" s="130">
        <v>373.90178890876564</v>
      </c>
      <c r="E97" s="159">
        <f t="shared" si="5"/>
        <v>31.450000000000003</v>
      </c>
      <c r="F97" s="161">
        <f t="shared" si="7"/>
        <v>373.90146690518782</v>
      </c>
      <c r="G97" s="159">
        <f t="shared" si="7"/>
        <v>31.990000000000009</v>
      </c>
      <c r="H97" s="159">
        <v>0.09</v>
      </c>
      <c r="I97" s="159">
        <v>2</v>
      </c>
      <c r="J97" s="159">
        <v>682</v>
      </c>
      <c r="K97" s="162" t="s">
        <v>3145</v>
      </c>
      <c r="L97" s="129" t="s">
        <v>1107</v>
      </c>
      <c r="M97" s="129"/>
    </row>
    <row r="98" spans="1:13" x14ac:dyDescent="0.3">
      <c r="A98" s="159" t="s">
        <v>1094</v>
      </c>
      <c r="B98" s="160" t="s">
        <v>3138</v>
      </c>
      <c r="C98" s="159">
        <v>17.8</v>
      </c>
      <c r="D98" s="130">
        <v>373.94767441860466</v>
      </c>
      <c r="E98" s="159">
        <f t="shared" si="5"/>
        <v>32.799999999999997</v>
      </c>
      <c r="F98" s="161">
        <f t="shared" si="7"/>
        <v>373.97230769230771</v>
      </c>
      <c r="G98" s="159">
        <f t="shared" si="7"/>
        <v>32.260000000000005</v>
      </c>
      <c r="H98" s="159">
        <v>0.16</v>
      </c>
      <c r="I98" s="159">
        <v>3</v>
      </c>
      <c r="J98" s="159">
        <v>625</v>
      </c>
      <c r="K98" s="162" t="s">
        <v>3145</v>
      </c>
      <c r="L98" s="129" t="s">
        <v>1107</v>
      </c>
      <c r="M98" s="129"/>
    </row>
    <row r="99" spans="1:13" x14ac:dyDescent="0.3">
      <c r="A99" s="159" t="s">
        <v>1095</v>
      </c>
      <c r="B99" s="160" t="s">
        <v>3138</v>
      </c>
      <c r="C99" s="159">
        <v>17.7</v>
      </c>
      <c r="D99" s="130">
        <v>374.05635062611805</v>
      </c>
      <c r="E99" s="159">
        <f t="shared" si="5"/>
        <v>33.250000000000014</v>
      </c>
      <c r="F99" s="161">
        <f t="shared" si="7"/>
        <v>374.0463685152057</v>
      </c>
      <c r="G99" s="159">
        <f t="shared" si="7"/>
        <v>32.800000000000004</v>
      </c>
      <c r="H99" s="159">
        <v>0.3</v>
      </c>
      <c r="I99" s="159">
        <v>3</v>
      </c>
      <c r="J99" s="159">
        <v>490</v>
      </c>
      <c r="K99" s="162" t="s">
        <v>3145</v>
      </c>
      <c r="L99" s="129" t="s">
        <v>1107</v>
      </c>
      <c r="M99" s="129"/>
    </row>
    <row r="100" spans="1:13" x14ac:dyDescent="0.3">
      <c r="A100" s="159" t="s">
        <v>1096</v>
      </c>
      <c r="B100" s="160" t="s">
        <v>3138</v>
      </c>
      <c r="C100" s="159">
        <v>17.899999999999999</v>
      </c>
      <c r="D100" s="130">
        <v>374.12880143112699</v>
      </c>
      <c r="E100" s="159">
        <f t="shared" si="5"/>
        <v>32.350000000000009</v>
      </c>
      <c r="F100" s="161">
        <f t="shared" si="7"/>
        <v>374.11511627906975</v>
      </c>
      <c r="G100" s="159">
        <f t="shared" si="7"/>
        <v>33.160000000000004</v>
      </c>
      <c r="H100" s="159">
        <v>0.18</v>
      </c>
      <c r="I100" s="159">
        <v>3</v>
      </c>
      <c r="J100" s="159">
        <v>400</v>
      </c>
      <c r="K100" s="162" t="s">
        <v>3145</v>
      </c>
      <c r="L100" s="129" t="s">
        <v>1107</v>
      </c>
      <c r="M100" s="129"/>
    </row>
    <row r="101" spans="1:13" x14ac:dyDescent="0.3">
      <c r="A101" s="159" t="s">
        <v>1097</v>
      </c>
      <c r="B101" s="160" t="s">
        <v>3138</v>
      </c>
      <c r="C101" s="159">
        <v>17.5</v>
      </c>
      <c r="D101" s="130">
        <v>374.19722719141322</v>
      </c>
      <c r="E101" s="159">
        <f t="shared" si="5"/>
        <v>34.150000000000006</v>
      </c>
      <c r="F101" s="161">
        <f t="shared" ref="F101:G103" si="8">AVERAGE(D99:D103)</f>
        <v>374.1899821109123</v>
      </c>
      <c r="G101" s="159">
        <f t="shared" si="8"/>
        <v>32.530000000000015</v>
      </c>
      <c r="H101" s="159">
        <v>0.16</v>
      </c>
      <c r="I101" s="159">
        <v>3</v>
      </c>
      <c r="J101" s="159">
        <v>315</v>
      </c>
      <c r="K101" s="162" t="s">
        <v>3145</v>
      </c>
      <c r="L101" s="129" t="s">
        <v>1107</v>
      </c>
      <c r="M101" s="129"/>
    </row>
    <row r="102" spans="1:13" x14ac:dyDescent="0.3">
      <c r="A102" s="159" t="s">
        <v>1098</v>
      </c>
      <c r="B102" s="160" t="s">
        <v>3138</v>
      </c>
      <c r="C102" s="159">
        <v>17.7</v>
      </c>
      <c r="D102" s="130">
        <v>374.24552772808585</v>
      </c>
      <c r="E102" s="159">
        <f t="shared" si="5"/>
        <v>33.250000000000014</v>
      </c>
      <c r="F102" s="161">
        <f t="shared" si="8"/>
        <v>374.25760286225398</v>
      </c>
      <c r="G102" s="159">
        <f t="shared" si="8"/>
        <v>31.54000000000001</v>
      </c>
      <c r="H102" s="159">
        <v>0.03</v>
      </c>
      <c r="I102" s="159">
        <v>2</v>
      </c>
      <c r="J102" s="159">
        <v>255</v>
      </c>
      <c r="K102" s="162" t="s">
        <v>3145</v>
      </c>
      <c r="L102" s="129" t="s">
        <v>1107</v>
      </c>
      <c r="M102" s="129"/>
    </row>
    <row r="103" spans="1:13" x14ac:dyDescent="0.3">
      <c r="A103" s="159" t="s">
        <v>1099</v>
      </c>
      <c r="B103" s="160" t="s">
        <v>3138</v>
      </c>
      <c r="C103" s="159">
        <v>18.5</v>
      </c>
      <c r="D103" s="130">
        <v>374.3220035778175</v>
      </c>
      <c r="E103" s="159">
        <f t="shared" si="5"/>
        <v>29.650000000000006</v>
      </c>
      <c r="F103" s="161">
        <f t="shared" si="8"/>
        <v>374.32039355992845</v>
      </c>
      <c r="G103" s="159">
        <f t="shared" si="8"/>
        <v>30.910000000000004</v>
      </c>
      <c r="H103" s="159">
        <v>0.05</v>
      </c>
      <c r="I103" s="159">
        <v>3</v>
      </c>
      <c r="J103" s="159">
        <v>160</v>
      </c>
      <c r="K103" s="162" t="s">
        <v>3145</v>
      </c>
      <c r="L103" s="129" t="s">
        <v>1107</v>
      </c>
      <c r="M103" s="129"/>
    </row>
    <row r="104" spans="1:13" x14ac:dyDescent="0.3">
      <c r="A104" s="159" t="s">
        <v>1100</v>
      </c>
      <c r="B104" s="160" t="s">
        <v>3138</v>
      </c>
      <c r="C104" s="159">
        <v>18.8</v>
      </c>
      <c r="D104" s="130">
        <v>374.39445438282644</v>
      </c>
      <c r="E104" s="159">
        <f t="shared" si="5"/>
        <v>28.299999999999997</v>
      </c>
      <c r="F104" s="161"/>
      <c r="G104" s="159"/>
      <c r="H104" s="159">
        <v>0.15</v>
      </c>
      <c r="I104" s="159">
        <v>2</v>
      </c>
      <c r="J104" s="159">
        <v>70</v>
      </c>
      <c r="K104" s="162" t="s">
        <v>3145</v>
      </c>
      <c r="L104" s="129" t="s">
        <v>1107</v>
      </c>
      <c r="M104" s="129"/>
    </row>
    <row r="105" spans="1:13" x14ac:dyDescent="0.3">
      <c r="A105" s="164" t="s">
        <v>1101</v>
      </c>
      <c r="B105" s="165" t="s">
        <v>3138</v>
      </c>
      <c r="C105" s="164">
        <v>18.600000000000001</v>
      </c>
      <c r="D105" s="166">
        <v>374.44275491949907</v>
      </c>
      <c r="E105" s="164">
        <f t="shared" si="5"/>
        <v>29.200000000000003</v>
      </c>
      <c r="F105" s="167"/>
      <c r="G105" s="164"/>
      <c r="H105" s="164">
        <v>0.04</v>
      </c>
      <c r="I105" s="164">
        <v>2</v>
      </c>
      <c r="J105" s="164">
        <v>10</v>
      </c>
      <c r="K105" s="168" t="s">
        <v>3145</v>
      </c>
      <c r="L105" s="169" t="s">
        <v>1107</v>
      </c>
      <c r="M105" s="129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opLeftCell="A52" zoomScale="85" zoomScaleNormal="85" workbookViewId="0">
      <selection activeCell="D61" sqref="A1:O252"/>
    </sheetView>
  </sheetViews>
  <sheetFormatPr defaultColWidth="8.7265625" defaultRowHeight="8.5" x14ac:dyDescent="0.15"/>
  <cols>
    <col min="1" max="2" width="8.7265625" style="11"/>
    <col min="3" max="3" width="9.453125" style="11" customWidth="1"/>
    <col min="4" max="4" width="9.08984375" style="11" customWidth="1"/>
    <col min="5" max="5" width="8.36328125" style="11" customWidth="1"/>
    <col min="6" max="7" width="8.90625" style="11" customWidth="1"/>
    <col min="8" max="8" width="9.36328125" style="11" customWidth="1"/>
    <col min="9" max="9" width="10.36328125" style="11" customWidth="1"/>
    <col min="10" max="10" width="9.7265625" style="11" customWidth="1"/>
    <col min="11" max="11" width="10" style="11" customWidth="1"/>
    <col min="12" max="13" width="8.7265625" style="11"/>
    <col min="14" max="14" width="19.7265625" style="11" customWidth="1"/>
    <col min="15" max="16384" width="8.7265625" style="11"/>
  </cols>
  <sheetData>
    <row r="1" spans="1:18" s="2" customFormat="1" ht="23.5" thickBot="1" x14ac:dyDescent="0.35">
      <c r="A1" s="10" t="s">
        <v>1001</v>
      </c>
      <c r="B1" s="10" t="s">
        <v>1188</v>
      </c>
      <c r="C1" s="10" t="s">
        <v>1189</v>
      </c>
      <c r="D1" s="10" t="s">
        <v>1190</v>
      </c>
      <c r="E1" s="10" t="s">
        <v>1191</v>
      </c>
      <c r="F1" s="10" t="s">
        <v>1192</v>
      </c>
      <c r="G1" s="10" t="s">
        <v>1193</v>
      </c>
      <c r="H1" s="10" t="s">
        <v>1194</v>
      </c>
      <c r="I1" s="10" t="s">
        <v>1195</v>
      </c>
      <c r="J1" s="10" t="s">
        <v>245</v>
      </c>
      <c r="K1" s="10" t="s">
        <v>1198</v>
      </c>
      <c r="L1" s="10" t="s">
        <v>1196</v>
      </c>
      <c r="M1" s="10" t="s">
        <v>1197</v>
      </c>
      <c r="N1" s="10" t="s">
        <v>4</v>
      </c>
    </row>
    <row r="2" spans="1:18" s="7" customFormat="1" ht="15" customHeight="1" thickTop="1" x14ac:dyDescent="0.3">
      <c r="A2" s="3" t="s">
        <v>1109</v>
      </c>
      <c r="B2" s="4" t="s">
        <v>1110</v>
      </c>
      <c r="C2" s="4" t="s">
        <v>1111</v>
      </c>
      <c r="D2" s="4" t="s">
        <v>1111</v>
      </c>
      <c r="E2" s="4"/>
      <c r="F2" s="4">
        <v>-3.9</v>
      </c>
      <c r="G2" s="4">
        <v>-39.72</v>
      </c>
      <c r="H2" s="5">
        <v>349.40335182456442</v>
      </c>
      <c r="I2" s="6">
        <v>19.29</v>
      </c>
      <c r="J2" s="6"/>
      <c r="K2" s="6"/>
      <c r="L2" s="4" t="s">
        <v>1112</v>
      </c>
      <c r="M2" s="4" t="s">
        <v>1113</v>
      </c>
      <c r="N2" s="4" t="s">
        <v>1114</v>
      </c>
      <c r="O2" s="4"/>
      <c r="P2" s="4"/>
      <c r="Q2" s="4"/>
      <c r="R2" s="4"/>
    </row>
    <row r="3" spans="1:18" s="7" customFormat="1" ht="15" customHeight="1" x14ac:dyDescent="0.3">
      <c r="A3" s="3" t="s">
        <v>1109</v>
      </c>
      <c r="B3" s="4" t="s">
        <v>1110</v>
      </c>
      <c r="C3" s="4" t="s">
        <v>1111</v>
      </c>
      <c r="D3" s="4" t="s">
        <v>1111</v>
      </c>
      <c r="E3" s="4"/>
      <c r="F3" s="4">
        <v>-3.9</v>
      </c>
      <c r="G3" s="4">
        <v>-39.72</v>
      </c>
      <c r="H3" s="5">
        <v>350.18122735546501</v>
      </c>
      <c r="I3" s="6">
        <v>19.87</v>
      </c>
      <c r="J3" s="6"/>
      <c r="K3" s="6"/>
      <c r="L3" s="4" t="s">
        <v>1115</v>
      </c>
      <c r="M3" s="4" t="s">
        <v>1116</v>
      </c>
      <c r="N3" s="4" t="s">
        <v>1117</v>
      </c>
      <c r="O3" s="4"/>
      <c r="P3" s="4"/>
      <c r="Q3" s="4"/>
      <c r="R3" s="4"/>
    </row>
    <row r="4" spans="1:18" s="7" customFormat="1" ht="15" customHeight="1" x14ac:dyDescent="0.3">
      <c r="A4" s="3" t="s">
        <v>1118</v>
      </c>
      <c r="B4" s="4" t="s">
        <v>1119</v>
      </c>
      <c r="C4" s="4" t="s">
        <v>1111</v>
      </c>
      <c r="D4" s="4" t="s">
        <v>1111</v>
      </c>
      <c r="E4" s="4"/>
      <c r="F4" s="4">
        <v>-3.9</v>
      </c>
      <c r="G4" s="4">
        <v>-39.72</v>
      </c>
      <c r="H4" s="5">
        <v>350.40347750715091</v>
      </c>
      <c r="I4" s="6">
        <v>19.52</v>
      </c>
      <c r="J4" s="6"/>
      <c r="K4" s="6"/>
      <c r="L4" s="4" t="s">
        <v>1120</v>
      </c>
      <c r="M4" s="4" t="s">
        <v>263</v>
      </c>
      <c r="N4" s="4" t="s">
        <v>1117</v>
      </c>
      <c r="O4" s="4"/>
      <c r="P4" s="4"/>
      <c r="Q4" s="4"/>
      <c r="R4" s="4"/>
    </row>
    <row r="5" spans="1:18" s="7" customFormat="1" ht="15" customHeight="1" x14ac:dyDescent="0.3">
      <c r="A5" s="3" t="s">
        <v>1109</v>
      </c>
      <c r="B5" s="4" t="s">
        <v>1110</v>
      </c>
      <c r="C5" s="4" t="s">
        <v>1111</v>
      </c>
      <c r="D5" s="4" t="s">
        <v>1111</v>
      </c>
      <c r="E5" s="4"/>
      <c r="F5" s="4">
        <v>-3.9</v>
      </c>
      <c r="G5" s="4">
        <v>-39.72</v>
      </c>
      <c r="H5" s="5">
        <v>350.84797781052265</v>
      </c>
      <c r="I5" s="6">
        <v>19.899999999999999</v>
      </c>
      <c r="J5" s="6"/>
      <c r="K5" s="6"/>
      <c r="L5" s="4" t="s">
        <v>1115</v>
      </c>
      <c r="M5" s="4" t="s">
        <v>1121</v>
      </c>
      <c r="N5" s="4" t="s">
        <v>1117</v>
      </c>
      <c r="O5" s="4"/>
      <c r="P5" s="4"/>
      <c r="Q5" s="4"/>
      <c r="R5" s="4"/>
    </row>
    <row r="6" spans="1:18" s="7" customFormat="1" ht="15" customHeight="1" x14ac:dyDescent="0.3">
      <c r="A6" s="3" t="s">
        <v>1109</v>
      </c>
      <c r="B6" s="4" t="s">
        <v>1122</v>
      </c>
      <c r="C6" s="4" t="s">
        <v>1111</v>
      </c>
      <c r="D6" s="4" t="s">
        <v>1111</v>
      </c>
      <c r="E6" s="4"/>
      <c r="F6" s="4">
        <v>-3.9</v>
      </c>
      <c r="G6" s="4">
        <v>-39.72</v>
      </c>
      <c r="H6" s="5">
        <v>351.07022796220855</v>
      </c>
      <c r="I6" s="6">
        <v>20.2</v>
      </c>
      <c r="J6" s="6"/>
      <c r="K6" s="6"/>
      <c r="L6" s="4" t="s">
        <v>1115</v>
      </c>
      <c r="M6" s="4" t="s">
        <v>1113</v>
      </c>
      <c r="N6" s="4" t="s">
        <v>1123</v>
      </c>
      <c r="O6" s="4"/>
      <c r="P6" s="4"/>
      <c r="Q6" s="4"/>
      <c r="R6" s="4"/>
    </row>
    <row r="7" spans="1:18" s="7" customFormat="1" ht="15" customHeight="1" x14ac:dyDescent="0.3">
      <c r="A7" s="3" t="s">
        <v>1124</v>
      </c>
      <c r="B7" s="4" t="s">
        <v>1110</v>
      </c>
      <c r="C7" s="4" t="s">
        <v>1111</v>
      </c>
      <c r="D7" s="4" t="s">
        <v>1111</v>
      </c>
      <c r="E7" s="4"/>
      <c r="F7" s="4">
        <v>-3.9</v>
      </c>
      <c r="G7" s="4">
        <v>-39.72</v>
      </c>
      <c r="H7" s="5">
        <v>351.4036031897374</v>
      </c>
      <c r="I7" s="6">
        <v>20.55</v>
      </c>
      <c r="J7" s="6"/>
      <c r="K7" s="6"/>
      <c r="L7" s="4" t="s">
        <v>1112</v>
      </c>
      <c r="M7" s="4" t="s">
        <v>1116</v>
      </c>
      <c r="N7" s="4" t="s">
        <v>1114</v>
      </c>
      <c r="O7" s="4"/>
      <c r="P7" s="4"/>
      <c r="Q7" s="4"/>
      <c r="R7" s="4"/>
    </row>
    <row r="8" spans="1:18" s="7" customFormat="1" ht="15" customHeight="1" x14ac:dyDescent="0.3">
      <c r="A8" s="3" t="s">
        <v>1124</v>
      </c>
      <c r="B8" s="4" t="s">
        <v>1119</v>
      </c>
      <c r="C8" s="4" t="s">
        <v>1111</v>
      </c>
      <c r="D8" s="4" t="s">
        <v>1111</v>
      </c>
      <c r="E8" s="4"/>
      <c r="F8" s="4">
        <v>-3.9</v>
      </c>
      <c r="G8" s="4">
        <v>-39.72</v>
      </c>
      <c r="H8" s="5">
        <v>351.62585334142324</v>
      </c>
      <c r="I8" s="6">
        <v>19.850000000000001</v>
      </c>
      <c r="J8" s="6"/>
      <c r="K8" s="6"/>
      <c r="L8" s="4" t="s">
        <v>1115</v>
      </c>
      <c r="M8" s="4" t="s">
        <v>1113</v>
      </c>
      <c r="N8" s="4" t="s">
        <v>1117</v>
      </c>
      <c r="O8" s="4"/>
      <c r="P8" s="4"/>
      <c r="Q8" s="4"/>
      <c r="R8" s="4"/>
    </row>
    <row r="9" spans="1:18" s="7" customFormat="1" ht="15" customHeight="1" x14ac:dyDescent="0.3">
      <c r="A9" s="3" t="s">
        <v>1109</v>
      </c>
      <c r="B9" s="4" t="s">
        <v>1119</v>
      </c>
      <c r="C9" s="4" t="s">
        <v>1111</v>
      </c>
      <c r="D9" s="4" t="s">
        <v>1111</v>
      </c>
      <c r="E9" s="4"/>
      <c r="F9" s="4">
        <v>-3.9</v>
      </c>
      <c r="G9" s="4">
        <v>-39.72</v>
      </c>
      <c r="H9" s="5">
        <v>351.87815262076055</v>
      </c>
      <c r="I9" s="6">
        <v>20.02</v>
      </c>
      <c r="J9" s="6"/>
      <c r="K9" s="6"/>
      <c r="L9" s="4" t="s">
        <v>1112</v>
      </c>
      <c r="M9" s="4" t="s">
        <v>1116</v>
      </c>
      <c r="N9" s="4" t="s">
        <v>1125</v>
      </c>
      <c r="O9" s="4"/>
      <c r="P9" s="4"/>
      <c r="Q9" s="4"/>
      <c r="R9" s="4"/>
    </row>
    <row r="10" spans="1:18" s="7" customFormat="1" ht="15" customHeight="1" x14ac:dyDescent="0.3">
      <c r="A10" s="3" t="s">
        <v>398</v>
      </c>
      <c r="B10" s="4" t="s">
        <v>1110</v>
      </c>
      <c r="C10" s="4" t="s">
        <v>1111</v>
      </c>
      <c r="D10" s="4" t="s">
        <v>1111</v>
      </c>
      <c r="E10" s="4"/>
      <c r="F10" s="4">
        <v>-3.9</v>
      </c>
      <c r="G10" s="4">
        <v>-39.72</v>
      </c>
      <c r="H10" s="5">
        <v>351.95658273381298</v>
      </c>
      <c r="I10" s="6">
        <v>19.350000000000001</v>
      </c>
      <c r="J10" s="6"/>
      <c r="K10" s="6"/>
      <c r="L10" s="4" t="s">
        <v>1112</v>
      </c>
      <c r="M10" s="4" t="s">
        <v>1113</v>
      </c>
      <c r="N10" s="4" t="s">
        <v>1114</v>
      </c>
      <c r="O10" s="4"/>
      <c r="P10" s="4"/>
      <c r="Q10" s="4"/>
      <c r="R10" s="4"/>
    </row>
    <row r="11" spans="1:18" s="7" customFormat="1" ht="15" customHeight="1" x14ac:dyDescent="0.3">
      <c r="A11" s="3" t="s">
        <v>1109</v>
      </c>
      <c r="B11" s="4" t="s">
        <v>1110</v>
      </c>
      <c r="C11" s="4" t="s">
        <v>1111</v>
      </c>
      <c r="D11" s="4" t="s">
        <v>1111</v>
      </c>
      <c r="E11" s="4"/>
      <c r="F11" s="4">
        <v>-3.9</v>
      </c>
      <c r="G11" s="4">
        <v>-39.72</v>
      </c>
      <c r="H11" s="5">
        <v>352.05069886947581</v>
      </c>
      <c r="I11" s="6">
        <v>18.670000000000002</v>
      </c>
      <c r="J11" s="6"/>
      <c r="K11" s="6"/>
      <c r="L11" s="4" t="s">
        <v>1112</v>
      </c>
      <c r="M11" s="4" t="s">
        <v>1113</v>
      </c>
      <c r="N11" s="4" t="s">
        <v>1123</v>
      </c>
      <c r="O11" s="4"/>
      <c r="P11" s="4"/>
      <c r="Q11" s="4"/>
      <c r="R11" s="4"/>
    </row>
    <row r="12" spans="1:18" s="7" customFormat="1" ht="15" customHeight="1" x14ac:dyDescent="0.3">
      <c r="A12" s="3" t="s">
        <v>398</v>
      </c>
      <c r="B12" s="4" t="s">
        <v>1126</v>
      </c>
      <c r="C12" s="4" t="s">
        <v>1111</v>
      </c>
      <c r="D12" s="4" t="s">
        <v>1111</v>
      </c>
      <c r="E12" s="4"/>
      <c r="F12" s="4">
        <v>-3.9</v>
      </c>
      <c r="G12" s="4">
        <v>-39.72</v>
      </c>
      <c r="H12" s="5">
        <v>352.23893114080164</v>
      </c>
      <c r="I12" s="6">
        <v>19.68</v>
      </c>
      <c r="J12" s="6"/>
      <c r="K12" s="6"/>
      <c r="L12" s="4" t="s">
        <v>1112</v>
      </c>
      <c r="M12" s="4" t="s">
        <v>1113</v>
      </c>
      <c r="N12" s="4" t="s">
        <v>1117</v>
      </c>
      <c r="O12" s="4"/>
      <c r="P12" s="4"/>
      <c r="Q12" s="4"/>
      <c r="R12" s="4"/>
    </row>
    <row r="13" spans="1:18" s="7" customFormat="1" ht="15" customHeight="1" x14ac:dyDescent="0.3">
      <c r="A13" s="3" t="s">
        <v>398</v>
      </c>
      <c r="B13" s="4" t="s">
        <v>1119</v>
      </c>
      <c r="C13" s="4" t="s">
        <v>1111</v>
      </c>
      <c r="D13" s="4" t="s">
        <v>1111</v>
      </c>
      <c r="E13" s="4"/>
      <c r="F13" s="4">
        <v>-3.9</v>
      </c>
      <c r="G13" s="4">
        <v>-39.72</v>
      </c>
      <c r="H13" s="5">
        <v>352.52127954779036</v>
      </c>
      <c r="I13" s="6">
        <v>19.57</v>
      </c>
      <c r="J13" s="6"/>
      <c r="K13" s="6"/>
      <c r="L13" s="4" t="s">
        <v>1115</v>
      </c>
      <c r="M13" s="4" t="s">
        <v>1116</v>
      </c>
      <c r="N13" s="4" t="s">
        <v>1114</v>
      </c>
      <c r="O13" s="4"/>
      <c r="P13" s="4"/>
      <c r="Q13" s="4"/>
      <c r="R13" s="4"/>
    </row>
    <row r="14" spans="1:18" s="7" customFormat="1" ht="15" customHeight="1" x14ac:dyDescent="0.3">
      <c r="A14" s="3" t="s">
        <v>1109</v>
      </c>
      <c r="B14" s="4" t="s">
        <v>1110</v>
      </c>
      <c r="C14" s="4" t="s">
        <v>1111</v>
      </c>
      <c r="D14" s="4" t="s">
        <v>1111</v>
      </c>
      <c r="E14" s="4" t="s">
        <v>1127</v>
      </c>
      <c r="F14" s="4">
        <v>-3.9</v>
      </c>
      <c r="G14" s="4">
        <v>-39.72</v>
      </c>
      <c r="H14" s="5">
        <v>352.61539568345324</v>
      </c>
      <c r="I14" s="6">
        <v>19.440000000000001</v>
      </c>
      <c r="J14" s="6"/>
      <c r="K14" s="6"/>
      <c r="L14" s="4" t="s">
        <v>1112</v>
      </c>
      <c r="M14" s="4" t="s">
        <v>1113</v>
      </c>
      <c r="N14" s="4" t="s">
        <v>1114</v>
      </c>
      <c r="O14" s="4"/>
      <c r="P14" s="4"/>
      <c r="Q14" s="4"/>
      <c r="R14" s="4"/>
    </row>
    <row r="15" spans="1:18" s="7" customFormat="1" ht="15" customHeight="1" x14ac:dyDescent="0.3">
      <c r="A15" s="3" t="s">
        <v>1109</v>
      </c>
      <c r="B15" s="4" t="s">
        <v>1110</v>
      </c>
      <c r="C15" s="4" t="s">
        <v>1111</v>
      </c>
      <c r="D15" s="4" t="s">
        <v>1111</v>
      </c>
      <c r="E15" s="4" t="s">
        <v>1128</v>
      </c>
      <c r="F15" s="4">
        <v>-3.9</v>
      </c>
      <c r="G15" s="4">
        <v>-39.72</v>
      </c>
      <c r="H15" s="5">
        <v>352.7225197403053</v>
      </c>
      <c r="I15" s="6">
        <v>19.943333333333332</v>
      </c>
      <c r="J15" s="6"/>
      <c r="K15" s="6"/>
      <c r="L15" s="4" t="s">
        <v>1120</v>
      </c>
      <c r="M15" s="4" t="s">
        <v>1116</v>
      </c>
      <c r="N15" s="4" t="s">
        <v>1117</v>
      </c>
      <c r="O15" s="4"/>
      <c r="P15" s="4"/>
      <c r="Q15" s="4"/>
      <c r="R15" s="4"/>
    </row>
    <row r="16" spans="1:18" s="7" customFormat="1" ht="15" customHeight="1" x14ac:dyDescent="0.3">
      <c r="A16" s="3" t="s">
        <v>398</v>
      </c>
      <c r="B16" s="4" t="s">
        <v>1119</v>
      </c>
      <c r="C16" s="4" t="s">
        <v>1111</v>
      </c>
      <c r="D16" s="4" t="s">
        <v>1111</v>
      </c>
      <c r="E16" s="4" t="s">
        <v>1128</v>
      </c>
      <c r="F16" s="4">
        <v>-3.9</v>
      </c>
      <c r="G16" s="4">
        <v>-39.72</v>
      </c>
      <c r="H16" s="5">
        <v>352.80821898578699</v>
      </c>
      <c r="I16" s="6">
        <v>19.48</v>
      </c>
      <c r="J16" s="6"/>
      <c r="K16" s="6"/>
      <c r="L16" s="4" t="s">
        <v>1112</v>
      </c>
      <c r="M16" s="4" t="s">
        <v>1116</v>
      </c>
      <c r="N16" s="4" t="s">
        <v>1114</v>
      </c>
      <c r="O16" s="4"/>
      <c r="P16" s="4"/>
      <c r="Q16" s="4"/>
      <c r="R16" s="4"/>
    </row>
    <row r="17" spans="1:18" s="7" customFormat="1" ht="15" customHeight="1" x14ac:dyDescent="0.3">
      <c r="A17" s="3" t="s">
        <v>1124</v>
      </c>
      <c r="B17" s="4" t="s">
        <v>1119</v>
      </c>
      <c r="C17" s="4" t="s">
        <v>1111</v>
      </c>
      <c r="D17" s="4" t="s">
        <v>1111</v>
      </c>
      <c r="E17" s="4" t="s">
        <v>1128</v>
      </c>
      <c r="F17" s="4">
        <v>-3.9</v>
      </c>
      <c r="G17" s="4">
        <v>-39.72</v>
      </c>
      <c r="H17" s="5">
        <v>352.89391823126863</v>
      </c>
      <c r="I17" s="8">
        <v>19.87</v>
      </c>
      <c r="J17" s="8"/>
      <c r="K17" s="8"/>
      <c r="L17" s="4" t="s">
        <v>1112</v>
      </c>
      <c r="M17" s="4" t="s">
        <v>1113</v>
      </c>
      <c r="N17" s="4" t="s">
        <v>1114</v>
      </c>
      <c r="O17" s="4"/>
      <c r="P17" s="4"/>
      <c r="Q17" s="4"/>
      <c r="R17" s="4"/>
    </row>
    <row r="18" spans="1:18" s="7" customFormat="1" ht="15" customHeight="1" x14ac:dyDescent="0.3">
      <c r="A18" s="3" t="s">
        <v>398</v>
      </c>
      <c r="B18" s="4" t="s">
        <v>1110</v>
      </c>
      <c r="C18" s="4" t="s">
        <v>1111</v>
      </c>
      <c r="D18" s="4" t="s">
        <v>1111</v>
      </c>
      <c r="E18" s="4" t="s">
        <v>1128</v>
      </c>
      <c r="F18" s="4">
        <v>-3.9</v>
      </c>
      <c r="G18" s="4">
        <v>-39.72</v>
      </c>
      <c r="H18" s="5">
        <v>352.93676785400947</v>
      </c>
      <c r="I18" s="6">
        <v>19.62</v>
      </c>
      <c r="J18" s="6"/>
      <c r="K18" s="6"/>
      <c r="L18" s="4" t="s">
        <v>1112</v>
      </c>
      <c r="M18" s="4" t="s">
        <v>1113</v>
      </c>
      <c r="N18" s="4" t="s">
        <v>1117</v>
      </c>
      <c r="O18" s="4"/>
      <c r="P18" s="4"/>
      <c r="Q18" s="4"/>
      <c r="R18" s="4"/>
    </row>
    <row r="19" spans="1:18" s="7" customFormat="1" ht="15" customHeight="1" x14ac:dyDescent="0.3">
      <c r="A19" s="3" t="s">
        <v>1109</v>
      </c>
      <c r="B19" s="4" t="s">
        <v>1129</v>
      </c>
      <c r="C19" s="4" t="s">
        <v>1111</v>
      </c>
      <c r="D19" s="4" t="s">
        <v>1111</v>
      </c>
      <c r="E19" s="4" t="s">
        <v>1128</v>
      </c>
      <c r="F19" s="4">
        <v>-3.9</v>
      </c>
      <c r="G19" s="4">
        <v>-39.72</v>
      </c>
      <c r="H19" s="5">
        <v>352.97961747675032</v>
      </c>
      <c r="I19" s="6">
        <v>19.760000000000002</v>
      </c>
      <c r="J19" s="6"/>
      <c r="K19" s="6"/>
      <c r="L19" s="4" t="s">
        <v>1115</v>
      </c>
      <c r="M19" s="4" t="s">
        <v>1116</v>
      </c>
      <c r="N19" s="4" t="s">
        <v>1117</v>
      </c>
      <c r="O19" s="4"/>
      <c r="P19" s="4"/>
      <c r="Q19" s="4"/>
      <c r="R19" s="4"/>
    </row>
    <row r="20" spans="1:18" s="7" customFormat="1" ht="15" customHeight="1" x14ac:dyDescent="0.3">
      <c r="A20" s="3" t="s">
        <v>398</v>
      </c>
      <c r="B20" s="4" t="s">
        <v>1119</v>
      </c>
      <c r="C20" s="4" t="s">
        <v>1111</v>
      </c>
      <c r="D20" s="4" t="s">
        <v>1111</v>
      </c>
      <c r="E20" s="4" t="s">
        <v>1128</v>
      </c>
      <c r="F20" s="4">
        <v>-3.9</v>
      </c>
      <c r="G20" s="4">
        <v>-39.72</v>
      </c>
      <c r="H20" s="5">
        <v>353.02246709949111</v>
      </c>
      <c r="I20" s="6">
        <v>20.27</v>
      </c>
      <c r="J20" s="6"/>
      <c r="K20" s="6"/>
      <c r="L20" s="4" t="s">
        <v>1115</v>
      </c>
      <c r="M20" s="4" t="s">
        <v>1116</v>
      </c>
      <c r="N20" s="4" t="s">
        <v>1114</v>
      </c>
      <c r="O20" s="4"/>
      <c r="P20" s="4"/>
      <c r="Q20" s="4"/>
      <c r="R20" s="4"/>
    </row>
    <row r="21" spans="1:18" s="7" customFormat="1" ht="15" customHeight="1" x14ac:dyDescent="0.3">
      <c r="A21" s="3" t="s">
        <v>398</v>
      </c>
      <c r="B21" s="4" t="s">
        <v>1122</v>
      </c>
      <c r="C21" s="4" t="s">
        <v>1111</v>
      </c>
      <c r="D21" s="4" t="s">
        <v>1111</v>
      </c>
      <c r="E21" s="4" t="s">
        <v>1128</v>
      </c>
      <c r="F21" s="4">
        <v>-3.9</v>
      </c>
      <c r="G21" s="4">
        <v>-39.72</v>
      </c>
      <c r="H21" s="5">
        <v>353.08138533075976</v>
      </c>
      <c r="I21" s="6">
        <v>19.420000000000002</v>
      </c>
      <c r="J21" s="6"/>
      <c r="K21" s="6"/>
      <c r="L21" s="4" t="s">
        <v>1130</v>
      </c>
      <c r="M21" s="4" t="s">
        <v>1113</v>
      </c>
      <c r="N21" s="4" t="s">
        <v>1117</v>
      </c>
      <c r="O21" s="4"/>
      <c r="P21" s="4"/>
      <c r="Q21" s="4"/>
      <c r="R21" s="4"/>
    </row>
    <row r="22" spans="1:18" s="7" customFormat="1" ht="15" customHeight="1" x14ac:dyDescent="0.3">
      <c r="A22" s="3" t="s">
        <v>1109</v>
      </c>
      <c r="B22" s="4" t="s">
        <v>1110</v>
      </c>
      <c r="C22" s="4" t="s">
        <v>1111</v>
      </c>
      <c r="D22" s="4" t="s">
        <v>1111</v>
      </c>
      <c r="E22" s="4" t="s">
        <v>1128</v>
      </c>
      <c r="F22" s="4">
        <v>-3.9</v>
      </c>
      <c r="G22" s="4">
        <v>-39.72</v>
      </c>
      <c r="H22" s="5">
        <v>353.1081663449728</v>
      </c>
      <c r="I22" s="6">
        <v>19.5</v>
      </c>
      <c r="J22" s="6"/>
      <c r="K22" s="6"/>
      <c r="L22" s="4" t="s">
        <v>1115</v>
      </c>
      <c r="M22" s="4" t="s">
        <v>1121</v>
      </c>
      <c r="N22" s="4" t="s">
        <v>1114</v>
      </c>
      <c r="O22" s="4"/>
      <c r="P22" s="4"/>
      <c r="Q22" s="4"/>
      <c r="R22" s="4"/>
    </row>
    <row r="23" spans="1:18" s="7" customFormat="1" ht="15" customHeight="1" x14ac:dyDescent="0.3">
      <c r="A23" s="3" t="s">
        <v>1124</v>
      </c>
      <c r="B23" s="4" t="s">
        <v>1129</v>
      </c>
      <c r="C23" s="4" t="s">
        <v>1111</v>
      </c>
      <c r="D23" s="4" t="s">
        <v>1111</v>
      </c>
      <c r="E23" s="4" t="s">
        <v>1128</v>
      </c>
      <c r="F23" s="4">
        <v>-3.9</v>
      </c>
      <c r="G23" s="4">
        <v>-39.72</v>
      </c>
      <c r="H23" s="5">
        <v>353.15101596771365</v>
      </c>
      <c r="I23" s="6">
        <v>18.68</v>
      </c>
      <c r="J23" s="6"/>
      <c r="K23" s="6"/>
      <c r="L23" s="4" t="s">
        <v>1112</v>
      </c>
      <c r="M23" s="4" t="s">
        <v>1116</v>
      </c>
      <c r="N23" s="4" t="s">
        <v>1114</v>
      </c>
      <c r="O23" s="4"/>
      <c r="P23" s="4"/>
      <c r="Q23" s="4"/>
      <c r="R23" s="4"/>
    </row>
    <row r="24" spans="1:18" s="7" customFormat="1" ht="15" customHeight="1" x14ac:dyDescent="0.3">
      <c r="A24" s="3" t="s">
        <v>398</v>
      </c>
      <c r="B24" s="4" t="s">
        <v>1110</v>
      </c>
      <c r="C24" s="4" t="s">
        <v>1111</v>
      </c>
      <c r="D24" s="4" t="s">
        <v>1111</v>
      </c>
      <c r="E24" s="4" t="s">
        <v>1128</v>
      </c>
      <c r="F24" s="4">
        <v>-3.9</v>
      </c>
      <c r="G24" s="4">
        <v>-39.72</v>
      </c>
      <c r="H24" s="5">
        <v>353.17244077908407</v>
      </c>
      <c r="I24" s="6">
        <v>19.68</v>
      </c>
      <c r="J24" s="6"/>
      <c r="K24" s="6"/>
      <c r="L24" s="4" t="s">
        <v>1112</v>
      </c>
      <c r="M24" s="4" t="s">
        <v>1121</v>
      </c>
      <c r="N24" s="4" t="s">
        <v>1114</v>
      </c>
      <c r="O24" s="4"/>
      <c r="P24" s="4"/>
      <c r="Q24" s="4"/>
      <c r="R24" s="4"/>
    </row>
    <row r="25" spans="1:18" s="7" customFormat="1" ht="15" customHeight="1" x14ac:dyDescent="0.3">
      <c r="A25" s="3" t="s">
        <v>398</v>
      </c>
      <c r="B25" s="4" t="s">
        <v>1119</v>
      </c>
      <c r="C25" s="4" t="s">
        <v>1111</v>
      </c>
      <c r="D25" s="4" t="s">
        <v>1111</v>
      </c>
      <c r="E25" s="4" t="s">
        <v>1128</v>
      </c>
      <c r="F25" s="4">
        <v>-3.9</v>
      </c>
      <c r="G25" s="4">
        <v>-39.72</v>
      </c>
      <c r="H25" s="5">
        <v>353.21529040182492</v>
      </c>
      <c r="I25" s="6">
        <v>18.14</v>
      </c>
      <c r="J25" s="6"/>
      <c r="K25" s="6"/>
      <c r="L25" s="4" t="s">
        <v>1112</v>
      </c>
      <c r="M25" s="4" t="s">
        <v>1116</v>
      </c>
      <c r="N25" s="4" t="s">
        <v>1125</v>
      </c>
      <c r="O25" s="4"/>
      <c r="P25" s="4"/>
      <c r="Q25" s="4"/>
      <c r="R25" s="4"/>
    </row>
    <row r="26" spans="1:18" s="7" customFormat="1" ht="15" customHeight="1" x14ac:dyDescent="0.3">
      <c r="A26" s="3" t="s">
        <v>1109</v>
      </c>
      <c r="B26" s="4" t="s">
        <v>1119</v>
      </c>
      <c r="C26" s="4" t="s">
        <v>1111</v>
      </c>
      <c r="D26" s="4" t="s">
        <v>1111</v>
      </c>
      <c r="E26" s="4" t="s">
        <v>1128</v>
      </c>
      <c r="F26" s="4">
        <v>-3.9</v>
      </c>
      <c r="G26" s="4">
        <v>-39.72</v>
      </c>
      <c r="H26" s="5">
        <v>353.26885243025094</v>
      </c>
      <c r="I26" s="6">
        <v>18.87</v>
      </c>
      <c r="J26" s="6"/>
      <c r="K26" s="6"/>
      <c r="L26" s="4" t="s">
        <v>1115</v>
      </c>
      <c r="M26" s="4" t="s">
        <v>1113</v>
      </c>
      <c r="N26" s="4" t="s">
        <v>1117</v>
      </c>
      <c r="O26" s="4"/>
      <c r="P26" s="4"/>
      <c r="Q26" s="4"/>
      <c r="R26" s="4"/>
    </row>
    <row r="27" spans="1:18" s="7" customFormat="1" ht="15" customHeight="1" x14ac:dyDescent="0.3">
      <c r="A27" s="3" t="s">
        <v>1109</v>
      </c>
      <c r="B27" s="4" t="s">
        <v>1110</v>
      </c>
      <c r="C27" s="4" t="s">
        <v>1111</v>
      </c>
      <c r="D27" s="4" t="s">
        <v>1111</v>
      </c>
      <c r="E27" s="4" t="s">
        <v>1128</v>
      </c>
      <c r="F27" s="4">
        <v>-3.9</v>
      </c>
      <c r="G27" s="4">
        <v>-39.72</v>
      </c>
      <c r="H27" s="5">
        <v>353.32241445867697</v>
      </c>
      <c r="I27" s="8">
        <v>19.059999999999999</v>
      </c>
      <c r="J27" s="8"/>
      <c r="K27" s="8"/>
      <c r="L27" s="4" t="s">
        <v>1112</v>
      </c>
      <c r="M27" s="4" t="s">
        <v>1131</v>
      </c>
      <c r="N27" s="4" t="s">
        <v>1117</v>
      </c>
      <c r="O27" s="4"/>
      <c r="P27" s="4"/>
      <c r="Q27" s="4"/>
      <c r="R27" s="4"/>
    </row>
    <row r="28" spans="1:18" s="7" customFormat="1" ht="15" customHeight="1" x14ac:dyDescent="0.3">
      <c r="A28" s="3" t="s">
        <v>1109</v>
      </c>
      <c r="B28" s="4" t="s">
        <v>1110</v>
      </c>
      <c r="C28" s="4" t="s">
        <v>1111</v>
      </c>
      <c r="D28" s="4" t="s">
        <v>1111</v>
      </c>
      <c r="E28" s="4" t="s">
        <v>1128</v>
      </c>
      <c r="F28" s="4">
        <v>-3.9</v>
      </c>
      <c r="G28" s="4">
        <v>-39.72</v>
      </c>
      <c r="H28" s="5">
        <v>353.36526408141782</v>
      </c>
      <c r="I28" s="6">
        <v>18.66</v>
      </c>
      <c r="J28" s="6"/>
      <c r="K28" s="6"/>
      <c r="L28" s="4" t="s">
        <v>1115</v>
      </c>
      <c r="M28" s="4" t="s">
        <v>1113</v>
      </c>
      <c r="N28" s="4" t="s">
        <v>1114</v>
      </c>
      <c r="O28" s="4"/>
      <c r="P28" s="4"/>
      <c r="Q28" s="4"/>
      <c r="R28" s="4"/>
    </row>
    <row r="29" spans="1:18" s="7" customFormat="1" ht="15" customHeight="1" x14ac:dyDescent="0.3">
      <c r="A29" s="3" t="s">
        <v>398</v>
      </c>
      <c r="B29" s="4" t="s">
        <v>1119</v>
      </c>
      <c r="C29" s="4" t="s">
        <v>1111</v>
      </c>
      <c r="D29" s="4" t="s">
        <v>1111</v>
      </c>
      <c r="E29" s="4" t="s">
        <v>1128</v>
      </c>
      <c r="F29" s="4">
        <v>-3.9</v>
      </c>
      <c r="G29" s="4">
        <v>-39.72</v>
      </c>
      <c r="H29" s="5">
        <v>353.40811370415861</v>
      </c>
      <c r="I29" s="6">
        <v>19.059999999999999</v>
      </c>
      <c r="J29" s="6"/>
      <c r="K29" s="6"/>
      <c r="L29" s="4" t="s">
        <v>1112</v>
      </c>
      <c r="M29" s="4" t="s">
        <v>1116</v>
      </c>
      <c r="N29" s="4" t="s">
        <v>1117</v>
      </c>
      <c r="O29" s="4"/>
      <c r="P29" s="4"/>
      <c r="Q29" s="4"/>
      <c r="R29" s="4"/>
    </row>
    <row r="30" spans="1:18" s="7" customFormat="1" ht="15" customHeight="1" x14ac:dyDescent="0.3">
      <c r="A30" s="3" t="s">
        <v>398</v>
      </c>
      <c r="B30" s="4" t="s">
        <v>1110</v>
      </c>
      <c r="C30" s="4" t="s">
        <v>1111</v>
      </c>
      <c r="D30" s="4" t="s">
        <v>1111</v>
      </c>
      <c r="E30" s="4" t="s">
        <v>1128</v>
      </c>
      <c r="F30" s="4">
        <v>-3.9</v>
      </c>
      <c r="G30" s="4">
        <v>-39.72</v>
      </c>
      <c r="H30" s="5">
        <v>353.45096332689945</v>
      </c>
      <c r="I30" s="6">
        <v>19.079999999999998</v>
      </c>
      <c r="J30" s="6"/>
      <c r="K30" s="6"/>
      <c r="L30" s="4" t="s">
        <v>1115</v>
      </c>
      <c r="M30" s="4" t="s">
        <v>1132</v>
      </c>
      <c r="N30" s="4" t="s">
        <v>1117</v>
      </c>
      <c r="O30" s="4"/>
      <c r="P30" s="4"/>
      <c r="Q30" s="4"/>
      <c r="R30" s="4"/>
    </row>
    <row r="31" spans="1:18" s="17" customFormat="1" ht="15" customHeight="1" x14ac:dyDescent="0.3">
      <c r="A31" s="12" t="s">
        <v>1109</v>
      </c>
      <c r="B31" s="13" t="s">
        <v>1133</v>
      </c>
      <c r="C31" s="14" t="s">
        <v>1134</v>
      </c>
      <c r="D31" s="14" t="s">
        <v>1135</v>
      </c>
      <c r="E31" s="14"/>
      <c r="F31" s="14">
        <v>-15.48</v>
      </c>
      <c r="G31" s="14">
        <v>6.96</v>
      </c>
      <c r="H31" s="15">
        <v>325.1094117647059</v>
      </c>
      <c r="I31" s="16">
        <v>23.6</v>
      </c>
      <c r="J31" s="16"/>
      <c r="K31" s="16"/>
      <c r="L31" s="14" t="s">
        <v>1115</v>
      </c>
      <c r="M31" s="14" t="s">
        <v>1116</v>
      </c>
      <c r="N31" s="14" t="s">
        <v>1117</v>
      </c>
      <c r="O31" s="14"/>
      <c r="P31" s="14"/>
      <c r="Q31" s="14"/>
      <c r="R31" s="14"/>
    </row>
    <row r="32" spans="1:18" s="17" customFormat="1" ht="15" customHeight="1" x14ac:dyDescent="0.3">
      <c r="A32" s="12" t="s">
        <v>1109</v>
      </c>
      <c r="B32" s="13" t="s">
        <v>1133</v>
      </c>
      <c r="C32" s="14" t="s">
        <v>1134</v>
      </c>
      <c r="D32" s="14" t="s">
        <v>1136</v>
      </c>
      <c r="E32" s="14"/>
      <c r="F32" s="14">
        <v>-15.48</v>
      </c>
      <c r="G32" s="14">
        <v>6.96</v>
      </c>
      <c r="H32" s="15">
        <v>325.55058823529407</v>
      </c>
      <c r="I32" s="16">
        <v>23.295000000000002</v>
      </c>
      <c r="J32" s="16"/>
      <c r="K32" s="16"/>
      <c r="L32" s="14" t="s">
        <v>1115</v>
      </c>
      <c r="M32" s="14" t="s">
        <v>263</v>
      </c>
      <c r="N32" s="14" t="s">
        <v>1117</v>
      </c>
      <c r="O32" s="14"/>
      <c r="P32" s="14"/>
      <c r="Q32" s="14"/>
      <c r="R32" s="14"/>
    </row>
    <row r="33" spans="1:18" s="17" customFormat="1" ht="15" customHeight="1" x14ac:dyDescent="0.3">
      <c r="A33" s="12" t="s">
        <v>398</v>
      </c>
      <c r="B33" s="13" t="s">
        <v>1133</v>
      </c>
      <c r="C33" s="14" t="s">
        <v>1134</v>
      </c>
      <c r="D33" s="14" t="s">
        <v>397</v>
      </c>
      <c r="E33" s="14"/>
      <c r="F33" s="14">
        <v>-15.48</v>
      </c>
      <c r="G33" s="14">
        <v>6.96</v>
      </c>
      <c r="H33" s="15">
        <v>325.63882352941175</v>
      </c>
      <c r="I33" s="16">
        <v>23.39</v>
      </c>
      <c r="J33" s="16">
        <f>AVERAGE(H31:H35)</f>
        <v>325.58506223265687</v>
      </c>
      <c r="K33" s="16">
        <f>AVERAGE(I31:I35)</f>
        <v>23.056999999999999</v>
      </c>
      <c r="L33" s="14" t="s">
        <v>1120</v>
      </c>
      <c r="M33" s="14" t="s">
        <v>1116</v>
      </c>
      <c r="N33" s="14" t="s">
        <v>1123</v>
      </c>
      <c r="O33" s="14"/>
      <c r="P33" s="14"/>
      <c r="Q33" s="14"/>
      <c r="R33" s="14"/>
    </row>
    <row r="34" spans="1:18" s="17" customFormat="1" ht="15" customHeight="1" x14ac:dyDescent="0.3">
      <c r="A34" s="12" t="s">
        <v>1124</v>
      </c>
      <c r="B34" s="13" t="s">
        <v>1133</v>
      </c>
      <c r="C34" s="14" t="s">
        <v>1134</v>
      </c>
      <c r="D34" s="14" t="s">
        <v>1135</v>
      </c>
      <c r="E34" s="14"/>
      <c r="F34" s="14">
        <v>-15.48</v>
      </c>
      <c r="G34" s="14">
        <v>6.96</v>
      </c>
      <c r="H34" s="15">
        <v>325.77829222011383</v>
      </c>
      <c r="I34" s="18">
        <v>21.93</v>
      </c>
      <c r="J34" s="16">
        <f t="shared" ref="J34:K49" si="0">AVERAGE(H32:H36)</f>
        <v>325.74274724214456</v>
      </c>
      <c r="K34" s="16">
        <f t="shared" si="0"/>
        <v>22.739000000000001</v>
      </c>
      <c r="L34" s="14" t="s">
        <v>1137</v>
      </c>
      <c r="M34" s="14" t="s">
        <v>1121</v>
      </c>
      <c r="N34" s="14" t="s">
        <v>1138</v>
      </c>
      <c r="O34" s="14"/>
      <c r="P34" s="14"/>
      <c r="Q34" s="14"/>
      <c r="R34" s="14"/>
    </row>
    <row r="35" spans="1:18" s="17" customFormat="1" ht="15" customHeight="1" x14ac:dyDescent="0.3">
      <c r="A35" s="12" t="s">
        <v>1109</v>
      </c>
      <c r="B35" s="13" t="s">
        <v>1133</v>
      </c>
      <c r="C35" s="14" t="s">
        <v>1134</v>
      </c>
      <c r="D35" s="14" t="s">
        <v>1136</v>
      </c>
      <c r="E35" s="14"/>
      <c r="F35" s="14">
        <v>-15.48</v>
      </c>
      <c r="G35" s="14">
        <v>6.96</v>
      </c>
      <c r="H35" s="15">
        <v>325.84819541375873</v>
      </c>
      <c r="I35" s="16">
        <v>23.07</v>
      </c>
      <c r="J35" s="16">
        <f t="shared" si="0"/>
        <v>325.85602997459233</v>
      </c>
      <c r="K35" s="16">
        <f t="shared" si="0"/>
        <v>22.566000000000003</v>
      </c>
      <c r="L35" s="14" t="s">
        <v>1115</v>
      </c>
      <c r="M35" s="14" t="s">
        <v>1113</v>
      </c>
      <c r="N35" s="14" t="s">
        <v>1114</v>
      </c>
      <c r="O35" s="14"/>
      <c r="P35" s="14"/>
      <c r="Q35" s="14"/>
      <c r="R35" s="14"/>
    </row>
    <row r="36" spans="1:18" s="17" customFormat="1" ht="15" customHeight="1" x14ac:dyDescent="0.3">
      <c r="A36" s="12" t="s">
        <v>398</v>
      </c>
      <c r="B36" s="13" t="s">
        <v>1133</v>
      </c>
      <c r="C36" s="14" t="s">
        <v>1134</v>
      </c>
      <c r="D36" s="14" t="s">
        <v>1135</v>
      </c>
      <c r="E36" s="14"/>
      <c r="F36" s="14">
        <v>-15.48</v>
      </c>
      <c r="G36" s="14">
        <v>6.96</v>
      </c>
      <c r="H36" s="15">
        <v>325.89783681214419</v>
      </c>
      <c r="I36" s="18">
        <v>22.01</v>
      </c>
      <c r="J36" s="16">
        <f t="shared" si="0"/>
        <v>325.98165310520051</v>
      </c>
      <c r="K36" s="16">
        <f t="shared" si="0"/>
        <v>22.527999999999999</v>
      </c>
      <c r="L36" s="14" t="s">
        <v>1112</v>
      </c>
      <c r="M36" s="14" t="s">
        <v>1113</v>
      </c>
      <c r="N36" s="14" t="s">
        <v>1139</v>
      </c>
      <c r="O36" s="14"/>
      <c r="P36" s="14"/>
      <c r="Q36" s="14"/>
      <c r="R36" s="14"/>
    </row>
    <row r="37" spans="1:18" s="17" customFormat="1" ht="15" customHeight="1" x14ac:dyDescent="0.3">
      <c r="A37" s="12" t="s">
        <v>1118</v>
      </c>
      <c r="B37" s="13" t="s">
        <v>1133</v>
      </c>
      <c r="C37" s="14" t="s">
        <v>1134</v>
      </c>
      <c r="D37" s="14" t="s">
        <v>397</v>
      </c>
      <c r="E37" s="14"/>
      <c r="F37" s="14">
        <v>-15.48</v>
      </c>
      <c r="G37" s="14">
        <v>6.96</v>
      </c>
      <c r="H37" s="15">
        <v>326.11700189753316</v>
      </c>
      <c r="I37" s="18">
        <v>22.43</v>
      </c>
      <c r="J37" s="16">
        <f t="shared" si="0"/>
        <v>326.10403225972232</v>
      </c>
      <c r="K37" s="16">
        <f t="shared" si="0"/>
        <v>22.698666666666664</v>
      </c>
      <c r="L37" s="14" t="s">
        <v>1112</v>
      </c>
      <c r="M37" s="14" t="s">
        <v>1113</v>
      </c>
      <c r="N37" s="14" t="s">
        <v>1114</v>
      </c>
      <c r="O37" s="14"/>
      <c r="P37" s="14"/>
      <c r="Q37" s="14"/>
      <c r="R37" s="14"/>
    </row>
    <row r="38" spans="1:18" s="17" customFormat="1" ht="15" customHeight="1" x14ac:dyDescent="0.3">
      <c r="A38" s="12" t="s">
        <v>1118</v>
      </c>
      <c r="B38" s="13" t="s">
        <v>1133</v>
      </c>
      <c r="C38" s="14" t="s">
        <v>1134</v>
      </c>
      <c r="D38" s="14" t="s">
        <v>1136</v>
      </c>
      <c r="E38" s="14"/>
      <c r="F38" s="14">
        <v>-15.48</v>
      </c>
      <c r="G38" s="14">
        <v>6.96</v>
      </c>
      <c r="H38" s="15">
        <v>326.26693918245263</v>
      </c>
      <c r="I38" s="16">
        <v>23.2</v>
      </c>
      <c r="J38" s="16">
        <f t="shared" si="0"/>
        <v>326.24944441036712</v>
      </c>
      <c r="K38" s="16">
        <f t="shared" si="0"/>
        <v>22.585666666666665</v>
      </c>
      <c r="L38" s="14" t="s">
        <v>1120</v>
      </c>
      <c r="M38" s="14" t="s">
        <v>1113</v>
      </c>
      <c r="N38" s="14" t="s">
        <v>1117</v>
      </c>
      <c r="O38" s="14"/>
      <c r="P38" s="14"/>
      <c r="Q38" s="14"/>
      <c r="R38" s="14"/>
    </row>
    <row r="39" spans="1:18" s="17" customFormat="1" ht="15" customHeight="1" x14ac:dyDescent="0.3">
      <c r="A39" s="12" t="s">
        <v>1124</v>
      </c>
      <c r="B39" s="13" t="s">
        <v>1133</v>
      </c>
      <c r="C39" s="14" t="s">
        <v>1134</v>
      </c>
      <c r="D39" s="14" t="s">
        <v>397</v>
      </c>
      <c r="E39" s="14"/>
      <c r="F39" s="14">
        <v>-15.48</v>
      </c>
      <c r="G39" s="14">
        <v>6.96</v>
      </c>
      <c r="H39" s="15">
        <v>326.39018799272287</v>
      </c>
      <c r="I39" s="16">
        <v>22.783333333333335</v>
      </c>
      <c r="J39" s="16">
        <f t="shared" si="0"/>
        <v>326.4237633889154</v>
      </c>
      <c r="K39" s="16">
        <f t="shared" si="0"/>
        <v>22.523666666666664</v>
      </c>
      <c r="L39" s="14" t="s">
        <v>1112</v>
      </c>
      <c r="M39" s="14" t="s">
        <v>1121</v>
      </c>
      <c r="N39" s="14" t="s">
        <v>1125</v>
      </c>
      <c r="O39" s="14"/>
      <c r="P39" s="14"/>
      <c r="Q39" s="14"/>
      <c r="R39" s="14"/>
    </row>
    <row r="40" spans="1:18" s="17" customFormat="1" ht="15" customHeight="1" x14ac:dyDescent="0.3">
      <c r="A40" s="12" t="s">
        <v>1109</v>
      </c>
      <c r="B40" s="13" t="s">
        <v>1133</v>
      </c>
      <c r="C40" s="14" t="s">
        <v>1134</v>
      </c>
      <c r="D40" s="14" t="s">
        <v>397</v>
      </c>
      <c r="E40" s="14"/>
      <c r="F40" s="14">
        <v>-15.48</v>
      </c>
      <c r="G40" s="14">
        <v>6.96</v>
      </c>
      <c r="H40" s="15">
        <v>326.57525616698291</v>
      </c>
      <c r="I40" s="16">
        <v>22.504999999999999</v>
      </c>
      <c r="J40" s="16">
        <f t="shared" si="0"/>
        <v>326.62459830352634</v>
      </c>
      <c r="K40" s="16">
        <f t="shared" si="0"/>
        <v>22.586333333333336</v>
      </c>
      <c r="L40" s="14" t="s">
        <v>1137</v>
      </c>
      <c r="M40" s="14" t="s">
        <v>1113</v>
      </c>
      <c r="N40" s="14" t="s">
        <v>1138</v>
      </c>
      <c r="O40" s="14"/>
      <c r="P40" s="14"/>
      <c r="Q40" s="14"/>
      <c r="R40" s="14"/>
    </row>
    <row r="41" spans="1:18" s="17" customFormat="1" ht="15" customHeight="1" x14ac:dyDescent="0.3">
      <c r="A41" s="12" t="s">
        <v>1109</v>
      </c>
      <c r="B41" s="13" t="s">
        <v>1133</v>
      </c>
      <c r="C41" s="14" t="s">
        <v>1134</v>
      </c>
      <c r="D41" s="14" t="s">
        <v>1135</v>
      </c>
      <c r="E41" s="14"/>
      <c r="F41" s="14">
        <v>-15.48</v>
      </c>
      <c r="G41" s="14">
        <v>6.96</v>
      </c>
      <c r="H41" s="15">
        <v>326.76943170488533</v>
      </c>
      <c r="I41" s="16">
        <v>21.7</v>
      </c>
      <c r="J41" s="16">
        <f t="shared" si="0"/>
        <v>326.80592704457598</v>
      </c>
      <c r="K41" s="16">
        <f t="shared" si="0"/>
        <v>22.290333333333333</v>
      </c>
      <c r="L41" s="14" t="s">
        <v>1115</v>
      </c>
      <c r="M41" s="14" t="s">
        <v>1116</v>
      </c>
      <c r="N41" s="14" t="s">
        <v>1114</v>
      </c>
      <c r="O41" s="14"/>
      <c r="P41" s="14"/>
      <c r="Q41" s="14"/>
      <c r="R41" s="14"/>
    </row>
    <row r="42" spans="1:18" s="17" customFormat="1" ht="15" customHeight="1" x14ac:dyDescent="0.3">
      <c r="A42" s="12" t="s">
        <v>1109</v>
      </c>
      <c r="B42" s="13" t="s">
        <v>1133</v>
      </c>
      <c r="C42" s="14" t="s">
        <v>1134</v>
      </c>
      <c r="D42" s="14" t="s">
        <v>397</v>
      </c>
      <c r="E42" s="14"/>
      <c r="F42" s="14">
        <v>-15.48</v>
      </c>
      <c r="G42" s="14">
        <v>6.96</v>
      </c>
      <c r="H42" s="15">
        <v>327.12117647058818</v>
      </c>
      <c r="I42" s="16">
        <v>22.743333333333336</v>
      </c>
      <c r="J42" s="16">
        <f t="shared" si="0"/>
        <v>326.97757928560361</v>
      </c>
      <c r="K42" s="16">
        <f t="shared" si="0"/>
        <v>22.113666666666667</v>
      </c>
      <c r="L42" s="14" t="s">
        <v>1137</v>
      </c>
      <c r="M42" s="14" t="s">
        <v>1113</v>
      </c>
      <c r="N42" s="14" t="s">
        <v>1114</v>
      </c>
      <c r="O42" s="14"/>
      <c r="P42" s="14"/>
      <c r="Q42" s="14"/>
      <c r="R42" s="14"/>
    </row>
    <row r="43" spans="1:18" s="17" customFormat="1" ht="15" customHeight="1" x14ac:dyDescent="0.3">
      <c r="A43" s="12" t="s">
        <v>1109</v>
      </c>
      <c r="B43" s="13" t="s">
        <v>1133</v>
      </c>
      <c r="C43" s="14" t="s">
        <v>1134</v>
      </c>
      <c r="D43" s="14" t="s">
        <v>1136</v>
      </c>
      <c r="E43" s="14"/>
      <c r="F43" s="14">
        <v>-15.48</v>
      </c>
      <c r="G43" s="14">
        <v>6.96</v>
      </c>
      <c r="H43" s="15">
        <v>327.17358288770055</v>
      </c>
      <c r="I43" s="16">
        <v>21.72</v>
      </c>
      <c r="J43" s="16">
        <f t="shared" si="0"/>
        <v>327.13617511103058</v>
      </c>
      <c r="K43" s="16">
        <f t="shared" si="0"/>
        <v>21.762666666666668</v>
      </c>
      <c r="L43" s="14" t="s">
        <v>1137</v>
      </c>
      <c r="M43" s="14" t="s">
        <v>1113</v>
      </c>
      <c r="N43" s="14" t="s">
        <v>1114</v>
      </c>
      <c r="O43" s="14"/>
      <c r="P43" s="14"/>
      <c r="Q43" s="14"/>
      <c r="R43" s="14"/>
    </row>
    <row r="44" spans="1:18" s="17" customFormat="1" ht="15" customHeight="1" x14ac:dyDescent="0.3">
      <c r="A44" s="12" t="s">
        <v>1118</v>
      </c>
      <c r="B44" s="13" t="s">
        <v>1133</v>
      </c>
      <c r="C44" s="14" t="s">
        <v>1134</v>
      </c>
      <c r="D44" s="14" t="s">
        <v>1135</v>
      </c>
      <c r="E44" s="14"/>
      <c r="F44" s="14">
        <v>-15.48</v>
      </c>
      <c r="G44" s="14">
        <v>6.96</v>
      </c>
      <c r="H44" s="15">
        <v>327.24844919786096</v>
      </c>
      <c r="I44" s="16">
        <v>21.9</v>
      </c>
      <c r="J44" s="16">
        <f t="shared" si="0"/>
        <v>327.28064171122998</v>
      </c>
      <c r="K44" s="16">
        <f t="shared" si="0"/>
        <v>21.908666666666669</v>
      </c>
      <c r="L44" s="14" t="s">
        <v>1112</v>
      </c>
      <c r="M44" s="14" t="s">
        <v>1116</v>
      </c>
      <c r="N44" s="14" t="s">
        <v>1138</v>
      </c>
      <c r="O44" s="14"/>
      <c r="P44" s="14"/>
      <c r="Q44" s="14"/>
      <c r="R44" s="14"/>
    </row>
    <row r="45" spans="1:18" s="17" customFormat="1" ht="15" customHeight="1" x14ac:dyDescent="0.3">
      <c r="A45" s="12" t="s">
        <v>398</v>
      </c>
      <c r="B45" s="13" t="s">
        <v>1133</v>
      </c>
      <c r="C45" s="14" t="s">
        <v>1134</v>
      </c>
      <c r="D45" s="14" t="s">
        <v>397</v>
      </c>
      <c r="E45" s="14"/>
      <c r="F45" s="14">
        <v>-15.48</v>
      </c>
      <c r="G45" s="14">
        <v>6.96</v>
      </c>
      <c r="H45" s="15">
        <v>327.36823529411765</v>
      </c>
      <c r="I45" s="16">
        <v>20.75</v>
      </c>
      <c r="J45" s="16">
        <f t="shared" si="0"/>
        <v>327.35850267379681</v>
      </c>
      <c r="K45" s="16">
        <f t="shared" si="0"/>
        <v>21.486666666666668</v>
      </c>
      <c r="L45" s="14" t="s">
        <v>1112</v>
      </c>
      <c r="M45" s="14" t="s">
        <v>1121</v>
      </c>
      <c r="N45" s="14" t="s">
        <v>1114</v>
      </c>
      <c r="O45" s="14"/>
      <c r="P45" s="14"/>
      <c r="Q45" s="14"/>
      <c r="R45" s="14"/>
    </row>
    <row r="46" spans="1:18" s="17" customFormat="1" ht="15" customHeight="1" x14ac:dyDescent="0.3">
      <c r="A46" s="12" t="s">
        <v>1109</v>
      </c>
      <c r="B46" s="13" t="s">
        <v>1133</v>
      </c>
      <c r="C46" s="14" t="s">
        <v>1134</v>
      </c>
      <c r="D46" s="14" t="s">
        <v>1140</v>
      </c>
      <c r="E46" s="14"/>
      <c r="F46" s="14">
        <v>-15.48</v>
      </c>
      <c r="G46" s="14">
        <v>6.96</v>
      </c>
      <c r="H46" s="15">
        <v>327.4917647058823</v>
      </c>
      <c r="I46" s="16">
        <v>22.43</v>
      </c>
      <c r="J46" s="16">
        <f t="shared" si="0"/>
        <v>327.44224847655761</v>
      </c>
      <c r="K46" s="16">
        <f t="shared" si="0"/>
        <v>21.576000000000001</v>
      </c>
      <c r="L46" s="14" t="s">
        <v>1112</v>
      </c>
      <c r="M46" s="14" t="s">
        <v>1113</v>
      </c>
      <c r="N46" s="14" t="s">
        <v>1138</v>
      </c>
      <c r="O46" s="14"/>
      <c r="P46" s="14"/>
      <c r="Q46" s="14"/>
      <c r="R46" s="14"/>
    </row>
    <row r="47" spans="1:18" s="17" customFormat="1" ht="15" customHeight="1" x14ac:dyDescent="0.3">
      <c r="A47" s="12" t="s">
        <v>398</v>
      </c>
      <c r="B47" s="13" t="s">
        <v>1133</v>
      </c>
      <c r="C47" s="14" t="s">
        <v>1134</v>
      </c>
      <c r="D47" s="14" t="s">
        <v>1136</v>
      </c>
      <c r="E47" s="14"/>
      <c r="F47" s="14">
        <v>-15.48</v>
      </c>
      <c r="G47" s="14">
        <v>6.96</v>
      </c>
      <c r="H47" s="15">
        <v>327.51048128342239</v>
      </c>
      <c r="I47" s="16">
        <v>20.633333333333333</v>
      </c>
      <c r="J47" s="16">
        <f t="shared" si="0"/>
        <v>327.51561746051482</v>
      </c>
      <c r="K47" s="16">
        <f t="shared" si="0"/>
        <v>21.453999999999997</v>
      </c>
      <c r="L47" s="14" t="s">
        <v>1137</v>
      </c>
      <c r="M47" s="14" t="s">
        <v>1113</v>
      </c>
      <c r="N47" s="14" t="s">
        <v>1138</v>
      </c>
      <c r="O47" s="14"/>
      <c r="P47" s="14"/>
      <c r="Q47" s="14"/>
      <c r="R47" s="14"/>
    </row>
    <row r="48" spans="1:18" s="17" customFormat="1" ht="15" customHeight="1" x14ac:dyDescent="0.3">
      <c r="A48" s="12" t="s">
        <v>1109</v>
      </c>
      <c r="B48" s="13" t="s">
        <v>1133</v>
      </c>
      <c r="C48" s="14" t="s">
        <v>1134</v>
      </c>
      <c r="D48" s="14" t="s">
        <v>1136</v>
      </c>
      <c r="E48" s="14"/>
      <c r="F48" s="14">
        <v>-15.48</v>
      </c>
      <c r="G48" s="14">
        <v>6.96</v>
      </c>
      <c r="H48" s="15">
        <v>327.59231190150479</v>
      </c>
      <c r="I48" s="16">
        <v>22.166666666666664</v>
      </c>
      <c r="J48" s="16">
        <f t="shared" si="0"/>
        <v>327.59010385208637</v>
      </c>
      <c r="K48" s="16">
        <f t="shared" si="0"/>
        <v>21.931333333333331</v>
      </c>
      <c r="L48" s="14" t="s">
        <v>1137</v>
      </c>
      <c r="M48" s="14" t="s">
        <v>1113</v>
      </c>
      <c r="N48" s="14" t="s">
        <v>1114</v>
      </c>
      <c r="O48" s="14"/>
      <c r="P48" s="14"/>
      <c r="Q48" s="14"/>
      <c r="R48" s="14"/>
    </row>
    <row r="49" spans="1:18" s="17" customFormat="1" ht="15" customHeight="1" x14ac:dyDescent="0.3">
      <c r="A49" s="12" t="s">
        <v>1109</v>
      </c>
      <c r="B49" s="13" t="s">
        <v>1133</v>
      </c>
      <c r="C49" s="14" t="s">
        <v>1134</v>
      </c>
      <c r="D49" s="14" t="s">
        <v>1136</v>
      </c>
      <c r="E49" s="14"/>
      <c r="F49" s="14">
        <v>-15.48</v>
      </c>
      <c r="G49" s="14">
        <v>6.96</v>
      </c>
      <c r="H49" s="15">
        <v>327.61529411764701</v>
      </c>
      <c r="I49" s="16">
        <v>21.29</v>
      </c>
      <c r="J49" s="16">
        <f t="shared" si="0"/>
        <v>327.6906510477088</v>
      </c>
      <c r="K49" s="16">
        <f t="shared" si="0"/>
        <v>21.841333333333335</v>
      </c>
      <c r="L49" s="14" t="s">
        <v>1112</v>
      </c>
      <c r="M49" s="14" t="s">
        <v>1113</v>
      </c>
      <c r="N49" s="14" t="s">
        <v>1138</v>
      </c>
      <c r="O49" s="14"/>
      <c r="P49" s="14"/>
      <c r="Q49" s="14"/>
      <c r="R49" s="14"/>
    </row>
    <row r="50" spans="1:18" s="17" customFormat="1" ht="15" customHeight="1" x14ac:dyDescent="0.3">
      <c r="A50" s="12" t="s">
        <v>1109</v>
      </c>
      <c r="B50" s="13" t="s">
        <v>1133</v>
      </c>
      <c r="C50" s="14" t="s">
        <v>1134</v>
      </c>
      <c r="D50" s="14" t="s">
        <v>1136</v>
      </c>
      <c r="E50" s="14"/>
      <c r="F50" s="14">
        <v>-15.48</v>
      </c>
      <c r="G50" s="14">
        <v>6.96</v>
      </c>
      <c r="H50" s="15">
        <v>327.74066725197542</v>
      </c>
      <c r="I50" s="18">
        <v>23.136666666666667</v>
      </c>
      <c r="J50" s="16">
        <f t="shared" ref="J50:K65" si="1">AVERAGE(H48:H52)</f>
        <v>327.81043714396549</v>
      </c>
      <c r="K50" s="16">
        <f t="shared" si="1"/>
        <v>21.878666666666668</v>
      </c>
      <c r="L50" s="14" t="s">
        <v>1141</v>
      </c>
      <c r="M50" s="14" t="s">
        <v>1113</v>
      </c>
      <c r="N50" s="14" t="s">
        <v>1114</v>
      </c>
      <c r="O50" s="14"/>
      <c r="P50" s="14"/>
      <c r="Q50" s="14"/>
      <c r="R50" s="14"/>
    </row>
    <row r="51" spans="1:18" s="17" customFormat="1" ht="15" customHeight="1" x14ac:dyDescent="0.3">
      <c r="A51" s="12" t="s">
        <v>1142</v>
      </c>
      <c r="B51" s="13" t="s">
        <v>1133</v>
      </c>
      <c r="C51" s="14" t="s">
        <v>1134</v>
      </c>
      <c r="D51" s="14" t="s">
        <v>1135</v>
      </c>
      <c r="E51" s="14"/>
      <c r="F51" s="14">
        <v>-15.48</v>
      </c>
      <c r="G51" s="14">
        <v>6.96</v>
      </c>
      <c r="H51" s="15">
        <v>327.99450068399449</v>
      </c>
      <c r="I51" s="16">
        <v>21.98</v>
      </c>
      <c r="J51" s="16">
        <f t="shared" si="1"/>
        <v>327.99291594013516</v>
      </c>
      <c r="K51" s="16">
        <f t="shared" si="1"/>
        <v>21.826000000000001</v>
      </c>
      <c r="L51" s="14" t="s">
        <v>1115</v>
      </c>
      <c r="M51" s="14" t="s">
        <v>1116</v>
      </c>
      <c r="N51" s="14" t="s">
        <v>1138</v>
      </c>
      <c r="O51" s="14"/>
      <c r="P51" s="14"/>
      <c r="Q51" s="14"/>
      <c r="R51" s="14"/>
    </row>
    <row r="52" spans="1:18" s="17" customFormat="1" ht="15" customHeight="1" x14ac:dyDescent="0.3">
      <c r="A52" s="12" t="s">
        <v>1118</v>
      </c>
      <c r="B52" s="13" t="s">
        <v>1133</v>
      </c>
      <c r="C52" s="14" t="s">
        <v>1134</v>
      </c>
      <c r="D52" s="14" t="s">
        <v>1143</v>
      </c>
      <c r="E52" s="14"/>
      <c r="F52" s="14">
        <v>-15.48</v>
      </c>
      <c r="G52" s="14">
        <v>6.96</v>
      </c>
      <c r="H52" s="15">
        <v>328.10941176470584</v>
      </c>
      <c r="I52" s="16">
        <v>20.82</v>
      </c>
      <c r="J52" s="16">
        <f t="shared" si="1"/>
        <v>328.2405700861309</v>
      </c>
      <c r="K52" s="16">
        <f t="shared" si="1"/>
        <v>21.887333333333334</v>
      </c>
      <c r="L52" s="14" t="s">
        <v>1137</v>
      </c>
      <c r="M52" s="14" t="s">
        <v>1132</v>
      </c>
      <c r="N52" s="14" t="s">
        <v>1138</v>
      </c>
      <c r="O52" s="14"/>
      <c r="P52" s="14"/>
      <c r="Q52" s="14"/>
      <c r="R52" s="14"/>
    </row>
    <row r="53" spans="1:18" s="17" customFormat="1" ht="15" customHeight="1" x14ac:dyDescent="0.3">
      <c r="A53" s="12" t="s">
        <v>1109</v>
      </c>
      <c r="B53" s="13" t="s">
        <v>1133</v>
      </c>
      <c r="C53" s="14" t="s">
        <v>1134</v>
      </c>
      <c r="D53" s="14" t="s">
        <v>1135</v>
      </c>
      <c r="E53" s="14"/>
      <c r="F53" s="14">
        <v>-15.48</v>
      </c>
      <c r="G53" s="14">
        <v>6.96</v>
      </c>
      <c r="H53" s="15">
        <v>328.50470588235288</v>
      </c>
      <c r="I53" s="16">
        <v>21.903333333333329</v>
      </c>
      <c r="J53" s="16">
        <f t="shared" si="1"/>
        <v>328.52020134161813</v>
      </c>
      <c r="K53" s="16">
        <f t="shared" si="1"/>
        <v>21.254999999999995</v>
      </c>
      <c r="L53" s="14" t="s">
        <v>1141</v>
      </c>
      <c r="M53" s="14" t="s">
        <v>1113</v>
      </c>
      <c r="N53" s="14" t="s">
        <v>1114</v>
      </c>
      <c r="O53" s="14"/>
      <c r="P53" s="14"/>
      <c r="Q53" s="14"/>
      <c r="R53" s="14"/>
    </row>
    <row r="54" spans="1:18" s="17" customFormat="1" ht="15" customHeight="1" x14ac:dyDescent="0.3">
      <c r="A54" s="12" t="s">
        <v>1142</v>
      </c>
      <c r="B54" s="13" t="s">
        <v>1133</v>
      </c>
      <c r="C54" s="14" t="s">
        <v>1134</v>
      </c>
      <c r="D54" s="14" t="s">
        <v>397</v>
      </c>
      <c r="E54" s="14"/>
      <c r="F54" s="14">
        <v>-15.48</v>
      </c>
      <c r="G54" s="14">
        <v>6.96</v>
      </c>
      <c r="H54" s="15">
        <v>328.85356484762576</v>
      </c>
      <c r="I54" s="16">
        <v>21.596666666666664</v>
      </c>
      <c r="J54" s="16">
        <f t="shared" si="1"/>
        <v>329.09328561304039</v>
      </c>
      <c r="K54" s="16">
        <f t="shared" si="1"/>
        <v>21.152999999999999</v>
      </c>
      <c r="L54" s="14" t="s">
        <v>1112</v>
      </c>
      <c r="M54" s="14" t="s">
        <v>1121</v>
      </c>
      <c r="N54" s="14" t="s">
        <v>1114</v>
      </c>
      <c r="O54" s="14"/>
      <c r="P54" s="14"/>
      <c r="Q54" s="14"/>
      <c r="R54" s="14"/>
    </row>
    <row r="55" spans="1:18" s="17" customFormat="1" ht="15" customHeight="1" x14ac:dyDescent="0.3">
      <c r="A55" s="12" t="s">
        <v>1144</v>
      </c>
      <c r="B55" s="13" t="s">
        <v>1133</v>
      </c>
      <c r="C55" s="14" t="s">
        <v>1134</v>
      </c>
      <c r="D55" s="14" t="s">
        <v>1136</v>
      </c>
      <c r="E55" s="14"/>
      <c r="F55" s="14">
        <v>-15.48</v>
      </c>
      <c r="G55" s="14">
        <v>6.96</v>
      </c>
      <c r="H55" s="15">
        <v>329.13882352941175</v>
      </c>
      <c r="I55" s="16">
        <v>19.975000000000001</v>
      </c>
      <c r="J55" s="16">
        <f t="shared" si="1"/>
        <v>330.29024365291735</v>
      </c>
      <c r="K55" s="16">
        <f t="shared" si="1"/>
        <v>21.246999999999996</v>
      </c>
      <c r="L55" s="14" t="s">
        <v>1137</v>
      </c>
      <c r="M55" s="14" t="s">
        <v>1121</v>
      </c>
      <c r="N55" s="14" t="s">
        <v>1145</v>
      </c>
      <c r="O55" s="14"/>
      <c r="P55" s="14"/>
      <c r="Q55" s="14"/>
      <c r="R55" s="14"/>
    </row>
    <row r="56" spans="1:18" s="17" customFormat="1" ht="15" customHeight="1" x14ac:dyDescent="0.3">
      <c r="A56" s="12" t="s">
        <v>398</v>
      </c>
      <c r="B56" s="13" t="s">
        <v>1133</v>
      </c>
      <c r="C56" s="14" t="s">
        <v>1134</v>
      </c>
      <c r="D56" s="14" t="s">
        <v>1135</v>
      </c>
      <c r="E56" s="14"/>
      <c r="F56" s="14">
        <v>-15.48</v>
      </c>
      <c r="G56" s="14">
        <v>6.96</v>
      </c>
      <c r="H56" s="15">
        <v>330.85992204110556</v>
      </c>
      <c r="I56" s="16">
        <v>21.47</v>
      </c>
      <c r="J56" s="16">
        <f t="shared" si="1"/>
        <v>331.43885410822935</v>
      </c>
      <c r="K56" s="16">
        <f t="shared" si="1"/>
        <v>21.036333333333335</v>
      </c>
      <c r="L56" s="14" t="s">
        <v>1120</v>
      </c>
      <c r="M56" s="14" t="s">
        <v>1146</v>
      </c>
      <c r="N56" s="14" t="s">
        <v>1145</v>
      </c>
      <c r="O56" s="14"/>
      <c r="P56" s="14"/>
      <c r="Q56" s="14"/>
      <c r="R56" s="14"/>
    </row>
    <row r="57" spans="1:18" s="17" customFormat="1" ht="15" customHeight="1" x14ac:dyDescent="0.3">
      <c r="A57" s="12" t="s">
        <v>1147</v>
      </c>
      <c r="B57" s="13" t="s">
        <v>1148</v>
      </c>
      <c r="C57" s="14" t="s">
        <v>1134</v>
      </c>
      <c r="D57" s="14" t="s">
        <v>1143</v>
      </c>
      <c r="E57" s="14"/>
      <c r="F57" s="14">
        <v>-15.48</v>
      </c>
      <c r="G57" s="14">
        <v>6.96</v>
      </c>
      <c r="H57" s="15">
        <v>334.09420196409081</v>
      </c>
      <c r="I57" s="18">
        <v>21.29</v>
      </c>
      <c r="J57" s="16">
        <f t="shared" si="1"/>
        <v>332.57152171985229</v>
      </c>
      <c r="K57" s="16">
        <f t="shared" si="1"/>
        <v>20.928333333333335</v>
      </c>
      <c r="L57" s="14" t="s">
        <v>1141</v>
      </c>
      <c r="M57" s="14" t="s">
        <v>1113</v>
      </c>
      <c r="N57" s="14" t="s">
        <v>1138</v>
      </c>
      <c r="O57" s="14"/>
      <c r="P57" s="14"/>
      <c r="Q57" s="14"/>
      <c r="R57" s="14"/>
    </row>
    <row r="58" spans="1:18" s="17" customFormat="1" ht="15" customHeight="1" x14ac:dyDescent="0.3">
      <c r="A58" s="12" t="s">
        <v>1118</v>
      </c>
      <c r="B58" s="13" t="s">
        <v>1149</v>
      </c>
      <c r="C58" s="14" t="s">
        <v>1134</v>
      </c>
      <c r="D58" s="14" t="s">
        <v>1136</v>
      </c>
      <c r="E58" s="14"/>
      <c r="F58" s="14">
        <v>-15.48</v>
      </c>
      <c r="G58" s="14">
        <v>6.96</v>
      </c>
      <c r="H58" s="15">
        <v>334.2477581589128</v>
      </c>
      <c r="I58" s="18">
        <v>20.85</v>
      </c>
      <c r="J58" s="16">
        <f t="shared" si="1"/>
        <v>333.84986561125498</v>
      </c>
      <c r="K58" s="16">
        <f t="shared" si="1"/>
        <v>21.052333333333333</v>
      </c>
      <c r="L58" s="14" t="s">
        <v>1115</v>
      </c>
      <c r="M58" s="14" t="s">
        <v>1131</v>
      </c>
      <c r="N58" s="14" t="s">
        <v>1138</v>
      </c>
      <c r="O58" s="14"/>
      <c r="P58" s="14"/>
      <c r="Q58" s="14"/>
      <c r="R58" s="14"/>
    </row>
    <row r="59" spans="1:18" s="17" customFormat="1" ht="15" customHeight="1" x14ac:dyDescent="0.3">
      <c r="A59" s="12" t="s">
        <v>1147</v>
      </c>
      <c r="B59" s="13" t="s">
        <v>1148</v>
      </c>
      <c r="C59" s="14" t="s">
        <v>1134</v>
      </c>
      <c r="D59" s="14" t="s">
        <v>1136</v>
      </c>
      <c r="E59" s="14"/>
      <c r="F59" s="14">
        <v>-15.48</v>
      </c>
      <c r="G59" s="14">
        <v>6.96</v>
      </c>
      <c r="H59" s="15">
        <v>334.51690290574055</v>
      </c>
      <c r="I59" s="16">
        <v>21.056666666666668</v>
      </c>
      <c r="J59" s="16">
        <f t="shared" si="1"/>
        <v>335.06885923280004</v>
      </c>
      <c r="K59" s="16">
        <f t="shared" si="1"/>
        <v>21.119666666666667</v>
      </c>
      <c r="L59" s="14" t="s">
        <v>1120</v>
      </c>
      <c r="M59" s="14" t="s">
        <v>1150</v>
      </c>
      <c r="N59" s="14" t="s">
        <v>1145</v>
      </c>
      <c r="O59" s="14"/>
      <c r="P59" s="14"/>
      <c r="Q59" s="14"/>
      <c r="R59" s="14"/>
    </row>
    <row r="60" spans="1:18" s="17" customFormat="1" ht="15" customHeight="1" x14ac:dyDescent="0.3">
      <c r="A60" s="12" t="s">
        <v>1118</v>
      </c>
      <c r="B60" s="13" t="s">
        <v>1149</v>
      </c>
      <c r="C60" s="14" t="s">
        <v>1134</v>
      </c>
      <c r="D60" s="14" t="s">
        <v>1143</v>
      </c>
      <c r="E60" s="14"/>
      <c r="F60" s="14">
        <v>-15.48</v>
      </c>
      <c r="G60" s="14">
        <v>6.96</v>
      </c>
      <c r="H60" s="15">
        <v>335.5305429864253</v>
      </c>
      <c r="I60" s="16">
        <v>20.594999999999999</v>
      </c>
      <c r="J60" s="16">
        <f t="shared" si="1"/>
        <v>336.17735406322777</v>
      </c>
      <c r="K60" s="16">
        <f t="shared" si="1"/>
        <v>21.033666666666669</v>
      </c>
      <c r="L60" s="14" t="s">
        <v>1141</v>
      </c>
      <c r="M60" s="14" t="s">
        <v>1146</v>
      </c>
      <c r="N60" s="14" t="s">
        <v>1138</v>
      </c>
      <c r="O60" s="14"/>
      <c r="P60" s="14"/>
      <c r="Q60" s="14"/>
      <c r="R60" s="14"/>
    </row>
    <row r="61" spans="1:18" s="17" customFormat="1" ht="15" customHeight="1" x14ac:dyDescent="0.3">
      <c r="A61" s="12" t="s">
        <v>398</v>
      </c>
      <c r="B61" s="13" t="s">
        <v>1149</v>
      </c>
      <c r="C61" s="14" t="s">
        <v>1134</v>
      </c>
      <c r="D61" s="14" t="s">
        <v>1140</v>
      </c>
      <c r="E61" s="14"/>
      <c r="F61" s="14">
        <v>-15.48</v>
      </c>
      <c r="G61" s="14">
        <v>6.96</v>
      </c>
      <c r="H61" s="15">
        <v>336.9548901488306</v>
      </c>
      <c r="I61" s="16">
        <v>21.806666666666672</v>
      </c>
      <c r="J61" s="16">
        <f t="shared" si="1"/>
        <v>338.22029378092623</v>
      </c>
      <c r="K61" s="16">
        <f t="shared" si="1"/>
        <v>21.005000000000003</v>
      </c>
      <c r="L61" s="14" t="s">
        <v>1130</v>
      </c>
      <c r="M61" s="14" t="s">
        <v>1113</v>
      </c>
      <c r="N61" s="14" t="s">
        <v>1138</v>
      </c>
      <c r="O61" s="14"/>
      <c r="P61" s="14"/>
      <c r="Q61" s="14"/>
      <c r="R61" s="14"/>
    </row>
    <row r="62" spans="1:18" s="17" customFormat="1" ht="15" customHeight="1" x14ac:dyDescent="0.3">
      <c r="A62" s="12" t="s">
        <v>1147</v>
      </c>
      <c r="B62" s="13" t="s">
        <v>1151</v>
      </c>
      <c r="C62" s="14" t="s">
        <v>1134</v>
      </c>
      <c r="D62" s="14" t="s">
        <v>1135</v>
      </c>
      <c r="E62" s="14"/>
      <c r="F62" s="14">
        <v>-15.48</v>
      </c>
      <c r="G62" s="14">
        <v>6.96</v>
      </c>
      <c r="H62" s="15">
        <v>339.63667611622964</v>
      </c>
      <c r="I62" s="16">
        <v>20.86</v>
      </c>
      <c r="J62" s="16">
        <f t="shared" si="1"/>
        <v>340.29258293755271</v>
      </c>
      <c r="K62" s="16">
        <f t="shared" si="1"/>
        <v>21.085666666666668</v>
      </c>
      <c r="L62" s="14" t="s">
        <v>1141</v>
      </c>
      <c r="M62" s="14" t="s">
        <v>1121</v>
      </c>
      <c r="N62" s="14" t="s">
        <v>1138</v>
      </c>
      <c r="O62" s="14"/>
      <c r="P62" s="14"/>
      <c r="Q62" s="14"/>
      <c r="R62" s="14"/>
    </row>
    <row r="63" spans="1:18" s="17" customFormat="1" ht="15" customHeight="1" x14ac:dyDescent="0.3">
      <c r="A63" s="12" t="s">
        <v>1118</v>
      </c>
      <c r="B63" s="13" t="s">
        <v>1152</v>
      </c>
      <c r="C63" s="14" t="s">
        <v>1134</v>
      </c>
      <c r="D63" s="14" t="s">
        <v>1136</v>
      </c>
      <c r="E63" s="14"/>
      <c r="F63" s="14">
        <v>-15.48</v>
      </c>
      <c r="G63" s="14">
        <v>6.96</v>
      </c>
      <c r="H63" s="15">
        <v>344.46245674740487</v>
      </c>
      <c r="I63" s="16">
        <v>20.706666666666667</v>
      </c>
      <c r="J63" s="16">
        <f t="shared" si="1"/>
        <v>342.37059198732652</v>
      </c>
      <c r="K63" s="16">
        <f t="shared" si="1"/>
        <v>21.050166666666669</v>
      </c>
      <c r="L63" s="14" t="s">
        <v>1112</v>
      </c>
      <c r="M63" s="14" t="s">
        <v>1121</v>
      </c>
      <c r="N63" s="14" t="s">
        <v>1139</v>
      </c>
      <c r="O63" s="14">
        <f t="shared" ref="O63:O69" si="2">117.4-4.5*(K63+0.5)</f>
        <v>20.424250000000001</v>
      </c>
      <c r="P63" s="14"/>
      <c r="Q63" s="14"/>
      <c r="R63" s="14"/>
    </row>
    <row r="64" spans="1:18" s="17" customFormat="1" ht="15" customHeight="1" x14ac:dyDescent="0.3">
      <c r="A64" s="12" t="s">
        <v>1118</v>
      </c>
      <c r="B64" s="13" t="s">
        <v>1149</v>
      </c>
      <c r="C64" s="14" t="s">
        <v>1134</v>
      </c>
      <c r="D64" s="14" t="s">
        <v>397</v>
      </c>
      <c r="E64" s="14"/>
      <c r="F64" s="14">
        <v>-15.48</v>
      </c>
      <c r="G64" s="14">
        <v>6.96</v>
      </c>
      <c r="H64" s="15">
        <v>344.87834868887313</v>
      </c>
      <c r="I64" s="16">
        <v>21.46</v>
      </c>
      <c r="J64" s="16">
        <f t="shared" si="1"/>
        <v>344.19329375818768</v>
      </c>
      <c r="K64" s="16">
        <f t="shared" si="1"/>
        <v>20.820833333333333</v>
      </c>
      <c r="L64" s="14" t="s">
        <v>1112</v>
      </c>
      <c r="M64" s="14" t="s">
        <v>1113</v>
      </c>
      <c r="N64" s="14" t="s">
        <v>1117</v>
      </c>
      <c r="O64" s="14">
        <f t="shared" si="2"/>
        <v>21.456250000000011</v>
      </c>
      <c r="P64" s="14"/>
      <c r="Q64" s="14"/>
      <c r="R64" s="14"/>
    </row>
    <row r="65" spans="1:18" s="17" customFormat="1" ht="15" customHeight="1" x14ac:dyDescent="0.3">
      <c r="A65" s="12" t="s">
        <v>1118</v>
      </c>
      <c r="B65" s="13" t="s">
        <v>1149</v>
      </c>
      <c r="C65" s="14" t="s">
        <v>396</v>
      </c>
      <c r="D65" s="14" t="s">
        <v>1140</v>
      </c>
      <c r="E65" s="14"/>
      <c r="F65" s="14">
        <v>-20.94</v>
      </c>
      <c r="G65" s="14">
        <v>12.65</v>
      </c>
      <c r="H65" s="15">
        <v>345.92058823529413</v>
      </c>
      <c r="I65" s="16">
        <v>20.4175</v>
      </c>
      <c r="J65" s="16">
        <f t="shared" si="1"/>
        <v>345.50920048913764</v>
      </c>
      <c r="K65" s="16">
        <f t="shared" si="1"/>
        <v>20.798833333333334</v>
      </c>
      <c r="L65" s="14" t="s">
        <v>1137</v>
      </c>
      <c r="M65" s="14" t="s">
        <v>1146</v>
      </c>
      <c r="N65" s="14" t="s">
        <v>1117</v>
      </c>
      <c r="O65" s="14">
        <f t="shared" si="2"/>
        <v>21.555250000000001</v>
      </c>
      <c r="P65" s="14"/>
      <c r="Q65" s="14"/>
      <c r="R65" s="14"/>
    </row>
    <row r="66" spans="1:18" s="17" customFormat="1" ht="15" customHeight="1" x14ac:dyDescent="0.3">
      <c r="A66" s="12" t="s">
        <v>1109</v>
      </c>
      <c r="B66" s="13" t="s">
        <v>1148</v>
      </c>
      <c r="C66" s="14" t="s">
        <v>396</v>
      </c>
      <c r="D66" s="14" t="s">
        <v>1143</v>
      </c>
      <c r="E66" s="14"/>
      <c r="F66" s="14">
        <v>-20.94</v>
      </c>
      <c r="G66" s="14">
        <v>12.65</v>
      </c>
      <c r="H66" s="15">
        <v>346.06839900313668</v>
      </c>
      <c r="I66" s="16">
        <v>20.66</v>
      </c>
      <c r="J66" s="16">
        <f t="shared" ref="J66:K81" si="3">AVERAGE(H64:H68)</f>
        <v>345.88951324742101</v>
      </c>
      <c r="K66" s="16">
        <f t="shared" si="3"/>
        <v>20.808833333333332</v>
      </c>
      <c r="L66" s="14" t="s">
        <v>1141</v>
      </c>
      <c r="M66" s="14" t="s">
        <v>1113</v>
      </c>
      <c r="N66" s="14" t="s">
        <v>1114</v>
      </c>
      <c r="O66" s="14">
        <f t="shared" si="2"/>
        <v>21.510250000000013</v>
      </c>
      <c r="P66" s="14"/>
      <c r="Q66" s="14"/>
      <c r="R66" s="14"/>
    </row>
    <row r="67" spans="1:18" s="17" customFormat="1" ht="15" customHeight="1" x14ac:dyDescent="0.3">
      <c r="A67" s="12" t="s">
        <v>1147</v>
      </c>
      <c r="B67" s="13" t="s">
        <v>1148</v>
      </c>
      <c r="C67" s="14" t="s">
        <v>396</v>
      </c>
      <c r="D67" s="14" t="s">
        <v>1135</v>
      </c>
      <c r="E67" s="14"/>
      <c r="F67" s="14">
        <v>-20.94</v>
      </c>
      <c r="G67" s="14">
        <v>12.65</v>
      </c>
      <c r="H67" s="15">
        <v>346.21620977097922</v>
      </c>
      <c r="I67" s="16">
        <v>20.75</v>
      </c>
      <c r="J67" s="16">
        <f t="shared" si="3"/>
        <v>346.20142869419499</v>
      </c>
      <c r="K67" s="16">
        <f t="shared" si="3"/>
        <v>20.453833333333336</v>
      </c>
      <c r="L67" s="14" t="s">
        <v>1112</v>
      </c>
      <c r="M67" s="14" t="s">
        <v>1113</v>
      </c>
      <c r="N67" s="14" t="s">
        <v>1114</v>
      </c>
      <c r="O67" s="14">
        <f t="shared" si="2"/>
        <v>23.107749999999996</v>
      </c>
      <c r="P67" s="14"/>
      <c r="Q67" s="14"/>
      <c r="R67" s="14"/>
    </row>
    <row r="68" spans="1:18" s="17" customFormat="1" ht="15" customHeight="1" x14ac:dyDescent="0.3">
      <c r="A68" s="12" t="s">
        <v>1147</v>
      </c>
      <c r="B68" s="13" t="s">
        <v>1148</v>
      </c>
      <c r="C68" s="14" t="s">
        <v>396</v>
      </c>
      <c r="D68" s="14" t="s">
        <v>1143</v>
      </c>
      <c r="E68" s="14"/>
      <c r="F68" s="14">
        <v>-20.94</v>
      </c>
      <c r="G68" s="14">
        <v>12.65</v>
      </c>
      <c r="H68" s="15">
        <v>346.36402053882182</v>
      </c>
      <c r="I68" s="16">
        <v>20.756666666666668</v>
      </c>
      <c r="J68" s="16">
        <f t="shared" si="3"/>
        <v>346.31807921322616</v>
      </c>
      <c r="K68" s="16">
        <f t="shared" si="3"/>
        <v>20.510333333333332</v>
      </c>
      <c r="L68" s="14" t="s">
        <v>1112</v>
      </c>
      <c r="M68" s="14" t="s">
        <v>1146</v>
      </c>
      <c r="N68" s="14" t="s">
        <v>1114</v>
      </c>
      <c r="O68" s="14">
        <f t="shared" si="2"/>
        <v>22.853500000000011</v>
      </c>
      <c r="P68" s="14"/>
      <c r="Q68" s="14"/>
      <c r="R68" s="14"/>
    </row>
    <row r="69" spans="1:18" s="17" customFormat="1" ht="15" customHeight="1" x14ac:dyDescent="0.3">
      <c r="A69" s="12" t="s">
        <v>1109</v>
      </c>
      <c r="B69" s="13" t="s">
        <v>1153</v>
      </c>
      <c r="C69" s="14" t="s">
        <v>396</v>
      </c>
      <c r="D69" s="14" t="s">
        <v>1154</v>
      </c>
      <c r="E69" s="14"/>
      <c r="F69" s="14">
        <v>-20.94</v>
      </c>
      <c r="G69" s="14">
        <v>12.65</v>
      </c>
      <c r="H69" s="15">
        <v>346.43792592274309</v>
      </c>
      <c r="I69" s="16">
        <v>19.684999999999999</v>
      </c>
      <c r="J69" s="16">
        <f t="shared" si="3"/>
        <v>346.4104609431277</v>
      </c>
      <c r="K69" s="16">
        <f t="shared" si="3"/>
        <v>20.587</v>
      </c>
      <c r="L69" s="14" t="s">
        <v>1141</v>
      </c>
      <c r="M69" s="14" t="s">
        <v>1116</v>
      </c>
      <c r="N69" s="14" t="s">
        <v>1114</v>
      </c>
      <c r="O69" s="14">
        <f t="shared" si="2"/>
        <v>22.508500000000012</v>
      </c>
      <c r="P69" s="14"/>
      <c r="Q69" s="14"/>
      <c r="R69" s="14"/>
    </row>
    <row r="70" spans="1:18" s="17" customFormat="1" ht="15" customHeight="1" x14ac:dyDescent="0.3">
      <c r="A70" s="12" t="s">
        <v>1109</v>
      </c>
      <c r="B70" s="13" t="s">
        <v>1148</v>
      </c>
      <c r="C70" s="14" t="s">
        <v>1155</v>
      </c>
      <c r="D70" s="14" t="s">
        <v>1135</v>
      </c>
      <c r="E70" s="14"/>
      <c r="F70" s="14">
        <v>-9.57</v>
      </c>
      <c r="G70" s="14">
        <v>18.66</v>
      </c>
      <c r="H70" s="15">
        <v>346.5038408304498</v>
      </c>
      <c r="I70" s="16">
        <v>20.7</v>
      </c>
      <c r="J70" s="16">
        <f t="shared" si="3"/>
        <v>346.48806159624507</v>
      </c>
      <c r="K70" s="16">
        <f t="shared" si="3"/>
        <v>20.473000000000003</v>
      </c>
      <c r="L70" s="14" t="s">
        <v>1112</v>
      </c>
      <c r="M70" s="14" t="s">
        <v>1113</v>
      </c>
      <c r="N70" s="14" t="s">
        <v>1114</v>
      </c>
      <c r="O70" s="14">
        <f>117.4-4.5*(K70+0.5)</f>
        <v>23.021499999999989</v>
      </c>
      <c r="P70" s="14"/>
      <c r="Q70" s="14"/>
      <c r="R70" s="14"/>
    </row>
    <row r="71" spans="1:18" s="17" customFormat="1" ht="15" customHeight="1" x14ac:dyDescent="0.3">
      <c r="A71" s="12" t="s">
        <v>1124</v>
      </c>
      <c r="B71" s="13" t="s">
        <v>1148</v>
      </c>
      <c r="C71" s="14" t="s">
        <v>396</v>
      </c>
      <c r="D71" s="14" t="s">
        <v>1135</v>
      </c>
      <c r="E71" s="14"/>
      <c r="F71" s="14">
        <v>-20.94</v>
      </c>
      <c r="G71" s="14">
        <v>12.65</v>
      </c>
      <c r="H71" s="15">
        <v>346.53030765264469</v>
      </c>
      <c r="I71" s="16">
        <v>21.043333333333333</v>
      </c>
      <c r="J71" s="16">
        <f t="shared" si="3"/>
        <v>346.54053441882917</v>
      </c>
      <c r="K71" s="16">
        <f t="shared" si="3"/>
        <v>20.583166666666664</v>
      </c>
      <c r="L71" s="14" t="s">
        <v>1115</v>
      </c>
      <c r="M71" s="14" t="s">
        <v>1113</v>
      </c>
      <c r="N71" s="14" t="s">
        <v>1114</v>
      </c>
      <c r="O71" s="14"/>
      <c r="P71" s="14"/>
      <c r="Q71" s="14"/>
      <c r="R71" s="14"/>
    </row>
    <row r="72" spans="1:18" s="17" customFormat="1" ht="15" customHeight="1" x14ac:dyDescent="0.3">
      <c r="A72" s="12" t="s">
        <v>1109</v>
      </c>
      <c r="B72" s="13" t="s">
        <v>1148</v>
      </c>
      <c r="C72" s="14" t="s">
        <v>396</v>
      </c>
      <c r="D72" s="14" t="s">
        <v>1156</v>
      </c>
      <c r="E72" s="14"/>
      <c r="F72" s="14">
        <v>-20.94</v>
      </c>
      <c r="G72" s="14">
        <v>12.65</v>
      </c>
      <c r="H72" s="15">
        <v>346.60421303656597</v>
      </c>
      <c r="I72" s="16">
        <v>20.18</v>
      </c>
      <c r="J72" s="16">
        <f t="shared" si="3"/>
        <v>346.59167694450269</v>
      </c>
      <c r="K72" s="16">
        <f t="shared" si="3"/>
        <v>20.877500000000001</v>
      </c>
      <c r="L72" s="14" t="s">
        <v>1112</v>
      </c>
      <c r="M72" s="14" t="s">
        <v>1113</v>
      </c>
      <c r="N72" s="14" t="s">
        <v>1114</v>
      </c>
      <c r="O72" s="14"/>
      <c r="P72" s="14"/>
      <c r="Q72" s="14"/>
      <c r="R72" s="14"/>
    </row>
    <row r="73" spans="1:18" s="17" customFormat="1" ht="15" customHeight="1" x14ac:dyDescent="0.3">
      <c r="A73" s="12" t="s">
        <v>398</v>
      </c>
      <c r="B73" s="13" t="s">
        <v>1153</v>
      </c>
      <c r="C73" s="14" t="s">
        <v>396</v>
      </c>
      <c r="D73" s="14" t="s">
        <v>1143</v>
      </c>
      <c r="E73" s="14"/>
      <c r="F73" s="14">
        <v>-20.94</v>
      </c>
      <c r="G73" s="14">
        <v>12.65</v>
      </c>
      <c r="H73" s="15">
        <v>346.62638465174234</v>
      </c>
      <c r="I73" s="16">
        <v>21.307500000000001</v>
      </c>
      <c r="J73" s="16">
        <f t="shared" si="3"/>
        <v>346.63707560711191</v>
      </c>
      <c r="K73" s="16">
        <f t="shared" si="3"/>
        <v>21.0305</v>
      </c>
      <c r="L73" s="14" t="s">
        <v>1112</v>
      </c>
      <c r="M73" s="14" t="s">
        <v>1146</v>
      </c>
      <c r="N73" s="14" t="s">
        <v>1139</v>
      </c>
      <c r="O73" s="14"/>
      <c r="P73" s="14"/>
      <c r="Q73" s="14"/>
      <c r="R73" s="14"/>
    </row>
    <row r="74" spans="1:18" s="17" customFormat="1" ht="15" customHeight="1" x14ac:dyDescent="0.3">
      <c r="A74" s="12" t="s">
        <v>1147</v>
      </c>
      <c r="B74" s="13" t="s">
        <v>1151</v>
      </c>
      <c r="C74" s="14" t="s">
        <v>396</v>
      </c>
      <c r="D74" s="14" t="s">
        <v>397</v>
      </c>
      <c r="E74" s="14"/>
      <c r="F74" s="14">
        <v>-20.94</v>
      </c>
      <c r="G74" s="14">
        <v>12.65</v>
      </c>
      <c r="H74" s="15">
        <v>346.69363855111072</v>
      </c>
      <c r="I74" s="16">
        <v>21.156666666666666</v>
      </c>
      <c r="J74" s="16">
        <f t="shared" si="3"/>
        <v>346.68734839736169</v>
      </c>
      <c r="K74" s="16">
        <f t="shared" si="3"/>
        <v>21.221833333333333</v>
      </c>
      <c r="L74" s="14" t="s">
        <v>1141</v>
      </c>
      <c r="M74" s="14" t="s">
        <v>1116</v>
      </c>
      <c r="N74" s="14" t="s">
        <v>1114</v>
      </c>
      <c r="O74" s="14"/>
      <c r="P74" s="14"/>
      <c r="Q74" s="14"/>
      <c r="R74" s="14"/>
    </row>
    <row r="75" spans="1:18" s="17" customFormat="1" ht="15" customHeight="1" x14ac:dyDescent="0.3">
      <c r="A75" s="12" t="s">
        <v>1109</v>
      </c>
      <c r="B75" s="14" t="s">
        <v>1110</v>
      </c>
      <c r="C75" s="14" t="s">
        <v>396</v>
      </c>
      <c r="D75" s="14" t="s">
        <v>1140</v>
      </c>
      <c r="E75" s="14"/>
      <c r="F75" s="14">
        <v>-20.94</v>
      </c>
      <c r="G75" s="14">
        <v>12.65</v>
      </c>
      <c r="H75" s="15">
        <v>346.73083414349605</v>
      </c>
      <c r="I75" s="16">
        <v>21.465</v>
      </c>
      <c r="J75" s="16">
        <f t="shared" si="3"/>
        <v>346.75791636685017</v>
      </c>
      <c r="K75" s="16">
        <f t="shared" si="3"/>
        <v>21.333166666666667</v>
      </c>
      <c r="L75" s="14" t="s">
        <v>1112</v>
      </c>
      <c r="M75" s="14" t="s">
        <v>1113</v>
      </c>
      <c r="N75" s="14" t="s">
        <v>1114</v>
      </c>
      <c r="O75" s="14"/>
      <c r="P75" s="14"/>
      <c r="Q75" s="14"/>
      <c r="R75" s="14"/>
    </row>
    <row r="76" spans="1:18" s="17" customFormat="1" ht="15" customHeight="1" x14ac:dyDescent="0.3">
      <c r="A76" s="12" t="s">
        <v>1147</v>
      </c>
      <c r="B76" s="14" t="s">
        <v>1110</v>
      </c>
      <c r="C76" s="14" t="s">
        <v>1155</v>
      </c>
      <c r="D76" s="14" t="s">
        <v>1135</v>
      </c>
      <c r="E76" s="14"/>
      <c r="F76" s="14">
        <v>-9.57</v>
      </c>
      <c r="G76" s="14">
        <v>18.66</v>
      </c>
      <c r="H76" s="15">
        <v>346.78167160389336</v>
      </c>
      <c r="I76" s="16">
        <v>22</v>
      </c>
      <c r="J76" s="16">
        <f t="shared" si="3"/>
        <v>346.83811781042908</v>
      </c>
      <c r="K76" s="16">
        <f t="shared" si="3"/>
        <v>20.994333333333334</v>
      </c>
      <c r="L76" s="14" t="s">
        <v>1137</v>
      </c>
      <c r="M76" s="14" t="s">
        <v>1146</v>
      </c>
      <c r="N76" s="14" t="s">
        <v>1125</v>
      </c>
      <c r="O76" s="14"/>
      <c r="P76" s="14"/>
      <c r="Q76" s="14"/>
      <c r="R76" s="14"/>
    </row>
    <row r="77" spans="1:18" s="17" customFormat="1" ht="15" customHeight="1" x14ac:dyDescent="0.3">
      <c r="A77" s="12" t="s">
        <v>1147</v>
      </c>
      <c r="B77" s="14" t="s">
        <v>1110</v>
      </c>
      <c r="C77" s="14" t="s">
        <v>396</v>
      </c>
      <c r="D77" s="14" t="s">
        <v>1135</v>
      </c>
      <c r="E77" s="14"/>
      <c r="F77" s="14">
        <v>-20.94</v>
      </c>
      <c r="G77" s="14">
        <v>12.65</v>
      </c>
      <c r="H77" s="15">
        <v>346.95705288400859</v>
      </c>
      <c r="I77" s="16">
        <v>20.736666666666665</v>
      </c>
      <c r="J77" s="16">
        <f t="shared" si="3"/>
        <v>346.92186407396918</v>
      </c>
      <c r="K77" s="16">
        <f t="shared" si="3"/>
        <v>20.698333333333331</v>
      </c>
      <c r="L77" s="14" t="s">
        <v>1112</v>
      </c>
      <c r="M77" s="14" t="s">
        <v>1113</v>
      </c>
      <c r="N77" s="14" t="s">
        <v>1125</v>
      </c>
      <c r="O77" s="14"/>
      <c r="P77" s="14"/>
      <c r="Q77" s="14"/>
      <c r="R77" s="14"/>
    </row>
    <row r="78" spans="1:18" s="17" customFormat="1" ht="15" customHeight="1" x14ac:dyDescent="0.3">
      <c r="A78" s="12" t="s">
        <v>1109</v>
      </c>
      <c r="B78" s="14" t="s">
        <v>1110</v>
      </c>
      <c r="C78" s="14" t="s">
        <v>1134</v>
      </c>
      <c r="D78" s="14" t="s">
        <v>1143</v>
      </c>
      <c r="E78" s="14"/>
      <c r="F78" s="14">
        <v>-21.35</v>
      </c>
      <c r="G78" s="14">
        <v>8.57</v>
      </c>
      <c r="H78" s="15">
        <v>347.02739186963686</v>
      </c>
      <c r="I78" s="16">
        <v>19.613333333333337</v>
      </c>
      <c r="J78" s="16">
        <f t="shared" si="3"/>
        <v>347.01057240396648</v>
      </c>
      <c r="K78" s="16">
        <f t="shared" si="3"/>
        <v>20.505333333333333</v>
      </c>
      <c r="L78" s="14" t="s">
        <v>1157</v>
      </c>
      <c r="M78" s="14" t="s">
        <v>1146</v>
      </c>
      <c r="N78" s="14" t="s">
        <v>1114</v>
      </c>
      <c r="O78" s="14"/>
      <c r="P78" s="14"/>
      <c r="Q78" s="14"/>
      <c r="R78" s="14"/>
    </row>
    <row r="79" spans="1:18" s="17" customFormat="1" ht="15" customHeight="1" x14ac:dyDescent="0.3">
      <c r="A79" s="12" t="s">
        <v>1147</v>
      </c>
      <c r="B79" s="14" t="s">
        <v>1110</v>
      </c>
      <c r="C79" s="14" t="s">
        <v>1134</v>
      </c>
      <c r="D79" s="14" t="s">
        <v>397</v>
      </c>
      <c r="E79" s="14"/>
      <c r="F79" s="14">
        <v>-21.35</v>
      </c>
      <c r="G79" s="14">
        <v>8.57</v>
      </c>
      <c r="H79" s="15">
        <v>347.11236986881084</v>
      </c>
      <c r="I79" s="16">
        <v>19.676666666666666</v>
      </c>
      <c r="J79" s="16">
        <f t="shared" si="3"/>
        <v>347.11962064030001</v>
      </c>
      <c r="K79" s="16">
        <f t="shared" si="3"/>
        <v>20.235333333333337</v>
      </c>
      <c r="L79" s="14" t="s">
        <v>1112</v>
      </c>
      <c r="M79" s="14" t="s">
        <v>1113</v>
      </c>
      <c r="N79" s="14" t="s">
        <v>1123</v>
      </c>
      <c r="O79" s="14"/>
      <c r="P79" s="14"/>
      <c r="Q79" s="14"/>
      <c r="R79" s="14"/>
    </row>
    <row r="80" spans="1:18" s="17" customFormat="1" ht="15" customHeight="1" x14ac:dyDescent="0.3">
      <c r="A80" s="12" t="s">
        <v>1147</v>
      </c>
      <c r="B80" s="14" t="s">
        <v>1110</v>
      </c>
      <c r="C80" s="14" t="s">
        <v>1155</v>
      </c>
      <c r="D80" s="14" t="s">
        <v>1143</v>
      </c>
      <c r="E80" s="14"/>
      <c r="F80" s="14">
        <v>-9.57</v>
      </c>
      <c r="G80" s="14">
        <v>18.66</v>
      </c>
      <c r="H80" s="15">
        <v>347.17437579348285</v>
      </c>
      <c r="I80" s="16">
        <v>20.5</v>
      </c>
      <c r="J80" s="16">
        <f t="shared" si="3"/>
        <v>347.19615504868659</v>
      </c>
      <c r="K80" s="16">
        <f t="shared" si="3"/>
        <v>20.327999999999999</v>
      </c>
      <c r="L80" s="14" t="s">
        <v>1112</v>
      </c>
      <c r="M80" s="14" t="s">
        <v>1150</v>
      </c>
      <c r="N80" s="14" t="s">
        <v>1145</v>
      </c>
      <c r="O80" s="14"/>
      <c r="P80" s="14"/>
      <c r="Q80" s="14"/>
      <c r="R80" s="14"/>
    </row>
    <row r="81" spans="1:18" s="17" customFormat="1" ht="15" customHeight="1" x14ac:dyDescent="0.3">
      <c r="A81" s="12" t="s">
        <v>398</v>
      </c>
      <c r="B81" s="14" t="s">
        <v>1110</v>
      </c>
      <c r="C81" s="14" t="s">
        <v>396</v>
      </c>
      <c r="D81" s="14" t="s">
        <v>1135</v>
      </c>
      <c r="E81" s="14"/>
      <c r="F81" s="14">
        <v>-20.94</v>
      </c>
      <c r="G81" s="14">
        <v>12.65</v>
      </c>
      <c r="H81" s="15">
        <v>347.32691278556103</v>
      </c>
      <c r="I81" s="16">
        <v>20.65</v>
      </c>
      <c r="J81" s="16">
        <f t="shared" si="3"/>
        <v>347.25965509202547</v>
      </c>
      <c r="K81" s="16">
        <f t="shared" si="3"/>
        <v>20.373333333333331</v>
      </c>
      <c r="L81" s="14" t="s">
        <v>1141</v>
      </c>
      <c r="M81" s="14" t="s">
        <v>1113</v>
      </c>
      <c r="N81" s="14" t="s">
        <v>1114</v>
      </c>
      <c r="O81" s="14"/>
      <c r="P81" s="14"/>
      <c r="Q81" s="14"/>
      <c r="R81" s="14"/>
    </row>
    <row r="82" spans="1:18" s="17" customFormat="1" ht="15" customHeight="1" x14ac:dyDescent="0.3">
      <c r="A82" s="12" t="s">
        <v>1109</v>
      </c>
      <c r="B82" s="14" t="s">
        <v>1122</v>
      </c>
      <c r="C82" s="14" t="s">
        <v>1155</v>
      </c>
      <c r="D82" s="14" t="s">
        <v>1135</v>
      </c>
      <c r="E82" s="14"/>
      <c r="F82" s="14">
        <v>-9.57</v>
      </c>
      <c r="G82" s="14">
        <v>18.66</v>
      </c>
      <c r="H82" s="15">
        <v>347.3397249259416</v>
      </c>
      <c r="I82" s="16">
        <v>21.2</v>
      </c>
      <c r="J82" s="16">
        <f t="shared" ref="J82:K97" si="4">AVERAGE(H80:H84)</f>
        <v>347.34365921999239</v>
      </c>
      <c r="K82" s="16">
        <f t="shared" si="4"/>
        <v>20.564666666666668</v>
      </c>
      <c r="L82" s="14" t="s">
        <v>1115</v>
      </c>
      <c r="M82" s="14" t="s">
        <v>1113</v>
      </c>
      <c r="N82" s="14" t="s">
        <v>1145</v>
      </c>
      <c r="O82" s="14"/>
      <c r="P82" s="14"/>
      <c r="Q82" s="14"/>
      <c r="R82" s="14"/>
    </row>
    <row r="83" spans="1:18" s="17" customFormat="1" ht="15" customHeight="1" x14ac:dyDescent="0.3">
      <c r="A83" s="12" t="s">
        <v>1147</v>
      </c>
      <c r="B83" s="14" t="s">
        <v>1110</v>
      </c>
      <c r="C83" s="14" t="s">
        <v>1134</v>
      </c>
      <c r="D83" s="14" t="s">
        <v>1135</v>
      </c>
      <c r="E83" s="14"/>
      <c r="F83" s="14">
        <v>-21.35</v>
      </c>
      <c r="G83" s="14">
        <v>8.57</v>
      </c>
      <c r="H83" s="15">
        <v>347.34489208633096</v>
      </c>
      <c r="I83" s="16">
        <v>19.84</v>
      </c>
      <c r="J83" s="16">
        <f t="shared" si="4"/>
        <v>347.4924734392053</v>
      </c>
      <c r="K83" s="16">
        <f t="shared" si="4"/>
        <v>20.514666666666667</v>
      </c>
      <c r="L83" s="14" t="s">
        <v>1112</v>
      </c>
      <c r="M83" s="14" t="s">
        <v>1113</v>
      </c>
      <c r="N83" s="14" t="s">
        <v>1114</v>
      </c>
      <c r="O83" s="14"/>
      <c r="P83" s="14"/>
      <c r="Q83" s="14"/>
      <c r="R83" s="14"/>
    </row>
    <row r="84" spans="1:18" s="17" customFormat="1" ht="15" customHeight="1" x14ac:dyDescent="0.3">
      <c r="A84" s="12" t="s">
        <v>1109</v>
      </c>
      <c r="B84" s="14" t="s">
        <v>1110</v>
      </c>
      <c r="C84" s="14" t="s">
        <v>396</v>
      </c>
      <c r="D84" s="14" t="s">
        <v>1135</v>
      </c>
      <c r="E84" s="14"/>
      <c r="F84" s="14">
        <v>-20.94</v>
      </c>
      <c r="G84" s="14">
        <v>12.65</v>
      </c>
      <c r="H84" s="15">
        <v>347.53239050864573</v>
      </c>
      <c r="I84" s="16">
        <v>20.633333333333336</v>
      </c>
      <c r="J84" s="16">
        <f t="shared" si="4"/>
        <v>347.62397918197951</v>
      </c>
      <c r="K84" s="16">
        <f t="shared" si="4"/>
        <v>20.503999999999998</v>
      </c>
      <c r="L84" s="14" t="s">
        <v>1115</v>
      </c>
      <c r="M84" s="14" t="s">
        <v>263</v>
      </c>
      <c r="N84" s="14" t="s">
        <v>1114</v>
      </c>
      <c r="O84" s="14"/>
      <c r="P84" s="14"/>
      <c r="Q84" s="14"/>
      <c r="R84" s="14"/>
    </row>
    <row r="85" spans="1:18" s="17" customFormat="1" ht="15" customHeight="1" x14ac:dyDescent="0.3">
      <c r="A85" s="12" t="s">
        <v>1124</v>
      </c>
      <c r="B85" s="14" t="s">
        <v>1110</v>
      </c>
      <c r="C85" s="14" t="s">
        <v>1155</v>
      </c>
      <c r="D85" s="14" t="s">
        <v>1143</v>
      </c>
      <c r="E85" s="14"/>
      <c r="F85" s="14">
        <v>-9.57</v>
      </c>
      <c r="G85" s="14">
        <v>18.66</v>
      </c>
      <c r="H85" s="15">
        <v>347.91844688954717</v>
      </c>
      <c r="I85" s="16">
        <v>20.25</v>
      </c>
      <c r="J85" s="16">
        <f t="shared" si="4"/>
        <v>347.75908682837013</v>
      </c>
      <c r="K85" s="16">
        <f t="shared" si="4"/>
        <v>20.384499999999996</v>
      </c>
      <c r="L85" s="14" t="s">
        <v>1112</v>
      </c>
      <c r="M85" s="14" t="s">
        <v>1132</v>
      </c>
      <c r="N85" s="14" t="s">
        <v>1139</v>
      </c>
      <c r="O85" s="14"/>
      <c r="P85" s="14"/>
      <c r="Q85" s="14"/>
      <c r="R85" s="14"/>
    </row>
    <row r="86" spans="1:18" s="17" customFormat="1" ht="15" customHeight="1" x14ac:dyDescent="0.3">
      <c r="A86" s="12" t="s">
        <v>1142</v>
      </c>
      <c r="B86" s="14" t="s">
        <v>1158</v>
      </c>
      <c r="C86" s="14" t="s">
        <v>396</v>
      </c>
      <c r="D86" s="14" t="s">
        <v>1135</v>
      </c>
      <c r="E86" s="14"/>
      <c r="F86" s="14">
        <v>-20.94</v>
      </c>
      <c r="G86" s="14">
        <v>12.65</v>
      </c>
      <c r="H86" s="15">
        <v>347.98444149943202</v>
      </c>
      <c r="I86" s="16">
        <v>20.596666666666664</v>
      </c>
      <c r="J86" s="16">
        <f t="shared" si="4"/>
        <v>347.89932537437539</v>
      </c>
      <c r="K86" s="16">
        <f t="shared" si="4"/>
        <v>20.595000000000002</v>
      </c>
      <c r="L86" s="14" t="s">
        <v>1141</v>
      </c>
      <c r="M86" s="14" t="s">
        <v>1121</v>
      </c>
      <c r="N86" s="14" t="s">
        <v>1114</v>
      </c>
      <c r="O86" s="14"/>
      <c r="P86" s="14"/>
      <c r="Q86" s="14"/>
      <c r="R86" s="14"/>
    </row>
    <row r="87" spans="1:18" s="17" customFormat="1" ht="15" customHeight="1" x14ac:dyDescent="0.3">
      <c r="A87" s="12" t="s">
        <v>1109</v>
      </c>
      <c r="B87" s="14" t="s">
        <v>1110</v>
      </c>
      <c r="C87" s="14" t="s">
        <v>396</v>
      </c>
      <c r="D87" s="14" t="s">
        <v>1135</v>
      </c>
      <c r="E87" s="14"/>
      <c r="F87" s="14">
        <v>-20.94</v>
      </c>
      <c r="G87" s="14">
        <v>12.65</v>
      </c>
      <c r="H87" s="15">
        <v>348.01526315789471</v>
      </c>
      <c r="I87" s="16">
        <v>20.602499999999999</v>
      </c>
      <c r="J87" s="16">
        <f t="shared" si="4"/>
        <v>348.00960647704744</v>
      </c>
      <c r="K87" s="16">
        <f t="shared" si="4"/>
        <v>20.568333333333335</v>
      </c>
      <c r="L87" s="14" t="s">
        <v>1112</v>
      </c>
      <c r="M87" s="14" t="s">
        <v>1146</v>
      </c>
      <c r="N87" s="14" t="s">
        <v>1145</v>
      </c>
      <c r="O87" s="14"/>
      <c r="P87" s="14"/>
      <c r="Q87" s="14"/>
      <c r="R87" s="14"/>
    </row>
    <row r="88" spans="1:18" s="17" customFormat="1" ht="15" customHeight="1" x14ac:dyDescent="0.3">
      <c r="A88" s="12" t="s">
        <v>1109</v>
      </c>
      <c r="B88" s="14" t="s">
        <v>1110</v>
      </c>
      <c r="C88" s="14" t="s">
        <v>396</v>
      </c>
      <c r="D88" s="14" t="s">
        <v>1143</v>
      </c>
      <c r="E88" s="14"/>
      <c r="F88" s="14">
        <v>-20.94</v>
      </c>
      <c r="G88" s="14">
        <v>12.65</v>
      </c>
      <c r="H88" s="15">
        <v>348.04608481635745</v>
      </c>
      <c r="I88" s="16">
        <v>20.892499999999998</v>
      </c>
      <c r="J88" s="16">
        <f t="shared" si="4"/>
        <v>348.05755772546053</v>
      </c>
      <c r="K88" s="16">
        <f t="shared" si="4"/>
        <v>20.618333333333332</v>
      </c>
      <c r="L88" s="14" t="s">
        <v>1141</v>
      </c>
      <c r="M88" s="14" t="s">
        <v>1132</v>
      </c>
      <c r="N88" s="14" t="s">
        <v>1125</v>
      </c>
      <c r="O88" s="14"/>
      <c r="P88" s="14"/>
      <c r="Q88" s="14"/>
      <c r="R88" s="14"/>
    </row>
    <row r="89" spans="1:18" s="17" customFormat="1" ht="15" customHeight="1" x14ac:dyDescent="0.3">
      <c r="A89" s="12" t="s">
        <v>398</v>
      </c>
      <c r="B89" s="14" t="s">
        <v>1110</v>
      </c>
      <c r="C89" s="14" t="s">
        <v>1155</v>
      </c>
      <c r="D89" s="14" t="s">
        <v>1140</v>
      </c>
      <c r="E89" s="14"/>
      <c r="F89" s="14">
        <v>-9.57</v>
      </c>
      <c r="G89" s="14">
        <v>18.66</v>
      </c>
      <c r="H89" s="15">
        <v>348.08379602200591</v>
      </c>
      <c r="I89" s="16">
        <v>20.5</v>
      </c>
      <c r="J89" s="16">
        <f t="shared" si="4"/>
        <v>348.11876591308999</v>
      </c>
      <c r="K89" s="16">
        <f t="shared" si="4"/>
        <v>20.739000000000001</v>
      </c>
      <c r="L89" s="14" t="s">
        <v>1112</v>
      </c>
      <c r="M89" s="14" t="s">
        <v>1113</v>
      </c>
      <c r="N89" s="14" t="s">
        <v>1114</v>
      </c>
      <c r="O89" s="14"/>
      <c r="P89" s="14"/>
      <c r="Q89" s="14"/>
      <c r="R89" s="14"/>
    </row>
    <row r="90" spans="1:18" s="17" customFormat="1" ht="15" customHeight="1" x14ac:dyDescent="0.3">
      <c r="A90" s="12" t="s">
        <v>1109</v>
      </c>
      <c r="B90" s="14" t="s">
        <v>1158</v>
      </c>
      <c r="C90" s="14" t="s">
        <v>1155</v>
      </c>
      <c r="D90" s="14" t="s">
        <v>397</v>
      </c>
      <c r="E90" s="14"/>
      <c r="F90" s="14">
        <v>-9.57</v>
      </c>
      <c r="G90" s="14">
        <v>18.66</v>
      </c>
      <c r="H90" s="15">
        <v>348.15820313161237</v>
      </c>
      <c r="I90" s="16">
        <v>20.5</v>
      </c>
      <c r="J90" s="16">
        <f t="shared" si="4"/>
        <v>348.22341450876445</v>
      </c>
      <c r="K90" s="16">
        <f t="shared" si="4"/>
        <v>20.918500000000002</v>
      </c>
      <c r="L90" s="14" t="s">
        <v>1112</v>
      </c>
      <c r="M90" s="14" t="s">
        <v>1113</v>
      </c>
      <c r="N90" s="14" t="s">
        <v>1114</v>
      </c>
      <c r="O90" s="14"/>
      <c r="P90" s="14"/>
      <c r="Q90" s="14"/>
      <c r="R90" s="14"/>
    </row>
    <row r="91" spans="1:18" s="17" customFormat="1" ht="15" customHeight="1" x14ac:dyDescent="0.3">
      <c r="A91" s="12" t="s">
        <v>1147</v>
      </c>
      <c r="B91" s="14" t="s">
        <v>1158</v>
      </c>
      <c r="C91" s="14" t="s">
        <v>1155</v>
      </c>
      <c r="D91" s="14" t="s">
        <v>1140</v>
      </c>
      <c r="E91" s="14"/>
      <c r="F91" s="14">
        <v>-9.57</v>
      </c>
      <c r="G91" s="14">
        <v>18.66</v>
      </c>
      <c r="H91" s="15">
        <v>348.29048243757933</v>
      </c>
      <c r="I91" s="16">
        <v>21.2</v>
      </c>
      <c r="J91" s="16">
        <f t="shared" si="4"/>
        <v>348.33016622936941</v>
      </c>
      <c r="K91" s="16">
        <f t="shared" si="4"/>
        <v>20.94</v>
      </c>
      <c r="L91" s="14" t="s">
        <v>1115</v>
      </c>
      <c r="M91" s="14" t="s">
        <v>1113</v>
      </c>
      <c r="N91" s="14" t="s">
        <v>1114</v>
      </c>
      <c r="O91" s="14"/>
      <c r="P91" s="14"/>
      <c r="Q91" s="14"/>
      <c r="R91" s="14"/>
    </row>
    <row r="92" spans="1:18" s="17" customFormat="1" ht="15" customHeight="1" x14ac:dyDescent="0.3">
      <c r="A92" s="12" t="s">
        <v>398</v>
      </c>
      <c r="B92" s="14" t="s">
        <v>1110</v>
      </c>
      <c r="C92" s="14" t="s">
        <v>1155</v>
      </c>
      <c r="D92" s="14" t="s">
        <v>1135</v>
      </c>
      <c r="E92" s="14"/>
      <c r="F92" s="14">
        <v>-9.57</v>
      </c>
      <c r="G92" s="14">
        <v>18.66</v>
      </c>
      <c r="H92" s="15">
        <v>348.53850613626747</v>
      </c>
      <c r="I92" s="16">
        <v>21.5</v>
      </c>
      <c r="J92" s="16">
        <f t="shared" si="4"/>
        <v>348.62159407532795</v>
      </c>
      <c r="K92" s="16">
        <f t="shared" si="4"/>
        <v>20.860000000000003</v>
      </c>
      <c r="L92" s="14" t="s">
        <v>1141</v>
      </c>
      <c r="M92" s="14" t="s">
        <v>1150</v>
      </c>
      <c r="N92" s="14" t="s">
        <v>1145</v>
      </c>
      <c r="O92" s="14"/>
      <c r="P92" s="14"/>
      <c r="Q92" s="14"/>
      <c r="R92" s="14"/>
    </row>
    <row r="93" spans="1:18" s="17" customFormat="1" ht="15" customHeight="1" x14ac:dyDescent="0.3">
      <c r="A93" s="12" t="s">
        <v>398</v>
      </c>
      <c r="B93" s="14" t="s">
        <v>1110</v>
      </c>
      <c r="C93" s="14" t="s">
        <v>1155</v>
      </c>
      <c r="D93" s="14" t="s">
        <v>1143</v>
      </c>
      <c r="E93" s="14"/>
      <c r="F93" s="14">
        <v>-9.57</v>
      </c>
      <c r="G93" s="14">
        <v>18.66</v>
      </c>
      <c r="H93" s="15">
        <v>348.57984341938214</v>
      </c>
      <c r="I93" s="16">
        <v>21</v>
      </c>
      <c r="J93" s="16">
        <f t="shared" si="4"/>
        <v>349.03418255802598</v>
      </c>
      <c r="K93" s="16">
        <f t="shared" si="4"/>
        <v>21.128000000000004</v>
      </c>
      <c r="L93" s="14" t="s">
        <v>1141</v>
      </c>
      <c r="M93" s="14" t="s">
        <v>1113</v>
      </c>
      <c r="N93" s="14" t="s">
        <v>1114</v>
      </c>
      <c r="O93" s="14"/>
      <c r="P93" s="14"/>
      <c r="Q93" s="14"/>
      <c r="R93" s="14"/>
    </row>
    <row r="94" spans="1:18" s="17" customFormat="1" ht="15" customHeight="1" x14ac:dyDescent="0.3">
      <c r="A94" s="12" t="s">
        <v>1109</v>
      </c>
      <c r="B94" s="14" t="s">
        <v>1122</v>
      </c>
      <c r="C94" s="14" t="s">
        <v>1155</v>
      </c>
      <c r="D94" s="14" t="s">
        <v>1135</v>
      </c>
      <c r="E94" s="14"/>
      <c r="F94" s="14">
        <v>-9.57</v>
      </c>
      <c r="G94" s="14">
        <v>18.66</v>
      </c>
      <c r="H94" s="15">
        <v>349.54093525179854</v>
      </c>
      <c r="I94" s="16">
        <v>20.100000000000001</v>
      </c>
      <c r="J94" s="16">
        <f t="shared" si="4"/>
        <v>349.5936287667879</v>
      </c>
      <c r="K94" s="16">
        <f t="shared" si="4"/>
        <v>20.827999999999999</v>
      </c>
      <c r="L94" s="14" t="s">
        <v>1115</v>
      </c>
      <c r="M94" s="14" t="s">
        <v>1116</v>
      </c>
      <c r="N94" s="14" t="s">
        <v>1145</v>
      </c>
      <c r="O94" s="14"/>
      <c r="P94" s="14"/>
      <c r="Q94" s="14"/>
      <c r="R94" s="14"/>
    </row>
    <row r="95" spans="1:18" s="17" customFormat="1" ht="15" customHeight="1" x14ac:dyDescent="0.3">
      <c r="A95" s="12" t="s">
        <v>1109</v>
      </c>
      <c r="B95" s="14" t="s">
        <v>1110</v>
      </c>
      <c r="C95" s="14" t="s">
        <v>1134</v>
      </c>
      <c r="D95" s="14" t="s">
        <v>1135</v>
      </c>
      <c r="E95" s="14"/>
      <c r="F95" s="14">
        <v>-21.35</v>
      </c>
      <c r="G95" s="14">
        <v>8.57</v>
      </c>
      <c r="H95" s="15">
        <v>350.22114554510239</v>
      </c>
      <c r="I95" s="18">
        <v>21.84</v>
      </c>
      <c r="J95" s="16">
        <f t="shared" si="4"/>
        <v>350.1569391128844</v>
      </c>
      <c r="K95" s="16">
        <f t="shared" si="4"/>
        <v>20.628</v>
      </c>
      <c r="L95" s="14" t="s">
        <v>1120</v>
      </c>
      <c r="M95" s="14" t="s">
        <v>1113</v>
      </c>
      <c r="N95" s="14" t="s">
        <v>1114</v>
      </c>
      <c r="O95" s="14"/>
      <c r="P95" s="14"/>
      <c r="Q95" s="14"/>
      <c r="R95" s="14"/>
    </row>
    <row r="96" spans="1:18" s="17" customFormat="1" ht="15" customHeight="1" x14ac:dyDescent="0.3">
      <c r="A96" s="12" t="s">
        <v>1109</v>
      </c>
      <c r="B96" s="14" t="s">
        <v>1159</v>
      </c>
      <c r="C96" s="14" t="s">
        <v>1155</v>
      </c>
      <c r="D96" s="14" t="s">
        <v>1143</v>
      </c>
      <c r="E96" s="14"/>
      <c r="F96" s="14">
        <v>-9.57</v>
      </c>
      <c r="G96" s="14">
        <v>18.66</v>
      </c>
      <c r="H96" s="15">
        <v>351.08771348138879</v>
      </c>
      <c r="I96" s="16">
        <v>19.7</v>
      </c>
      <c r="J96" s="16">
        <f t="shared" si="4"/>
        <v>351.0068246673564</v>
      </c>
      <c r="K96" s="16">
        <f t="shared" si="4"/>
        <v>20.368000000000002</v>
      </c>
      <c r="L96" s="14" t="s">
        <v>1112</v>
      </c>
      <c r="M96" s="14" t="s">
        <v>1146</v>
      </c>
      <c r="N96" s="14" t="s">
        <v>1145</v>
      </c>
      <c r="O96" s="14"/>
      <c r="P96" s="14"/>
      <c r="Q96" s="14"/>
      <c r="R96" s="14"/>
    </row>
    <row r="97" spans="1:18" s="17" customFormat="1" ht="15" customHeight="1" x14ac:dyDescent="0.3">
      <c r="A97" s="12" t="s">
        <v>1109</v>
      </c>
      <c r="B97" s="14" t="s">
        <v>1110</v>
      </c>
      <c r="C97" s="14" t="s">
        <v>1155</v>
      </c>
      <c r="D97" s="14" t="s">
        <v>1143</v>
      </c>
      <c r="E97" s="14"/>
      <c r="F97" s="14">
        <v>-9.57</v>
      </c>
      <c r="G97" s="14">
        <v>18.66</v>
      </c>
      <c r="H97" s="15">
        <v>351.35505786675009</v>
      </c>
      <c r="I97" s="16">
        <v>20.5</v>
      </c>
      <c r="J97" s="16">
        <f t="shared" si="4"/>
        <v>351.72483530232671</v>
      </c>
      <c r="K97" s="16">
        <f t="shared" si="4"/>
        <v>20.268000000000001</v>
      </c>
      <c r="L97" s="14" t="s">
        <v>1160</v>
      </c>
      <c r="M97" s="14" t="s">
        <v>1113</v>
      </c>
      <c r="N97" s="14" t="s">
        <v>1123</v>
      </c>
      <c r="O97" s="14"/>
      <c r="P97" s="14"/>
      <c r="Q97" s="14"/>
      <c r="R97" s="14"/>
    </row>
    <row r="98" spans="1:18" s="17" customFormat="1" ht="15" customHeight="1" x14ac:dyDescent="0.3">
      <c r="A98" s="12" t="s">
        <v>1144</v>
      </c>
      <c r="B98" s="14" t="s">
        <v>1159</v>
      </c>
      <c r="C98" s="14" t="s">
        <v>1155</v>
      </c>
      <c r="D98" s="14" t="s">
        <v>1156</v>
      </c>
      <c r="E98" s="14" t="s">
        <v>1161</v>
      </c>
      <c r="F98" s="14">
        <v>-9.57</v>
      </c>
      <c r="G98" s="14">
        <v>18.66</v>
      </c>
      <c r="H98" s="15">
        <v>352.82927119174224</v>
      </c>
      <c r="I98" s="16">
        <v>19.7</v>
      </c>
      <c r="J98" s="16">
        <f t="shared" ref="J98:K113" si="5">AVERAGE(H96:H100)</f>
        <v>352.31215076634345</v>
      </c>
      <c r="K98" s="16">
        <f t="shared" si="5"/>
        <v>19.759999999999998</v>
      </c>
      <c r="L98" s="14" t="s">
        <v>1112</v>
      </c>
      <c r="M98" s="14" t="s">
        <v>1131</v>
      </c>
      <c r="N98" s="14" t="s">
        <v>1114</v>
      </c>
      <c r="O98" s="14"/>
      <c r="P98" s="14"/>
      <c r="Q98" s="14"/>
      <c r="R98" s="14"/>
    </row>
    <row r="99" spans="1:18" s="17" customFormat="1" ht="15" customHeight="1" x14ac:dyDescent="0.3">
      <c r="A99" s="12" t="s">
        <v>1109</v>
      </c>
      <c r="B99" s="14" t="s">
        <v>1110</v>
      </c>
      <c r="C99" s="14" t="s">
        <v>1155</v>
      </c>
      <c r="D99" s="14" t="s">
        <v>397</v>
      </c>
      <c r="E99" s="14" t="s">
        <v>1161</v>
      </c>
      <c r="F99" s="14">
        <v>-9.57</v>
      </c>
      <c r="G99" s="14">
        <v>18.66</v>
      </c>
      <c r="H99" s="15">
        <v>353.13098842664999</v>
      </c>
      <c r="I99" s="16">
        <v>19.600000000000001</v>
      </c>
      <c r="J99" s="16">
        <f t="shared" si="5"/>
        <v>352.7551786049421</v>
      </c>
      <c r="K99" s="16">
        <f t="shared" si="5"/>
        <v>19.720000000000002</v>
      </c>
      <c r="L99" s="14" t="s">
        <v>1120</v>
      </c>
      <c r="M99" s="14" t="s">
        <v>1121</v>
      </c>
      <c r="N99" s="14" t="s">
        <v>1125</v>
      </c>
      <c r="O99" s="14"/>
      <c r="P99" s="14"/>
      <c r="Q99" s="14"/>
      <c r="R99" s="14"/>
    </row>
    <row r="100" spans="1:18" s="17" customFormat="1" ht="15" customHeight="1" x14ac:dyDescent="0.3">
      <c r="A100" s="12" t="s">
        <v>1118</v>
      </c>
      <c r="B100" s="14" t="s">
        <v>1126</v>
      </c>
      <c r="C100" s="14" t="s">
        <v>1155</v>
      </c>
      <c r="D100" s="14" t="s">
        <v>1136</v>
      </c>
      <c r="E100" s="14" t="s">
        <v>1161</v>
      </c>
      <c r="F100" s="14">
        <v>-9.57</v>
      </c>
      <c r="G100" s="14">
        <v>18.66</v>
      </c>
      <c r="H100" s="15">
        <v>353.15772286518614</v>
      </c>
      <c r="I100" s="16">
        <v>19.3</v>
      </c>
      <c r="J100" s="16">
        <f t="shared" si="5"/>
        <v>353.1829296215202</v>
      </c>
      <c r="K100" s="16">
        <f t="shared" si="5"/>
        <v>19.579999999999998</v>
      </c>
      <c r="L100" s="14" t="s">
        <v>1137</v>
      </c>
      <c r="M100" s="14" t="s">
        <v>1121</v>
      </c>
      <c r="N100" s="14" t="s">
        <v>1138</v>
      </c>
      <c r="O100" s="14"/>
      <c r="P100" s="14"/>
      <c r="Q100" s="14"/>
      <c r="R100" s="14"/>
    </row>
    <row r="101" spans="1:18" s="17" customFormat="1" ht="15" customHeight="1" x14ac:dyDescent="0.3">
      <c r="A101" s="12" t="s">
        <v>1118</v>
      </c>
      <c r="B101" s="14" t="s">
        <v>1126</v>
      </c>
      <c r="C101" s="14" t="s">
        <v>1155</v>
      </c>
      <c r="D101" s="14" t="s">
        <v>1136</v>
      </c>
      <c r="E101" s="14" t="s">
        <v>1161</v>
      </c>
      <c r="F101" s="14">
        <v>-9.57</v>
      </c>
      <c r="G101" s="14">
        <v>18.66</v>
      </c>
      <c r="H101" s="15">
        <v>353.30285267438228</v>
      </c>
      <c r="I101" s="16">
        <v>19.5</v>
      </c>
      <c r="J101" s="16">
        <f t="shared" si="5"/>
        <v>353.73747826086958</v>
      </c>
      <c r="K101" s="16">
        <f t="shared" si="5"/>
        <v>19.552</v>
      </c>
      <c r="L101" s="14" t="s">
        <v>1112</v>
      </c>
      <c r="M101" s="14" t="s">
        <v>1113</v>
      </c>
      <c r="N101" s="14" t="s">
        <v>1114</v>
      </c>
      <c r="O101" s="14"/>
      <c r="P101" s="14"/>
      <c r="Q101" s="14"/>
      <c r="R101" s="14"/>
    </row>
    <row r="102" spans="1:18" s="17" customFormat="1" ht="15" customHeight="1" x14ac:dyDescent="0.3">
      <c r="A102" s="12" t="s">
        <v>1124</v>
      </c>
      <c r="B102" s="14" t="s">
        <v>1126</v>
      </c>
      <c r="C102" s="14" t="s">
        <v>1155</v>
      </c>
      <c r="D102" s="14" t="s">
        <v>1135</v>
      </c>
      <c r="E102" s="14" t="s">
        <v>1161</v>
      </c>
      <c r="F102" s="14">
        <v>-9.57</v>
      </c>
      <c r="G102" s="14">
        <v>18.66</v>
      </c>
      <c r="H102" s="15">
        <v>353.4938129496403</v>
      </c>
      <c r="I102" s="16">
        <v>19.8</v>
      </c>
      <c r="J102" s="16">
        <f t="shared" si="5"/>
        <v>354.38979856115105</v>
      </c>
      <c r="K102" s="16">
        <f t="shared" si="5"/>
        <v>19.537333333333333</v>
      </c>
      <c r="L102" s="14" t="s">
        <v>1137</v>
      </c>
      <c r="M102" s="14" t="s">
        <v>1121</v>
      </c>
      <c r="N102" s="14" t="s">
        <v>1138</v>
      </c>
      <c r="O102" s="14"/>
      <c r="P102" s="14"/>
      <c r="Q102" s="14"/>
      <c r="R102" s="14"/>
    </row>
    <row r="103" spans="1:18" s="17" customFormat="1" ht="15" customHeight="1" x14ac:dyDescent="0.3">
      <c r="A103" s="12" t="s">
        <v>1118</v>
      </c>
      <c r="B103" s="14" t="s">
        <v>1126</v>
      </c>
      <c r="C103" s="14" t="s">
        <v>396</v>
      </c>
      <c r="D103" s="14" t="s">
        <v>1140</v>
      </c>
      <c r="E103" s="14" t="s">
        <v>1162</v>
      </c>
      <c r="F103" s="14">
        <v>-20.94</v>
      </c>
      <c r="G103" s="14">
        <v>12.65</v>
      </c>
      <c r="H103" s="15">
        <v>355.60201438848918</v>
      </c>
      <c r="I103" s="16">
        <v>19.559999999999999</v>
      </c>
      <c r="J103" s="16">
        <f t="shared" si="5"/>
        <v>355.07190866437287</v>
      </c>
      <c r="K103" s="16">
        <f t="shared" si="5"/>
        <v>19.586000000000002</v>
      </c>
      <c r="L103" s="14" t="s">
        <v>1137</v>
      </c>
      <c r="M103" s="14" t="s">
        <v>1121</v>
      </c>
      <c r="N103" s="14" t="s">
        <v>1138</v>
      </c>
      <c r="O103" s="14"/>
      <c r="P103" s="14"/>
      <c r="Q103" s="14"/>
      <c r="R103" s="14"/>
    </row>
    <row r="104" spans="1:18" s="17" customFormat="1" ht="15" customHeight="1" x14ac:dyDescent="0.3">
      <c r="A104" s="12" t="s">
        <v>1109</v>
      </c>
      <c r="B104" s="14" t="s">
        <v>1110</v>
      </c>
      <c r="C104" s="14" t="s">
        <v>396</v>
      </c>
      <c r="D104" s="14" t="s">
        <v>1140</v>
      </c>
      <c r="E104" s="14" t="s">
        <v>1162</v>
      </c>
      <c r="F104" s="14">
        <v>-20.94</v>
      </c>
      <c r="G104" s="14">
        <v>12.65</v>
      </c>
      <c r="H104" s="15">
        <v>356.39258992805759</v>
      </c>
      <c r="I104" s="16">
        <v>19.526666666666667</v>
      </c>
      <c r="J104" s="16">
        <f t="shared" si="5"/>
        <v>355.74256115107909</v>
      </c>
      <c r="K104" s="16">
        <f t="shared" si="5"/>
        <v>19.626000000000001</v>
      </c>
      <c r="L104" s="14" t="s">
        <v>1137</v>
      </c>
      <c r="M104" s="14" t="s">
        <v>1121</v>
      </c>
      <c r="N104" s="14" t="s">
        <v>1138</v>
      </c>
      <c r="O104" s="14"/>
      <c r="P104" s="14"/>
      <c r="Q104" s="14"/>
      <c r="R104" s="14"/>
    </row>
    <row r="105" spans="1:18" s="17" customFormat="1" ht="15" customHeight="1" x14ac:dyDescent="0.3">
      <c r="A105" s="12" t="s">
        <v>1118</v>
      </c>
      <c r="B105" s="14" t="s">
        <v>1126</v>
      </c>
      <c r="C105" s="14" t="s">
        <v>396</v>
      </c>
      <c r="D105" s="14" t="s">
        <v>1136</v>
      </c>
      <c r="E105" s="14" t="s">
        <v>1162</v>
      </c>
      <c r="F105" s="14">
        <v>-20.94</v>
      </c>
      <c r="G105" s="14">
        <v>12.65</v>
      </c>
      <c r="H105" s="15">
        <v>356.56827338129494</v>
      </c>
      <c r="I105" s="16">
        <v>19.543333333333333</v>
      </c>
      <c r="J105" s="16">
        <f t="shared" si="5"/>
        <v>356.42772661870504</v>
      </c>
      <c r="K105" s="16">
        <f t="shared" si="5"/>
        <v>19.679333333333332</v>
      </c>
      <c r="L105" s="14" t="s">
        <v>1137</v>
      </c>
      <c r="M105" s="14" t="s">
        <v>1121</v>
      </c>
      <c r="N105" s="14" t="s">
        <v>1114</v>
      </c>
      <c r="O105" s="14"/>
      <c r="P105" s="14"/>
      <c r="Q105" s="14"/>
      <c r="R105" s="14"/>
    </row>
    <row r="106" spans="1:18" s="17" customFormat="1" ht="15" customHeight="1" x14ac:dyDescent="0.3">
      <c r="A106" s="12" t="s">
        <v>1118</v>
      </c>
      <c r="B106" s="14" t="s">
        <v>1110</v>
      </c>
      <c r="C106" s="14" t="s">
        <v>396</v>
      </c>
      <c r="D106" s="14" t="s">
        <v>1135</v>
      </c>
      <c r="E106" s="14" t="s">
        <v>1162</v>
      </c>
      <c r="F106" s="14">
        <v>-20.94</v>
      </c>
      <c r="G106" s="14">
        <v>12.65</v>
      </c>
      <c r="H106" s="15">
        <v>356.65611510791371</v>
      </c>
      <c r="I106" s="16">
        <v>19.7</v>
      </c>
      <c r="J106" s="16">
        <f t="shared" si="5"/>
        <v>356.76152517985611</v>
      </c>
      <c r="K106" s="16">
        <f t="shared" si="5"/>
        <v>19.701333333333331</v>
      </c>
      <c r="L106" s="14" t="s">
        <v>1137</v>
      </c>
      <c r="M106" s="14" t="s">
        <v>1121</v>
      </c>
      <c r="N106" s="14" t="s">
        <v>1138</v>
      </c>
      <c r="O106" s="14"/>
      <c r="P106" s="14"/>
      <c r="Q106" s="14"/>
      <c r="R106" s="14"/>
    </row>
    <row r="107" spans="1:18" s="17" customFormat="1" ht="15" customHeight="1" x14ac:dyDescent="0.3">
      <c r="A107" s="12" t="s">
        <v>1118</v>
      </c>
      <c r="B107" s="14" t="s">
        <v>1110</v>
      </c>
      <c r="C107" s="14" t="s">
        <v>396</v>
      </c>
      <c r="D107" s="14" t="s">
        <v>1136</v>
      </c>
      <c r="E107" s="14" t="s">
        <v>1162</v>
      </c>
      <c r="F107" s="14">
        <v>-20.94</v>
      </c>
      <c r="G107" s="14">
        <v>12.65</v>
      </c>
      <c r="H107" s="15">
        <v>356.91964028776977</v>
      </c>
      <c r="I107" s="16">
        <v>20.066666666666666</v>
      </c>
      <c r="J107" s="16">
        <f t="shared" si="5"/>
        <v>356.97234532374102</v>
      </c>
      <c r="K107" s="16">
        <f t="shared" si="5"/>
        <v>19.540666666666667</v>
      </c>
      <c r="L107" s="14" t="s">
        <v>1137</v>
      </c>
      <c r="M107" s="14" t="s">
        <v>1121</v>
      </c>
      <c r="N107" s="14" t="s">
        <v>1138</v>
      </c>
      <c r="O107" s="14"/>
      <c r="P107" s="14"/>
      <c r="Q107" s="14"/>
      <c r="R107" s="14"/>
    </row>
    <row r="108" spans="1:18" s="17" customFormat="1" ht="15" customHeight="1" x14ac:dyDescent="0.3">
      <c r="A108" s="12" t="s">
        <v>1118</v>
      </c>
      <c r="B108" s="14" t="s">
        <v>1126</v>
      </c>
      <c r="C108" s="14" t="s">
        <v>396</v>
      </c>
      <c r="D108" s="14" t="s">
        <v>1136</v>
      </c>
      <c r="E108" s="14" t="s">
        <v>1162</v>
      </c>
      <c r="F108" s="14">
        <v>-20.94</v>
      </c>
      <c r="G108" s="14">
        <v>12.65</v>
      </c>
      <c r="H108" s="15">
        <v>357.27100719424465</v>
      </c>
      <c r="I108" s="16">
        <v>19.670000000000002</v>
      </c>
      <c r="J108" s="16">
        <f t="shared" si="5"/>
        <v>357.1784805755396</v>
      </c>
      <c r="K108" s="16">
        <f t="shared" si="5"/>
        <v>19.54</v>
      </c>
      <c r="L108" s="14" t="s">
        <v>1112</v>
      </c>
      <c r="M108" s="14" t="s">
        <v>1121</v>
      </c>
      <c r="N108" s="14" t="s">
        <v>1125</v>
      </c>
      <c r="O108" s="14"/>
      <c r="P108" s="14"/>
      <c r="Q108" s="14"/>
      <c r="R108" s="14"/>
    </row>
    <row r="109" spans="1:18" s="17" customFormat="1" ht="15" customHeight="1" x14ac:dyDescent="0.3">
      <c r="A109" s="12" t="s">
        <v>1118</v>
      </c>
      <c r="B109" s="14" t="s">
        <v>1126</v>
      </c>
      <c r="C109" s="14" t="s">
        <v>1134</v>
      </c>
      <c r="D109" s="14" t="s">
        <v>1136</v>
      </c>
      <c r="E109" s="14" t="s">
        <v>1163</v>
      </c>
      <c r="F109" s="14">
        <v>-21.35</v>
      </c>
      <c r="G109" s="14">
        <v>8.57</v>
      </c>
      <c r="H109" s="15">
        <v>357.446690647482</v>
      </c>
      <c r="I109" s="16">
        <v>18.723333333333329</v>
      </c>
      <c r="J109" s="16">
        <f t="shared" si="5"/>
        <v>357.37524604316548</v>
      </c>
      <c r="K109" s="16">
        <f t="shared" si="5"/>
        <v>19.763999999999999</v>
      </c>
      <c r="L109" s="14" t="s">
        <v>1112</v>
      </c>
      <c r="M109" s="14" t="s">
        <v>1121</v>
      </c>
      <c r="N109" s="14" t="s">
        <v>1138</v>
      </c>
      <c r="O109" s="14"/>
      <c r="P109" s="14"/>
      <c r="Q109" s="14"/>
      <c r="R109" s="14"/>
    </row>
    <row r="110" spans="1:18" s="17" customFormat="1" ht="15" customHeight="1" x14ac:dyDescent="0.3">
      <c r="A110" s="12" t="s">
        <v>1118</v>
      </c>
      <c r="B110" s="14" t="s">
        <v>1110</v>
      </c>
      <c r="C110" s="14" t="s">
        <v>396</v>
      </c>
      <c r="D110" s="14" t="s">
        <v>1136</v>
      </c>
      <c r="E110" s="14" t="s">
        <v>1162</v>
      </c>
      <c r="F110" s="14">
        <v>-20.94</v>
      </c>
      <c r="G110" s="14">
        <v>12.65</v>
      </c>
      <c r="H110" s="15">
        <v>357.5989496402878</v>
      </c>
      <c r="I110" s="16">
        <v>19.54</v>
      </c>
      <c r="J110" s="16">
        <f t="shared" si="5"/>
        <v>357.52750503597127</v>
      </c>
      <c r="K110" s="16">
        <f t="shared" si="5"/>
        <v>19.680166666666668</v>
      </c>
      <c r="L110" s="14" t="s">
        <v>1120</v>
      </c>
      <c r="M110" s="14" t="s">
        <v>1132</v>
      </c>
      <c r="N110" s="14" t="s">
        <v>1138</v>
      </c>
      <c r="O110" s="14"/>
      <c r="P110" s="14"/>
      <c r="Q110" s="14"/>
      <c r="R110" s="14"/>
    </row>
    <row r="111" spans="1:18" s="17" customFormat="1" ht="15" customHeight="1" x14ac:dyDescent="0.3">
      <c r="A111" s="12" t="s">
        <v>1118</v>
      </c>
      <c r="B111" s="14" t="s">
        <v>1126</v>
      </c>
      <c r="C111" s="14" t="s">
        <v>1134</v>
      </c>
      <c r="D111" s="14" t="s">
        <v>1140</v>
      </c>
      <c r="E111" s="14" t="s">
        <v>1164</v>
      </c>
      <c r="F111" s="14">
        <v>-21.35</v>
      </c>
      <c r="G111" s="14">
        <v>8.57</v>
      </c>
      <c r="H111" s="15">
        <v>357.63994244604322</v>
      </c>
      <c r="I111" s="18">
        <v>20.82</v>
      </c>
      <c r="J111" s="16">
        <f t="shared" si="5"/>
        <v>357.61854100719427</v>
      </c>
      <c r="K111" s="16">
        <f t="shared" si="5"/>
        <v>19.372166666666665</v>
      </c>
      <c r="L111" s="14" t="s">
        <v>1120</v>
      </c>
      <c r="M111" s="14" t="s">
        <v>1121</v>
      </c>
      <c r="N111" s="14" t="s">
        <v>1138</v>
      </c>
      <c r="O111" s="14"/>
      <c r="P111" s="14"/>
      <c r="Q111" s="14"/>
      <c r="R111" s="14"/>
    </row>
    <row r="112" spans="1:18" s="17" customFormat="1" ht="15" customHeight="1" x14ac:dyDescent="0.3">
      <c r="A112" s="12" t="s">
        <v>1109</v>
      </c>
      <c r="B112" s="14" t="s">
        <v>1129</v>
      </c>
      <c r="C112" s="14" t="s">
        <v>396</v>
      </c>
      <c r="D112" s="14" t="s">
        <v>1165</v>
      </c>
      <c r="E112" s="14" t="s">
        <v>1162</v>
      </c>
      <c r="F112" s="14">
        <v>-20.94</v>
      </c>
      <c r="G112" s="14">
        <v>12.65</v>
      </c>
      <c r="H112" s="15">
        <v>357.68093525179853</v>
      </c>
      <c r="I112" s="16">
        <v>19.647500000000001</v>
      </c>
      <c r="J112" s="16">
        <f t="shared" si="5"/>
        <v>357.68178705035973</v>
      </c>
      <c r="K112" s="16">
        <f t="shared" si="5"/>
        <v>19.592000000000002</v>
      </c>
      <c r="L112" s="14" t="s">
        <v>1120</v>
      </c>
      <c r="M112" s="14" t="s">
        <v>1121</v>
      </c>
      <c r="N112" s="14" t="s">
        <v>1138</v>
      </c>
      <c r="O112" s="14"/>
      <c r="P112" s="14"/>
      <c r="Q112" s="14"/>
      <c r="R112" s="14"/>
    </row>
    <row r="113" spans="1:18" s="17" customFormat="1" ht="15" customHeight="1" x14ac:dyDescent="0.3">
      <c r="A113" s="12" t="s">
        <v>1118</v>
      </c>
      <c r="B113" s="14" t="s">
        <v>1110</v>
      </c>
      <c r="C113" s="14" t="s">
        <v>396</v>
      </c>
      <c r="D113" s="14" t="s">
        <v>1135</v>
      </c>
      <c r="E113" s="14" t="s">
        <v>1166</v>
      </c>
      <c r="F113" s="14">
        <v>-20.94</v>
      </c>
      <c r="G113" s="14">
        <v>12.65</v>
      </c>
      <c r="H113" s="15">
        <v>357.72618705035973</v>
      </c>
      <c r="I113" s="16">
        <v>18.13</v>
      </c>
      <c r="J113" s="16">
        <f t="shared" si="5"/>
        <v>357.71696868636019</v>
      </c>
      <c r="K113" s="16">
        <f t="shared" si="5"/>
        <v>19.764666666666667</v>
      </c>
      <c r="L113" s="14" t="s">
        <v>1137</v>
      </c>
      <c r="M113" s="14" t="s">
        <v>1113</v>
      </c>
      <c r="N113" s="14" t="s">
        <v>1138</v>
      </c>
      <c r="O113" s="14"/>
      <c r="P113" s="14"/>
      <c r="Q113" s="14"/>
      <c r="R113" s="14"/>
    </row>
    <row r="114" spans="1:18" s="17" customFormat="1" ht="15" customHeight="1" x14ac:dyDescent="0.3">
      <c r="A114" s="12" t="s">
        <v>1118</v>
      </c>
      <c r="B114" s="14" t="s">
        <v>1126</v>
      </c>
      <c r="C114" s="14" t="s">
        <v>396</v>
      </c>
      <c r="D114" s="14" t="s">
        <v>1165</v>
      </c>
      <c r="E114" s="14" t="s">
        <v>1162</v>
      </c>
      <c r="F114" s="14">
        <v>-20.94</v>
      </c>
      <c r="G114" s="14">
        <v>12.65</v>
      </c>
      <c r="H114" s="15">
        <v>357.76292086330938</v>
      </c>
      <c r="I114" s="16">
        <v>19.822500000000002</v>
      </c>
      <c r="J114" s="16">
        <f t="shared" ref="J114:K129" si="6">AVERAGE(H112:H116)</f>
        <v>357.74807615830588</v>
      </c>
      <c r="K114" s="16">
        <f t="shared" si="6"/>
        <v>19.46</v>
      </c>
      <c r="L114" s="14" t="s">
        <v>1130</v>
      </c>
      <c r="M114" s="14" t="s">
        <v>1131</v>
      </c>
      <c r="N114" s="14" t="s">
        <v>1123</v>
      </c>
      <c r="O114" s="14"/>
      <c r="P114" s="14"/>
      <c r="Q114" s="14"/>
      <c r="R114" s="14"/>
    </row>
    <row r="115" spans="1:18" s="17" customFormat="1" ht="15" customHeight="1" x14ac:dyDescent="0.3">
      <c r="A115" s="12" t="s">
        <v>1142</v>
      </c>
      <c r="B115" s="14" t="s">
        <v>1122</v>
      </c>
      <c r="C115" s="14" t="s">
        <v>396</v>
      </c>
      <c r="D115" s="14" t="s">
        <v>1136</v>
      </c>
      <c r="E115" s="14" t="s">
        <v>395</v>
      </c>
      <c r="F115" s="14">
        <v>-20.94</v>
      </c>
      <c r="G115" s="14">
        <v>12.65</v>
      </c>
      <c r="H115" s="15">
        <v>357.77485782029009</v>
      </c>
      <c r="I115" s="16">
        <v>20.403333333333336</v>
      </c>
      <c r="J115" s="16">
        <f t="shared" si="6"/>
        <v>357.77267184175912</v>
      </c>
      <c r="K115" s="16">
        <f t="shared" si="6"/>
        <v>19.5745</v>
      </c>
      <c r="L115" s="14" t="s">
        <v>1130</v>
      </c>
      <c r="M115" s="14" t="s">
        <v>1131</v>
      </c>
      <c r="N115" s="14" t="s">
        <v>1123</v>
      </c>
      <c r="O115" s="14"/>
      <c r="P115" s="14"/>
      <c r="Q115" s="14"/>
      <c r="R115" s="14"/>
    </row>
    <row r="116" spans="1:18" s="17" customFormat="1" ht="15" customHeight="1" x14ac:dyDescent="0.3">
      <c r="A116" s="12" t="s">
        <v>1142</v>
      </c>
      <c r="B116" s="14" t="s">
        <v>1122</v>
      </c>
      <c r="C116" s="14" t="s">
        <v>396</v>
      </c>
      <c r="D116" s="14" t="s">
        <v>1136</v>
      </c>
      <c r="E116" s="14" t="s">
        <v>395</v>
      </c>
      <c r="F116" s="14">
        <v>-20.94</v>
      </c>
      <c r="G116" s="14">
        <v>12.65</v>
      </c>
      <c r="H116" s="15">
        <v>357.79547980577166</v>
      </c>
      <c r="I116" s="16">
        <v>19.29666666666667</v>
      </c>
      <c r="J116" s="16">
        <f t="shared" si="6"/>
        <v>357.79192383519825</v>
      </c>
      <c r="K116" s="16">
        <f t="shared" si="6"/>
        <v>19.900833333333331</v>
      </c>
      <c r="L116" s="14" t="s">
        <v>1130</v>
      </c>
      <c r="M116" s="14" t="s">
        <v>1131</v>
      </c>
      <c r="N116" s="14" t="s">
        <v>1123</v>
      </c>
      <c r="O116" s="14"/>
      <c r="P116" s="14"/>
      <c r="Q116" s="14"/>
      <c r="R116" s="14"/>
    </row>
    <row r="117" spans="1:18" s="17" customFormat="1" ht="15" customHeight="1" x14ac:dyDescent="0.3">
      <c r="A117" s="12" t="s">
        <v>1142</v>
      </c>
      <c r="B117" s="14" t="s">
        <v>1122</v>
      </c>
      <c r="C117" s="14" t="s">
        <v>1134</v>
      </c>
      <c r="D117" s="14" t="s">
        <v>1165</v>
      </c>
      <c r="E117" s="14" t="s">
        <v>1164</v>
      </c>
      <c r="F117" s="14">
        <v>-21.35</v>
      </c>
      <c r="G117" s="14">
        <v>8.57</v>
      </c>
      <c r="H117" s="15">
        <v>357.8039136690648</v>
      </c>
      <c r="I117" s="18">
        <v>20.22</v>
      </c>
      <c r="J117" s="16">
        <f t="shared" si="6"/>
        <v>357.80832095750037</v>
      </c>
      <c r="K117" s="16">
        <f t="shared" si="6"/>
        <v>19.873666666666669</v>
      </c>
      <c r="L117" s="14" t="s">
        <v>1130</v>
      </c>
      <c r="M117" s="14" t="s">
        <v>1121</v>
      </c>
      <c r="N117" s="14" t="s">
        <v>1123</v>
      </c>
      <c r="O117" s="14"/>
      <c r="P117" s="14"/>
      <c r="Q117" s="14"/>
      <c r="R117" s="14"/>
    </row>
    <row r="118" spans="1:18" s="17" customFormat="1" ht="15" customHeight="1" x14ac:dyDescent="0.3">
      <c r="A118" s="12" t="s">
        <v>1142</v>
      </c>
      <c r="B118" s="14" t="s">
        <v>1122</v>
      </c>
      <c r="C118" s="14" t="s">
        <v>396</v>
      </c>
      <c r="D118" s="14" t="s">
        <v>1165</v>
      </c>
      <c r="E118" s="14" t="s">
        <v>395</v>
      </c>
      <c r="F118" s="14">
        <v>-20.94</v>
      </c>
      <c r="G118" s="14">
        <v>12.65</v>
      </c>
      <c r="H118" s="15">
        <v>357.82244701755525</v>
      </c>
      <c r="I118" s="16">
        <v>19.761666666666663</v>
      </c>
      <c r="J118" s="16">
        <f t="shared" si="6"/>
        <v>357.82259771667998</v>
      </c>
      <c r="K118" s="16">
        <f t="shared" si="6"/>
        <v>19.633000000000003</v>
      </c>
      <c r="L118" s="14" t="s">
        <v>1120</v>
      </c>
      <c r="M118" s="14" t="s">
        <v>1121</v>
      </c>
      <c r="N118" s="14" t="s">
        <v>1123</v>
      </c>
      <c r="O118" s="14"/>
      <c r="P118" s="14"/>
      <c r="Q118" s="14"/>
      <c r="R118" s="14"/>
    </row>
    <row r="119" spans="1:18" s="17" customFormat="1" ht="15" customHeight="1" x14ac:dyDescent="0.3">
      <c r="A119" s="12" t="s">
        <v>1142</v>
      </c>
      <c r="B119" s="14" t="s">
        <v>1122</v>
      </c>
      <c r="C119" s="14" t="s">
        <v>396</v>
      </c>
      <c r="D119" s="14" t="s">
        <v>1136</v>
      </c>
      <c r="E119" s="14" t="s">
        <v>1162</v>
      </c>
      <c r="F119" s="14">
        <v>-20.94</v>
      </c>
      <c r="G119" s="14">
        <v>12.65</v>
      </c>
      <c r="H119" s="15">
        <v>357.84490647482016</v>
      </c>
      <c r="I119" s="16">
        <v>19.686666666666667</v>
      </c>
      <c r="J119" s="16">
        <f t="shared" si="6"/>
        <v>357.83713245096925</v>
      </c>
      <c r="K119" s="16">
        <f t="shared" si="6"/>
        <v>19.377866666666666</v>
      </c>
      <c r="L119" s="14" t="s">
        <v>1120</v>
      </c>
      <c r="M119" s="14" t="s">
        <v>1132</v>
      </c>
      <c r="N119" s="14" t="s">
        <v>1125</v>
      </c>
      <c r="O119" s="14"/>
      <c r="P119" s="14"/>
      <c r="Q119" s="14"/>
      <c r="R119" s="14"/>
    </row>
    <row r="120" spans="1:18" s="17" customFormat="1" ht="15" customHeight="1" x14ac:dyDescent="0.3">
      <c r="A120" s="12" t="s">
        <v>1142</v>
      </c>
      <c r="B120" s="14" t="s">
        <v>1122</v>
      </c>
      <c r="C120" s="14" t="s">
        <v>396</v>
      </c>
      <c r="D120" s="14" t="s">
        <v>1165</v>
      </c>
      <c r="E120" s="14" t="s">
        <v>395</v>
      </c>
      <c r="F120" s="14">
        <v>-20.94</v>
      </c>
      <c r="G120" s="14">
        <v>12.65</v>
      </c>
      <c r="H120" s="15">
        <v>357.84624161618785</v>
      </c>
      <c r="I120" s="16">
        <v>19.2</v>
      </c>
      <c r="J120" s="16">
        <f t="shared" si="6"/>
        <v>357.85035696012045</v>
      </c>
      <c r="K120" s="16">
        <f t="shared" si="6"/>
        <v>19.174533333333333</v>
      </c>
      <c r="L120" s="14" t="s">
        <v>1130</v>
      </c>
      <c r="M120" s="14" t="s">
        <v>1131</v>
      </c>
      <c r="N120" s="14" t="s">
        <v>1123</v>
      </c>
      <c r="O120" s="14"/>
      <c r="P120" s="14"/>
      <c r="Q120" s="14"/>
      <c r="R120" s="14"/>
    </row>
    <row r="121" spans="1:18" s="17" customFormat="1" ht="15" customHeight="1" x14ac:dyDescent="0.3">
      <c r="A121" s="12" t="s">
        <v>1142</v>
      </c>
      <c r="B121" s="14" t="s">
        <v>1129</v>
      </c>
      <c r="C121" s="14" t="s">
        <v>396</v>
      </c>
      <c r="D121" s="14" t="s">
        <v>1165</v>
      </c>
      <c r="E121" s="14" t="s">
        <v>1166</v>
      </c>
      <c r="F121" s="14">
        <v>-20.94</v>
      </c>
      <c r="G121" s="14">
        <v>12.65</v>
      </c>
      <c r="H121" s="15">
        <v>357.86815347721824</v>
      </c>
      <c r="I121" s="16">
        <v>18.021000000000001</v>
      </c>
      <c r="J121" s="16">
        <f t="shared" si="6"/>
        <v>357.8646337193</v>
      </c>
      <c r="K121" s="16">
        <f t="shared" si="6"/>
        <v>18.940866666666668</v>
      </c>
      <c r="L121" s="14" t="s">
        <v>1130</v>
      </c>
      <c r="M121" s="14" t="s">
        <v>1131</v>
      </c>
      <c r="N121" s="14" t="s">
        <v>1123</v>
      </c>
      <c r="O121" s="14"/>
      <c r="P121" s="14"/>
      <c r="Q121" s="14"/>
      <c r="R121" s="14"/>
    </row>
    <row r="122" spans="1:18" s="17" customFormat="1" ht="15" customHeight="1" x14ac:dyDescent="0.3">
      <c r="A122" s="12" t="s">
        <v>1118</v>
      </c>
      <c r="B122" s="14" t="s">
        <v>1122</v>
      </c>
      <c r="C122" s="14" t="s">
        <v>396</v>
      </c>
      <c r="D122" s="14" t="s">
        <v>1165</v>
      </c>
      <c r="E122" s="14" t="s">
        <v>395</v>
      </c>
      <c r="F122" s="14">
        <v>-20.94</v>
      </c>
      <c r="G122" s="14">
        <v>12.65</v>
      </c>
      <c r="H122" s="15">
        <v>357.87003621482052</v>
      </c>
      <c r="I122" s="16">
        <v>19.20333333333333</v>
      </c>
      <c r="J122" s="16">
        <f t="shared" si="6"/>
        <v>357.87759120017756</v>
      </c>
      <c r="K122" s="16">
        <f t="shared" si="6"/>
        <v>18.850033333333336</v>
      </c>
      <c r="L122" s="14" t="s">
        <v>1130</v>
      </c>
      <c r="M122" s="14" t="s">
        <v>1131</v>
      </c>
      <c r="N122" s="14" t="s">
        <v>1123</v>
      </c>
      <c r="O122" s="14"/>
      <c r="P122" s="14"/>
      <c r="Q122" s="14"/>
      <c r="R122" s="14"/>
    </row>
    <row r="123" spans="1:18" s="17" customFormat="1" ht="15" customHeight="1" x14ac:dyDescent="0.3">
      <c r="A123" s="12" t="s">
        <v>1142</v>
      </c>
      <c r="B123" s="14" t="s">
        <v>1122</v>
      </c>
      <c r="C123" s="14" t="s">
        <v>396</v>
      </c>
      <c r="D123" s="14" t="s">
        <v>1165</v>
      </c>
      <c r="E123" s="14" t="s">
        <v>395</v>
      </c>
      <c r="F123" s="14">
        <v>-20.94</v>
      </c>
      <c r="G123" s="14">
        <v>12.65</v>
      </c>
      <c r="H123" s="15">
        <v>357.89383081345312</v>
      </c>
      <c r="I123" s="16">
        <v>18.59333333333333</v>
      </c>
      <c r="J123" s="16">
        <f t="shared" si="6"/>
        <v>357.89345426593263</v>
      </c>
      <c r="K123" s="16">
        <f t="shared" si="6"/>
        <v>18.879366666666666</v>
      </c>
      <c r="L123" s="14" t="s">
        <v>1130</v>
      </c>
      <c r="M123" s="14" t="s">
        <v>1131</v>
      </c>
      <c r="N123" s="14" t="s">
        <v>1123</v>
      </c>
      <c r="O123" s="14"/>
      <c r="P123" s="14"/>
      <c r="Q123" s="14"/>
      <c r="R123" s="14"/>
    </row>
    <row r="124" spans="1:18" s="17" customFormat="1" ht="15" customHeight="1" x14ac:dyDescent="0.3">
      <c r="A124" s="12" t="s">
        <v>1142</v>
      </c>
      <c r="B124" s="14" t="s">
        <v>1122</v>
      </c>
      <c r="C124" s="14" t="s">
        <v>396</v>
      </c>
      <c r="D124" s="14" t="s">
        <v>1165</v>
      </c>
      <c r="E124" s="14" t="s">
        <v>395</v>
      </c>
      <c r="F124" s="14">
        <v>-20.94</v>
      </c>
      <c r="G124" s="14">
        <v>12.65</v>
      </c>
      <c r="H124" s="15">
        <v>357.90969387920813</v>
      </c>
      <c r="I124" s="16">
        <v>19.232500000000002</v>
      </c>
      <c r="J124" s="16">
        <f t="shared" si="6"/>
        <v>357.90652126605721</v>
      </c>
      <c r="K124" s="16">
        <f t="shared" si="6"/>
        <v>19.141833333333334</v>
      </c>
      <c r="L124" s="14" t="s">
        <v>1120</v>
      </c>
      <c r="M124" s="14" t="s">
        <v>1131</v>
      </c>
      <c r="N124" s="14" t="s">
        <v>1138</v>
      </c>
      <c r="O124" s="14"/>
      <c r="P124" s="14"/>
      <c r="Q124" s="14"/>
      <c r="R124" s="14"/>
    </row>
    <row r="125" spans="1:18" s="17" customFormat="1" ht="15" customHeight="1" x14ac:dyDescent="0.3">
      <c r="A125" s="12" t="s">
        <v>1124</v>
      </c>
      <c r="B125" s="14" t="s">
        <v>1122</v>
      </c>
      <c r="C125" s="14" t="s">
        <v>396</v>
      </c>
      <c r="D125" s="14" t="s">
        <v>1165</v>
      </c>
      <c r="E125" s="14" t="s">
        <v>395</v>
      </c>
      <c r="F125" s="14">
        <v>-20.94</v>
      </c>
      <c r="G125" s="14">
        <v>12.65</v>
      </c>
      <c r="H125" s="15">
        <v>357.9255569449632</v>
      </c>
      <c r="I125" s="16">
        <v>19.346666666666668</v>
      </c>
      <c r="J125" s="16">
        <f t="shared" si="6"/>
        <v>357.92140610942403</v>
      </c>
      <c r="K125" s="16">
        <f t="shared" si="6"/>
        <v>19.199833333333334</v>
      </c>
      <c r="L125" s="14" t="s">
        <v>1130</v>
      </c>
      <c r="M125" s="14" t="s">
        <v>1132</v>
      </c>
      <c r="N125" s="14" t="s">
        <v>1138</v>
      </c>
      <c r="O125" s="14"/>
      <c r="P125" s="14"/>
      <c r="Q125" s="14"/>
      <c r="R125" s="14"/>
    </row>
    <row r="126" spans="1:18" s="17" customFormat="1" ht="15" customHeight="1" x14ac:dyDescent="0.3">
      <c r="A126" s="12" t="s">
        <v>1142</v>
      </c>
      <c r="B126" s="14" t="s">
        <v>1122</v>
      </c>
      <c r="C126" s="14" t="s">
        <v>396</v>
      </c>
      <c r="D126" s="14" t="s">
        <v>1165</v>
      </c>
      <c r="E126" s="14" t="s">
        <v>395</v>
      </c>
      <c r="F126" s="14">
        <v>-20.94</v>
      </c>
      <c r="G126" s="14">
        <v>12.65</v>
      </c>
      <c r="H126" s="15">
        <v>357.9334884778408</v>
      </c>
      <c r="I126" s="16">
        <v>19.333333333333336</v>
      </c>
      <c r="J126" s="16">
        <f t="shared" si="6"/>
        <v>357.94221944313625</v>
      </c>
      <c r="K126" s="16">
        <f t="shared" si="6"/>
        <v>19.307166666666667</v>
      </c>
      <c r="L126" s="14" t="s">
        <v>1130</v>
      </c>
      <c r="M126" s="14" t="s">
        <v>1132</v>
      </c>
      <c r="N126" s="14" t="s">
        <v>1125</v>
      </c>
      <c r="O126" s="14"/>
      <c r="P126" s="14"/>
      <c r="Q126" s="14"/>
      <c r="R126" s="14"/>
    </row>
    <row r="127" spans="1:18" s="17" customFormat="1" ht="15" customHeight="1" x14ac:dyDescent="0.3">
      <c r="A127" s="12" t="s">
        <v>1142</v>
      </c>
      <c r="B127" s="14" t="s">
        <v>1122</v>
      </c>
      <c r="C127" s="14" t="s">
        <v>396</v>
      </c>
      <c r="D127" s="14" t="s">
        <v>1165</v>
      </c>
      <c r="E127" s="14" t="s">
        <v>1162</v>
      </c>
      <c r="F127" s="14">
        <v>-20.94</v>
      </c>
      <c r="G127" s="14">
        <v>12.65</v>
      </c>
      <c r="H127" s="15">
        <v>357.9444604316547</v>
      </c>
      <c r="I127" s="16">
        <v>19.493333333333332</v>
      </c>
      <c r="J127" s="16">
        <f t="shared" si="6"/>
        <v>357.96918665491989</v>
      </c>
      <c r="K127" s="16">
        <f t="shared" si="6"/>
        <v>19.548666666666669</v>
      </c>
      <c r="L127" s="14" t="s">
        <v>1130</v>
      </c>
      <c r="M127" s="14" t="s">
        <v>1131</v>
      </c>
      <c r="N127" s="14" t="s">
        <v>1123</v>
      </c>
      <c r="O127" s="14"/>
      <c r="P127" s="14"/>
      <c r="Q127" s="14"/>
      <c r="R127" s="14"/>
    </row>
    <row r="128" spans="1:18" s="17" customFormat="1" ht="15" customHeight="1" x14ac:dyDescent="0.3">
      <c r="A128" s="12" t="s">
        <v>1142</v>
      </c>
      <c r="B128" s="14" t="s">
        <v>1122</v>
      </c>
      <c r="C128" s="14" t="s">
        <v>396</v>
      </c>
      <c r="D128" s="14" t="s">
        <v>1140</v>
      </c>
      <c r="E128" s="14" t="s">
        <v>1166</v>
      </c>
      <c r="F128" s="14">
        <v>-20.94</v>
      </c>
      <c r="G128" s="14">
        <v>12.65</v>
      </c>
      <c r="H128" s="15">
        <v>357.99789748201442</v>
      </c>
      <c r="I128" s="16">
        <v>19.13</v>
      </c>
      <c r="J128" s="16">
        <f t="shared" si="6"/>
        <v>358.00088525485916</v>
      </c>
      <c r="K128" s="16">
        <f t="shared" si="6"/>
        <v>19.411333333333332</v>
      </c>
      <c r="L128" s="14" t="s">
        <v>1130</v>
      </c>
      <c r="M128" s="14" t="s">
        <v>1131</v>
      </c>
      <c r="N128" s="14" t="s">
        <v>1123</v>
      </c>
      <c r="O128" s="14"/>
      <c r="P128" s="14"/>
      <c r="Q128" s="14"/>
      <c r="R128" s="14"/>
    </row>
    <row r="129" spans="1:18" s="17" customFormat="1" ht="15" customHeight="1" x14ac:dyDescent="0.3">
      <c r="A129" s="12" t="s">
        <v>1142</v>
      </c>
      <c r="B129" s="14" t="s">
        <v>1129</v>
      </c>
      <c r="C129" s="14" t="s">
        <v>396</v>
      </c>
      <c r="D129" s="14" t="s">
        <v>1165</v>
      </c>
      <c r="E129" s="14" t="s">
        <v>395</v>
      </c>
      <c r="F129" s="14">
        <v>-20.94</v>
      </c>
      <c r="G129" s="14">
        <v>12.65</v>
      </c>
      <c r="H129" s="15">
        <v>358.04452993812623</v>
      </c>
      <c r="I129" s="16">
        <v>20.440000000000001</v>
      </c>
      <c r="J129" s="16">
        <f t="shared" si="6"/>
        <v>358.03737030609585</v>
      </c>
      <c r="K129" s="16">
        <f t="shared" si="6"/>
        <v>19.38</v>
      </c>
      <c r="L129" s="14" t="s">
        <v>1120</v>
      </c>
      <c r="M129" s="14" t="s">
        <v>1131</v>
      </c>
      <c r="N129" s="14" t="s">
        <v>1138</v>
      </c>
      <c r="O129" s="14"/>
      <c r="P129" s="14"/>
      <c r="Q129" s="14"/>
      <c r="R129" s="14"/>
    </row>
    <row r="130" spans="1:18" s="17" customFormat="1" ht="15" customHeight="1" x14ac:dyDescent="0.3">
      <c r="A130" s="12" t="s">
        <v>1142</v>
      </c>
      <c r="B130" s="14" t="s">
        <v>1122</v>
      </c>
      <c r="C130" s="14" t="s">
        <v>396</v>
      </c>
      <c r="D130" s="14" t="s">
        <v>1140</v>
      </c>
      <c r="E130" s="14" t="s">
        <v>1166</v>
      </c>
      <c r="F130" s="14">
        <v>-20.94</v>
      </c>
      <c r="G130" s="14">
        <v>12.65</v>
      </c>
      <c r="H130" s="15">
        <v>358.08404994465968</v>
      </c>
      <c r="I130" s="16">
        <v>18.66</v>
      </c>
      <c r="J130" s="16">
        <f t="shared" ref="J130:K145" si="7">AVERAGE(H128:H132)</f>
        <v>358.0725069967433</v>
      </c>
      <c r="K130" s="16">
        <f t="shared" si="7"/>
        <v>19.345333333333333</v>
      </c>
      <c r="L130" s="14" t="s">
        <v>1120</v>
      </c>
      <c r="M130" s="14" t="s">
        <v>1131</v>
      </c>
      <c r="N130" s="14" t="s">
        <v>1125</v>
      </c>
      <c r="O130" s="14"/>
      <c r="P130" s="14"/>
      <c r="Q130" s="14"/>
      <c r="R130" s="14"/>
    </row>
    <row r="131" spans="1:18" s="17" customFormat="1" ht="15" customHeight="1" x14ac:dyDescent="0.3">
      <c r="A131" s="12" t="s">
        <v>1124</v>
      </c>
      <c r="B131" s="14" t="s">
        <v>1129</v>
      </c>
      <c r="C131" s="14" t="s">
        <v>396</v>
      </c>
      <c r="D131" s="14" t="s">
        <v>1140</v>
      </c>
      <c r="E131" s="14" t="s">
        <v>395</v>
      </c>
      <c r="F131" s="14">
        <v>-20.94</v>
      </c>
      <c r="G131" s="14">
        <v>12.65</v>
      </c>
      <c r="H131" s="15">
        <v>358.1159137340241</v>
      </c>
      <c r="I131" s="16">
        <v>19.176666666666666</v>
      </c>
      <c r="J131" s="16">
        <f t="shared" si="7"/>
        <v>358.1008691668718</v>
      </c>
      <c r="K131" s="16">
        <f t="shared" si="7"/>
        <v>19.454333333333331</v>
      </c>
      <c r="L131" s="14" t="s">
        <v>1120</v>
      </c>
      <c r="M131" s="14" t="s">
        <v>1132</v>
      </c>
      <c r="N131" s="14" t="s">
        <v>1125</v>
      </c>
      <c r="O131" s="14"/>
      <c r="P131" s="14"/>
      <c r="Q131" s="14"/>
      <c r="R131" s="14"/>
    </row>
    <row r="132" spans="1:18" s="17" customFormat="1" ht="15" customHeight="1" x14ac:dyDescent="0.3">
      <c r="A132" s="12" t="s">
        <v>1124</v>
      </c>
      <c r="B132" s="14" t="s">
        <v>1129</v>
      </c>
      <c r="C132" s="14" t="s">
        <v>396</v>
      </c>
      <c r="D132" s="14" t="s">
        <v>1140</v>
      </c>
      <c r="E132" s="14" t="s">
        <v>1162</v>
      </c>
      <c r="F132" s="14">
        <v>-20.94</v>
      </c>
      <c r="G132" s="14">
        <v>12.65</v>
      </c>
      <c r="H132" s="15">
        <v>358.12014388489212</v>
      </c>
      <c r="I132" s="16">
        <v>19.32</v>
      </c>
      <c r="J132" s="16">
        <f t="shared" si="7"/>
        <v>358.12783637865539</v>
      </c>
      <c r="K132" s="16">
        <f t="shared" si="7"/>
        <v>19.207000000000001</v>
      </c>
      <c r="L132" s="14" t="s">
        <v>1130</v>
      </c>
      <c r="M132" s="14" t="s">
        <v>1131</v>
      </c>
      <c r="N132" s="14" t="s">
        <v>1125</v>
      </c>
      <c r="O132" s="14"/>
      <c r="P132" s="14"/>
      <c r="Q132" s="14"/>
      <c r="R132" s="14"/>
    </row>
    <row r="133" spans="1:18" s="17" customFormat="1" ht="15" customHeight="1" x14ac:dyDescent="0.3">
      <c r="A133" s="12" t="s">
        <v>1124</v>
      </c>
      <c r="B133" s="14" t="s">
        <v>1129</v>
      </c>
      <c r="C133" s="14" t="s">
        <v>396</v>
      </c>
      <c r="D133" s="14" t="s">
        <v>1140</v>
      </c>
      <c r="E133" s="14" t="s">
        <v>395</v>
      </c>
      <c r="F133" s="14">
        <v>-20.94</v>
      </c>
      <c r="G133" s="14">
        <v>12.65</v>
      </c>
      <c r="H133" s="15">
        <v>358.13970833265671</v>
      </c>
      <c r="I133" s="16">
        <v>19.675000000000001</v>
      </c>
      <c r="J133" s="16">
        <f t="shared" si="7"/>
        <v>358.15483112200991</v>
      </c>
      <c r="K133" s="16">
        <f t="shared" si="7"/>
        <v>19.282999999999998</v>
      </c>
      <c r="L133" s="14" t="s">
        <v>1120</v>
      </c>
      <c r="M133" s="14" t="s">
        <v>1131</v>
      </c>
      <c r="N133" s="14" t="s">
        <v>1125</v>
      </c>
      <c r="O133" s="14"/>
      <c r="P133" s="14"/>
      <c r="Q133" s="14"/>
      <c r="R133" s="14"/>
    </row>
    <row r="134" spans="1:18" s="17" customFormat="1" ht="15" customHeight="1" x14ac:dyDescent="0.3">
      <c r="A134" s="12" t="s">
        <v>1124</v>
      </c>
      <c r="B134" s="14" t="s">
        <v>1129</v>
      </c>
      <c r="C134" s="14" t="s">
        <v>396</v>
      </c>
      <c r="D134" s="14" t="s">
        <v>1140</v>
      </c>
      <c r="E134" s="14" t="s">
        <v>395</v>
      </c>
      <c r="F134" s="14">
        <v>-20.94</v>
      </c>
      <c r="G134" s="14">
        <v>12.65</v>
      </c>
      <c r="H134" s="15">
        <v>358.17936599704439</v>
      </c>
      <c r="I134" s="16">
        <v>19.203333333333333</v>
      </c>
      <c r="J134" s="16">
        <f t="shared" si="7"/>
        <v>358.17602715218351</v>
      </c>
      <c r="K134" s="16">
        <f t="shared" si="7"/>
        <v>19.15966666666667</v>
      </c>
      <c r="L134" s="14" t="s">
        <v>1120</v>
      </c>
      <c r="M134" s="14" t="s">
        <v>1132</v>
      </c>
      <c r="N134" s="14" t="s">
        <v>1125</v>
      </c>
      <c r="O134" s="14"/>
      <c r="P134" s="14"/>
      <c r="Q134" s="14"/>
      <c r="R134" s="14"/>
    </row>
    <row r="135" spans="1:18" s="17" customFormat="1" ht="15" customHeight="1" x14ac:dyDescent="0.3">
      <c r="A135" s="12" t="s">
        <v>1124</v>
      </c>
      <c r="B135" s="14" t="s">
        <v>1122</v>
      </c>
      <c r="C135" s="14" t="s">
        <v>396</v>
      </c>
      <c r="D135" s="14" t="s">
        <v>1140</v>
      </c>
      <c r="E135" s="14" t="s">
        <v>395</v>
      </c>
      <c r="F135" s="14">
        <v>-20.94</v>
      </c>
      <c r="G135" s="14">
        <v>12.65</v>
      </c>
      <c r="H135" s="15">
        <v>358.21902366143206</v>
      </c>
      <c r="I135" s="16">
        <v>19.04</v>
      </c>
      <c r="J135" s="16">
        <f t="shared" si="7"/>
        <v>358.19897572064252</v>
      </c>
      <c r="K135" s="16">
        <f t="shared" si="7"/>
        <v>19.020333333333333</v>
      </c>
      <c r="L135" s="14" t="s">
        <v>1120</v>
      </c>
      <c r="M135" s="14" t="s">
        <v>1132</v>
      </c>
      <c r="N135" s="14" t="s">
        <v>1125</v>
      </c>
      <c r="O135" s="14"/>
      <c r="P135" s="14"/>
      <c r="Q135" s="14"/>
      <c r="R135" s="14"/>
    </row>
    <row r="136" spans="1:18" s="17" customFormat="1" ht="15" customHeight="1" x14ac:dyDescent="0.3">
      <c r="A136" s="12" t="s">
        <v>1124</v>
      </c>
      <c r="B136" s="14" t="s">
        <v>1129</v>
      </c>
      <c r="C136" s="14" t="s">
        <v>396</v>
      </c>
      <c r="D136" s="14" t="s">
        <v>1140</v>
      </c>
      <c r="E136" s="14" t="s">
        <v>1166</v>
      </c>
      <c r="F136" s="14">
        <v>-20.94</v>
      </c>
      <c r="G136" s="14">
        <v>12.65</v>
      </c>
      <c r="H136" s="15">
        <v>358.2218938848921</v>
      </c>
      <c r="I136" s="16">
        <v>18.559999999999999</v>
      </c>
      <c r="J136" s="16">
        <f t="shared" si="7"/>
        <v>358.2300673295224</v>
      </c>
      <c r="K136" s="16">
        <f t="shared" si="7"/>
        <v>19.069333333333333</v>
      </c>
      <c r="L136" s="14" t="s">
        <v>1120</v>
      </c>
      <c r="M136" s="14" t="s">
        <v>1132</v>
      </c>
      <c r="N136" s="14" t="s">
        <v>1125</v>
      </c>
      <c r="O136" s="14"/>
      <c r="P136" s="14"/>
      <c r="Q136" s="14"/>
      <c r="R136" s="14"/>
    </row>
    <row r="137" spans="1:18" s="17" customFormat="1" ht="15" customHeight="1" x14ac:dyDescent="0.3">
      <c r="A137" s="12" t="s">
        <v>1124</v>
      </c>
      <c r="B137" s="14" t="s">
        <v>1129</v>
      </c>
      <c r="C137" s="14" t="s">
        <v>396</v>
      </c>
      <c r="D137" s="14" t="s">
        <v>1165</v>
      </c>
      <c r="E137" s="14" t="s">
        <v>395</v>
      </c>
      <c r="F137" s="14">
        <v>-20.94</v>
      </c>
      <c r="G137" s="14">
        <v>12.65</v>
      </c>
      <c r="H137" s="15">
        <v>358.23488672718713</v>
      </c>
      <c r="I137" s="16">
        <v>18.623333333333331</v>
      </c>
      <c r="J137" s="16">
        <f t="shared" si="7"/>
        <v>358.25335959773946</v>
      </c>
      <c r="K137" s="16">
        <f t="shared" si="7"/>
        <v>19.127333333333333</v>
      </c>
      <c r="L137" s="14" t="s">
        <v>1130</v>
      </c>
      <c r="M137" s="14" t="s">
        <v>1132</v>
      </c>
      <c r="N137" s="14" t="s">
        <v>1125</v>
      </c>
      <c r="O137" s="14"/>
      <c r="P137" s="14"/>
      <c r="Q137" s="14"/>
      <c r="R137" s="14"/>
    </row>
    <row r="138" spans="1:18" s="17" customFormat="1" ht="15" customHeight="1" x14ac:dyDescent="0.3">
      <c r="A138" s="12" t="s">
        <v>1124</v>
      </c>
      <c r="B138" s="14" t="s">
        <v>1129</v>
      </c>
      <c r="C138" s="14" t="s">
        <v>396</v>
      </c>
      <c r="D138" s="14" t="s">
        <v>1140</v>
      </c>
      <c r="E138" s="14" t="s">
        <v>395</v>
      </c>
      <c r="F138" s="14">
        <v>-20.94</v>
      </c>
      <c r="G138" s="14">
        <v>12.65</v>
      </c>
      <c r="H138" s="15">
        <v>358.29516637705638</v>
      </c>
      <c r="I138" s="16">
        <v>19.920000000000002</v>
      </c>
      <c r="J138" s="16">
        <f t="shared" si="7"/>
        <v>358.26944108570763</v>
      </c>
      <c r="K138" s="16">
        <f t="shared" si="7"/>
        <v>19.133533333333332</v>
      </c>
      <c r="L138" s="14" t="s">
        <v>1120</v>
      </c>
      <c r="M138" s="14" t="s">
        <v>1132</v>
      </c>
      <c r="N138" s="14" t="s">
        <v>1125</v>
      </c>
      <c r="O138" s="14"/>
      <c r="P138" s="14"/>
      <c r="Q138" s="14"/>
      <c r="R138" s="14"/>
    </row>
    <row r="139" spans="1:18" s="17" customFormat="1" ht="15" customHeight="1" x14ac:dyDescent="0.3">
      <c r="A139" s="12" t="s">
        <v>1124</v>
      </c>
      <c r="B139" s="14" t="s">
        <v>1129</v>
      </c>
      <c r="C139" s="14" t="s">
        <v>396</v>
      </c>
      <c r="D139" s="14" t="s">
        <v>1140</v>
      </c>
      <c r="E139" s="14" t="s">
        <v>1162</v>
      </c>
      <c r="F139" s="14">
        <v>-20.94</v>
      </c>
      <c r="G139" s="14">
        <v>12.65</v>
      </c>
      <c r="H139" s="15">
        <v>358.29582733812953</v>
      </c>
      <c r="I139" s="16">
        <v>19.493333333333336</v>
      </c>
      <c r="J139" s="16">
        <f t="shared" si="7"/>
        <v>358.29008389146304</v>
      </c>
      <c r="K139" s="16">
        <f t="shared" si="7"/>
        <v>19.390866666666668</v>
      </c>
      <c r="L139" s="14" t="s">
        <v>1120</v>
      </c>
      <c r="M139" s="14" t="s">
        <v>1132</v>
      </c>
      <c r="N139" s="14" t="s">
        <v>1125</v>
      </c>
      <c r="O139" s="14"/>
      <c r="P139" s="14"/>
      <c r="Q139" s="14"/>
      <c r="R139" s="14"/>
    </row>
    <row r="140" spans="1:18" s="17" customFormat="1" ht="15" customHeight="1" x14ac:dyDescent="0.3">
      <c r="A140" s="12" t="s">
        <v>1124</v>
      </c>
      <c r="B140" s="14" t="s">
        <v>1129</v>
      </c>
      <c r="C140" s="14" t="s">
        <v>396</v>
      </c>
      <c r="D140" s="14" t="s">
        <v>1140</v>
      </c>
      <c r="E140" s="14" t="s">
        <v>1166</v>
      </c>
      <c r="F140" s="14">
        <v>-20.94</v>
      </c>
      <c r="G140" s="14">
        <v>12.65</v>
      </c>
      <c r="H140" s="15">
        <v>358.29943110127283</v>
      </c>
      <c r="I140" s="16">
        <v>19.071000000000002</v>
      </c>
      <c r="J140" s="16">
        <f t="shared" si="7"/>
        <v>358.31705110324663</v>
      </c>
      <c r="K140" s="16">
        <f t="shared" si="7"/>
        <v>19.5502</v>
      </c>
      <c r="L140" s="14" t="s">
        <v>1120</v>
      </c>
      <c r="M140" s="14" t="s">
        <v>1131</v>
      </c>
      <c r="N140" s="14" t="s">
        <v>1123</v>
      </c>
      <c r="O140" s="14"/>
      <c r="P140" s="14"/>
      <c r="Q140" s="14"/>
      <c r="R140" s="14"/>
    </row>
    <row r="141" spans="1:18" s="17" customFormat="1" ht="15" customHeight="1" x14ac:dyDescent="0.3">
      <c r="A141" s="12" t="s">
        <v>1124</v>
      </c>
      <c r="B141" s="14" t="s">
        <v>1129</v>
      </c>
      <c r="C141" s="14" t="s">
        <v>1134</v>
      </c>
      <c r="D141" s="14" t="s">
        <v>1140</v>
      </c>
      <c r="E141" s="14" t="s">
        <v>1164</v>
      </c>
      <c r="F141" s="14">
        <v>-21.35</v>
      </c>
      <c r="G141" s="14">
        <v>8.57</v>
      </c>
      <c r="H141" s="15">
        <v>358.32510791366906</v>
      </c>
      <c r="I141" s="18">
        <v>19.846666666666668</v>
      </c>
      <c r="J141" s="16">
        <f t="shared" si="7"/>
        <v>358.33734233518601</v>
      </c>
      <c r="K141" s="16">
        <f t="shared" si="7"/>
        <v>19.4282</v>
      </c>
      <c r="L141" s="14" t="s">
        <v>1120</v>
      </c>
      <c r="M141" s="14" t="s">
        <v>1132</v>
      </c>
      <c r="N141" s="14" t="s">
        <v>1123</v>
      </c>
      <c r="O141" s="14"/>
      <c r="P141" s="14"/>
      <c r="Q141" s="14"/>
      <c r="R141" s="14"/>
    </row>
    <row r="142" spans="1:18" s="17" customFormat="1" ht="15" customHeight="1" x14ac:dyDescent="0.3">
      <c r="A142" s="12" t="s">
        <v>1124</v>
      </c>
      <c r="B142" s="14" t="s">
        <v>1129</v>
      </c>
      <c r="C142" s="14" t="s">
        <v>396</v>
      </c>
      <c r="D142" s="14" t="s">
        <v>1140</v>
      </c>
      <c r="E142" s="14" t="s">
        <v>395</v>
      </c>
      <c r="F142" s="14">
        <v>-20.94</v>
      </c>
      <c r="G142" s="14">
        <v>12.65</v>
      </c>
      <c r="H142" s="15">
        <v>358.36972278610523</v>
      </c>
      <c r="I142" s="16">
        <v>19.420000000000002</v>
      </c>
      <c r="J142" s="16">
        <f t="shared" si="7"/>
        <v>358.36322557080967</v>
      </c>
      <c r="K142" s="16">
        <f t="shared" si="7"/>
        <v>19.414200000000001</v>
      </c>
      <c r="L142" s="14" t="s">
        <v>1120</v>
      </c>
      <c r="M142" s="14" t="s">
        <v>1132</v>
      </c>
      <c r="N142" s="14" t="s">
        <v>1125</v>
      </c>
      <c r="O142" s="14"/>
      <c r="P142" s="14"/>
      <c r="Q142" s="14"/>
      <c r="R142" s="14"/>
    </row>
    <row r="143" spans="1:18" s="17" customFormat="1" ht="15" customHeight="1" x14ac:dyDescent="0.3">
      <c r="A143" s="12" t="s">
        <v>1124</v>
      </c>
      <c r="B143" s="14" t="s">
        <v>1129</v>
      </c>
      <c r="C143" s="14" t="s">
        <v>396</v>
      </c>
      <c r="D143" s="14" t="s">
        <v>1165</v>
      </c>
      <c r="E143" s="14" t="s">
        <v>1166</v>
      </c>
      <c r="F143" s="14">
        <v>-20.94</v>
      </c>
      <c r="G143" s="14">
        <v>12.65</v>
      </c>
      <c r="H143" s="15">
        <v>358.39662253675323</v>
      </c>
      <c r="I143" s="16">
        <v>19.309999999999999</v>
      </c>
      <c r="J143" s="16">
        <f t="shared" si="7"/>
        <v>358.40012672246343</v>
      </c>
      <c r="K143" s="16">
        <f t="shared" si="7"/>
        <v>19.4785</v>
      </c>
      <c r="L143" s="14" t="s">
        <v>1120</v>
      </c>
      <c r="M143" s="14" t="s">
        <v>1132</v>
      </c>
      <c r="N143" s="14" t="s">
        <v>1125</v>
      </c>
      <c r="O143" s="14"/>
      <c r="P143" s="14"/>
      <c r="Q143" s="14"/>
      <c r="R143" s="14"/>
    </row>
    <row r="144" spans="1:18" s="17" customFormat="1" ht="15" customHeight="1" x14ac:dyDescent="0.3">
      <c r="A144" s="12" t="s">
        <v>1124</v>
      </c>
      <c r="B144" s="14" t="s">
        <v>1129</v>
      </c>
      <c r="C144" s="14" t="s">
        <v>396</v>
      </c>
      <c r="D144" s="14" t="s">
        <v>1140</v>
      </c>
      <c r="E144" s="14" t="s">
        <v>395</v>
      </c>
      <c r="F144" s="14">
        <v>-20.94</v>
      </c>
      <c r="G144" s="14">
        <v>12.65</v>
      </c>
      <c r="H144" s="15">
        <v>358.42524351624797</v>
      </c>
      <c r="I144" s="16">
        <v>19.423333333333336</v>
      </c>
      <c r="J144" s="16">
        <f t="shared" si="7"/>
        <v>358.43464279221632</v>
      </c>
      <c r="K144" s="16">
        <f t="shared" si="7"/>
        <v>19.325366666666667</v>
      </c>
      <c r="L144" s="14" t="s">
        <v>1120</v>
      </c>
      <c r="M144" s="14" t="s">
        <v>1132</v>
      </c>
      <c r="N144" s="14" t="s">
        <v>1125</v>
      </c>
      <c r="O144" s="14"/>
      <c r="P144" s="14"/>
      <c r="Q144" s="14"/>
      <c r="R144" s="14"/>
    </row>
    <row r="145" spans="1:18" s="17" customFormat="1" ht="15" customHeight="1" x14ac:dyDescent="0.3">
      <c r="A145" s="12" t="s">
        <v>1124</v>
      </c>
      <c r="B145" s="14" t="s">
        <v>1129</v>
      </c>
      <c r="C145" s="14" t="s">
        <v>396</v>
      </c>
      <c r="D145" s="14" t="s">
        <v>1140</v>
      </c>
      <c r="E145" s="14" t="s">
        <v>395</v>
      </c>
      <c r="F145" s="14">
        <v>-20.94</v>
      </c>
      <c r="G145" s="14">
        <v>12.65</v>
      </c>
      <c r="H145" s="15">
        <v>358.48393685954176</v>
      </c>
      <c r="I145" s="16">
        <v>19.392499999999998</v>
      </c>
      <c r="J145" s="16">
        <f t="shared" si="7"/>
        <v>358.46141423362496</v>
      </c>
      <c r="K145" s="16">
        <f t="shared" si="7"/>
        <v>19.415366666666667</v>
      </c>
      <c r="L145" s="14" t="s">
        <v>1120</v>
      </c>
      <c r="M145" s="14" t="s">
        <v>1132</v>
      </c>
      <c r="N145" s="14" t="s">
        <v>1125</v>
      </c>
      <c r="O145" s="14"/>
      <c r="P145" s="14"/>
      <c r="Q145" s="14"/>
      <c r="R145" s="14"/>
    </row>
    <row r="146" spans="1:18" s="17" customFormat="1" ht="15" customHeight="1" x14ac:dyDescent="0.3">
      <c r="A146" s="12" t="s">
        <v>1124</v>
      </c>
      <c r="B146" s="14" t="s">
        <v>1129</v>
      </c>
      <c r="C146" s="14" t="s">
        <v>396</v>
      </c>
      <c r="D146" s="14" t="s">
        <v>1140</v>
      </c>
      <c r="E146" s="14" t="s">
        <v>1166</v>
      </c>
      <c r="F146" s="14">
        <v>-20.94</v>
      </c>
      <c r="G146" s="14">
        <v>12.65</v>
      </c>
      <c r="H146" s="15">
        <v>358.49768826243354</v>
      </c>
      <c r="I146" s="16">
        <v>19.081</v>
      </c>
      <c r="J146" s="16">
        <f t="shared" ref="J146:K157" si="8">AVERAGE(H144:H148)</f>
        <v>358.484004834188</v>
      </c>
      <c r="K146" s="16">
        <f t="shared" si="8"/>
        <v>19.299366666666668</v>
      </c>
      <c r="L146" s="14" t="s">
        <v>1115</v>
      </c>
      <c r="M146" s="14" t="s">
        <v>263</v>
      </c>
      <c r="N146" s="14" t="s">
        <v>1167</v>
      </c>
      <c r="O146" s="14"/>
      <c r="P146" s="14"/>
      <c r="Q146" s="14"/>
      <c r="R146" s="14"/>
    </row>
    <row r="147" spans="1:18" s="17" customFormat="1" ht="15" customHeight="1" x14ac:dyDescent="0.3">
      <c r="A147" s="12" t="s">
        <v>398</v>
      </c>
      <c r="B147" s="14" t="s">
        <v>1119</v>
      </c>
      <c r="C147" s="14" t="s">
        <v>1134</v>
      </c>
      <c r="D147" s="14" t="s">
        <v>397</v>
      </c>
      <c r="E147" s="14" t="s">
        <v>1168</v>
      </c>
      <c r="F147" s="14">
        <v>-21.35</v>
      </c>
      <c r="G147" s="14">
        <v>8.57</v>
      </c>
      <c r="H147" s="15">
        <v>358.50357999314832</v>
      </c>
      <c r="I147" s="16">
        <v>19.87</v>
      </c>
      <c r="J147" s="16">
        <f t="shared" si="8"/>
        <v>358.53558781689401</v>
      </c>
      <c r="K147" s="16">
        <f t="shared" si="8"/>
        <v>19.398700000000002</v>
      </c>
      <c r="L147" s="14" t="s">
        <v>1160</v>
      </c>
      <c r="M147" s="14" t="s">
        <v>1116</v>
      </c>
      <c r="N147" s="14" t="s">
        <v>1167</v>
      </c>
      <c r="O147" s="14"/>
      <c r="P147" s="14"/>
      <c r="Q147" s="14"/>
      <c r="R147" s="14"/>
    </row>
    <row r="148" spans="1:18" s="17" customFormat="1" ht="15" customHeight="1" x14ac:dyDescent="0.3">
      <c r="A148" s="12" t="s">
        <v>1169</v>
      </c>
      <c r="B148" s="14" t="s">
        <v>1170</v>
      </c>
      <c r="C148" s="14" t="s">
        <v>396</v>
      </c>
      <c r="D148" s="14" t="s">
        <v>397</v>
      </c>
      <c r="E148" s="14" t="s">
        <v>395</v>
      </c>
      <c r="F148" s="14">
        <v>-20.94</v>
      </c>
      <c r="G148" s="14">
        <v>12.65</v>
      </c>
      <c r="H148" s="15">
        <v>358.50957553956835</v>
      </c>
      <c r="I148" s="16">
        <v>18.73</v>
      </c>
      <c r="J148" s="16">
        <f t="shared" si="8"/>
        <v>358.58463641620864</v>
      </c>
      <c r="K148" s="16">
        <f t="shared" si="8"/>
        <v>19.312200000000001</v>
      </c>
      <c r="L148" s="14" t="s">
        <v>1160</v>
      </c>
      <c r="M148" s="14" t="s">
        <v>1116</v>
      </c>
      <c r="N148" s="14" t="s">
        <v>1167</v>
      </c>
      <c r="O148" s="14"/>
      <c r="P148" s="14"/>
      <c r="Q148" s="14"/>
      <c r="R148" s="14"/>
    </row>
    <row r="149" spans="1:18" s="17" customFormat="1" ht="15" customHeight="1" x14ac:dyDescent="0.3">
      <c r="A149" s="12" t="s">
        <v>398</v>
      </c>
      <c r="B149" s="14" t="s">
        <v>1119</v>
      </c>
      <c r="C149" s="14" t="s">
        <v>396</v>
      </c>
      <c r="D149" s="14" t="s">
        <v>1154</v>
      </c>
      <c r="E149" s="14" t="s">
        <v>395</v>
      </c>
      <c r="F149" s="14">
        <v>-20.94</v>
      </c>
      <c r="G149" s="14">
        <v>12.65</v>
      </c>
      <c r="H149" s="15">
        <v>358.68315842977796</v>
      </c>
      <c r="I149" s="16">
        <v>19.920000000000002</v>
      </c>
      <c r="J149" s="16">
        <f t="shared" si="8"/>
        <v>358.63223326481665</v>
      </c>
      <c r="K149" s="16">
        <f t="shared" si="8"/>
        <v>19.465333333333334</v>
      </c>
      <c r="L149" s="14" t="s">
        <v>1160</v>
      </c>
      <c r="M149" s="14" t="s">
        <v>263</v>
      </c>
      <c r="N149" s="14" t="s">
        <v>1167</v>
      </c>
      <c r="O149" s="14"/>
      <c r="P149" s="14"/>
      <c r="Q149" s="14"/>
      <c r="R149" s="14"/>
    </row>
    <row r="150" spans="1:18" s="17" customFormat="1" ht="15" customHeight="1" x14ac:dyDescent="0.3">
      <c r="A150" s="12" t="s">
        <v>398</v>
      </c>
      <c r="B150" s="14" t="s">
        <v>1170</v>
      </c>
      <c r="C150" s="14" t="s">
        <v>396</v>
      </c>
      <c r="D150" s="14" t="s">
        <v>1171</v>
      </c>
      <c r="E150" s="14" t="s">
        <v>1162</v>
      </c>
      <c r="F150" s="14">
        <v>-20.94</v>
      </c>
      <c r="G150" s="14">
        <v>12.65</v>
      </c>
      <c r="H150" s="15">
        <v>358.72917985611508</v>
      </c>
      <c r="I150" s="16">
        <v>18.96</v>
      </c>
      <c r="J150" s="16">
        <f t="shared" si="8"/>
        <v>358.68915458242105</v>
      </c>
      <c r="K150" s="16">
        <f t="shared" si="8"/>
        <v>19.332333333333334</v>
      </c>
      <c r="L150" s="14" t="s">
        <v>1160</v>
      </c>
      <c r="M150" s="14" t="s">
        <v>1116</v>
      </c>
      <c r="N150" s="14" t="s">
        <v>1114</v>
      </c>
      <c r="O150" s="14"/>
      <c r="P150" s="14"/>
      <c r="Q150" s="14"/>
      <c r="R150" s="14"/>
    </row>
    <row r="151" spans="1:18" s="17" customFormat="1" ht="15" customHeight="1" x14ac:dyDescent="0.3">
      <c r="A151" s="12" t="s">
        <v>1172</v>
      </c>
      <c r="B151" s="14" t="s">
        <v>1170</v>
      </c>
      <c r="C151" s="14" t="s">
        <v>396</v>
      </c>
      <c r="D151" s="14" t="s">
        <v>1154</v>
      </c>
      <c r="E151" s="14" t="s">
        <v>395</v>
      </c>
      <c r="F151" s="14">
        <v>-20.94</v>
      </c>
      <c r="G151" s="14">
        <v>12.65</v>
      </c>
      <c r="H151" s="15">
        <v>358.73567250547387</v>
      </c>
      <c r="I151" s="16">
        <v>19.846666666666664</v>
      </c>
      <c r="J151" s="16">
        <f t="shared" si="8"/>
        <v>358.77637331934966</v>
      </c>
      <c r="K151" s="16">
        <f t="shared" si="8"/>
        <v>19.537666666666667</v>
      </c>
      <c r="L151" s="14" t="s">
        <v>1115</v>
      </c>
      <c r="M151" s="14" t="s">
        <v>1116</v>
      </c>
      <c r="N151" s="14" t="s">
        <v>1117</v>
      </c>
      <c r="O151" s="14"/>
      <c r="P151" s="14"/>
      <c r="Q151" s="14"/>
      <c r="R151" s="14"/>
    </row>
    <row r="152" spans="1:18" s="17" customFormat="1" ht="15" customHeight="1" x14ac:dyDescent="0.3">
      <c r="A152" s="12" t="s">
        <v>1172</v>
      </c>
      <c r="B152" s="14" t="s">
        <v>1119</v>
      </c>
      <c r="C152" s="14" t="s">
        <v>396</v>
      </c>
      <c r="D152" s="14" t="s">
        <v>397</v>
      </c>
      <c r="E152" s="14" t="s">
        <v>395</v>
      </c>
      <c r="F152" s="14">
        <v>-20.94</v>
      </c>
      <c r="G152" s="14">
        <v>12.65</v>
      </c>
      <c r="H152" s="15">
        <v>358.7881865811699</v>
      </c>
      <c r="I152" s="16">
        <v>19.204999999999998</v>
      </c>
      <c r="J152" s="16">
        <f t="shared" si="8"/>
        <v>358.8635207373062</v>
      </c>
      <c r="K152" s="16">
        <f t="shared" si="8"/>
        <v>19.398333333333333</v>
      </c>
      <c r="L152" s="14" t="s">
        <v>1160</v>
      </c>
      <c r="M152" s="14" t="s">
        <v>263</v>
      </c>
      <c r="N152" s="14" t="s">
        <v>1167</v>
      </c>
      <c r="O152" s="14"/>
      <c r="P152" s="14"/>
      <c r="Q152" s="14"/>
      <c r="R152" s="14"/>
    </row>
    <row r="153" spans="1:18" s="17" customFormat="1" ht="15" customHeight="1" x14ac:dyDescent="0.3">
      <c r="A153" s="14" t="s">
        <v>261</v>
      </c>
      <c r="B153" s="14" t="s">
        <v>404</v>
      </c>
      <c r="C153" s="14" t="s">
        <v>396</v>
      </c>
      <c r="D153" s="14" t="s">
        <v>397</v>
      </c>
      <c r="E153" s="14" t="s">
        <v>395</v>
      </c>
      <c r="F153" s="14">
        <v>-20.94</v>
      </c>
      <c r="G153" s="14">
        <v>12.65</v>
      </c>
      <c r="H153" s="19">
        <v>358.94566922421143</v>
      </c>
      <c r="I153" s="16">
        <v>19.756666666666664</v>
      </c>
      <c r="J153" s="16">
        <f t="shared" si="8"/>
        <v>358.97610912906509</v>
      </c>
      <c r="K153" s="16">
        <f t="shared" si="8"/>
        <v>19.464333333333332</v>
      </c>
      <c r="L153" s="14" t="s">
        <v>1115</v>
      </c>
      <c r="M153" s="14" t="s">
        <v>1116</v>
      </c>
      <c r="N153" s="14" t="s">
        <v>1117</v>
      </c>
      <c r="O153" s="14"/>
      <c r="P153" s="14"/>
      <c r="Q153" s="14"/>
      <c r="R153" s="14"/>
    </row>
    <row r="154" spans="1:18" s="17" customFormat="1" ht="15" customHeight="1" x14ac:dyDescent="0.3">
      <c r="A154" s="14" t="s">
        <v>1173</v>
      </c>
      <c r="B154" s="14" t="s">
        <v>404</v>
      </c>
      <c r="C154" s="14" t="s">
        <v>396</v>
      </c>
      <c r="D154" s="14" t="s">
        <v>397</v>
      </c>
      <c r="E154" s="14" t="s">
        <v>395</v>
      </c>
      <c r="F154" s="14">
        <v>-20.94</v>
      </c>
      <c r="G154" s="14">
        <v>12.65</v>
      </c>
      <c r="H154" s="19">
        <v>359.11889551956045</v>
      </c>
      <c r="I154" s="16">
        <v>19.223333333333333</v>
      </c>
      <c r="J154" s="16">
        <f t="shared" si="8"/>
        <v>359.11857972411497</v>
      </c>
      <c r="K154" s="16">
        <f t="shared" si="8"/>
        <v>19.434999999999999</v>
      </c>
      <c r="L154" s="14" t="s">
        <v>1115</v>
      </c>
      <c r="M154" s="14" t="s">
        <v>1174</v>
      </c>
      <c r="N154" s="14" t="s">
        <v>1117</v>
      </c>
      <c r="O154" s="14"/>
      <c r="P154" s="14"/>
      <c r="Q154" s="14"/>
      <c r="R154" s="14"/>
    </row>
    <row r="155" spans="1:18" s="17" customFormat="1" ht="15" customHeight="1" x14ac:dyDescent="0.3">
      <c r="A155" s="14" t="s">
        <v>1175</v>
      </c>
      <c r="B155" s="14" t="s">
        <v>404</v>
      </c>
      <c r="C155" s="14" t="s">
        <v>396</v>
      </c>
      <c r="D155" s="14" t="s">
        <v>397</v>
      </c>
      <c r="E155" s="14" t="s">
        <v>395</v>
      </c>
      <c r="F155" s="14">
        <v>-20.94</v>
      </c>
      <c r="G155" s="14">
        <v>12.65</v>
      </c>
      <c r="H155" s="19">
        <v>359.29212181490954</v>
      </c>
      <c r="I155" s="16">
        <v>19.29</v>
      </c>
      <c r="J155" s="16">
        <f t="shared" si="8"/>
        <v>359.3510187553282</v>
      </c>
      <c r="K155" s="16">
        <f t="shared" si="8"/>
        <v>19.341999999999999</v>
      </c>
      <c r="L155" s="14" t="s">
        <v>1176</v>
      </c>
      <c r="M155" s="14" t="s">
        <v>1116</v>
      </c>
      <c r="N155" s="14" t="s">
        <v>1117</v>
      </c>
      <c r="O155" s="14"/>
      <c r="P155" s="14"/>
      <c r="Q155" s="14"/>
      <c r="R155" s="14"/>
    </row>
    <row r="156" spans="1:18" s="17" customFormat="1" ht="15" customHeight="1" x14ac:dyDescent="0.3">
      <c r="A156" s="14" t="s">
        <v>1175</v>
      </c>
      <c r="B156" s="14" t="s">
        <v>404</v>
      </c>
      <c r="C156" s="14" t="s">
        <v>396</v>
      </c>
      <c r="D156" s="14" t="s">
        <v>1154</v>
      </c>
      <c r="E156" s="14" t="s">
        <v>395</v>
      </c>
      <c r="F156" s="14">
        <v>-20.94</v>
      </c>
      <c r="G156" s="14">
        <v>12.65</v>
      </c>
      <c r="H156" s="19">
        <v>359.44802548072369</v>
      </c>
      <c r="I156" s="16">
        <v>19.7</v>
      </c>
      <c r="J156" s="16">
        <f t="shared" si="8"/>
        <v>359.62818082788675</v>
      </c>
      <c r="K156" s="16">
        <f t="shared" si="8"/>
        <v>19.240666666666666</v>
      </c>
      <c r="L156" s="14" t="s">
        <v>1115</v>
      </c>
      <c r="M156" s="14" t="s">
        <v>1116</v>
      </c>
      <c r="N156" s="14" t="s">
        <v>1117</v>
      </c>
      <c r="O156" s="14"/>
      <c r="P156" s="14"/>
      <c r="Q156" s="14"/>
      <c r="R156" s="14"/>
    </row>
    <row r="157" spans="1:18" s="17" customFormat="1" ht="15" customHeight="1" x14ac:dyDescent="0.3">
      <c r="A157" s="14" t="s">
        <v>261</v>
      </c>
      <c r="B157" s="14" t="s">
        <v>404</v>
      </c>
      <c r="C157" s="14" t="s">
        <v>396</v>
      </c>
      <c r="D157" s="14" t="s">
        <v>397</v>
      </c>
      <c r="E157" s="14"/>
      <c r="F157" s="14">
        <v>-20.94</v>
      </c>
      <c r="G157" s="14">
        <v>12.65</v>
      </c>
      <c r="H157" s="19">
        <v>359.95038173723594</v>
      </c>
      <c r="I157" s="16">
        <v>18.739999999999998</v>
      </c>
      <c r="J157" s="16">
        <f t="shared" si="8"/>
        <v>359.87762669318937</v>
      </c>
      <c r="K157" s="16">
        <f t="shared" si="8"/>
        <v>19.255999999999997</v>
      </c>
      <c r="L157" s="14" t="s">
        <v>1115</v>
      </c>
      <c r="M157" s="14" t="s">
        <v>1116</v>
      </c>
      <c r="N157" s="14" t="s">
        <v>1117</v>
      </c>
      <c r="O157" s="14"/>
      <c r="P157" s="14"/>
      <c r="Q157" s="14"/>
      <c r="R157" s="14"/>
    </row>
    <row r="158" spans="1:18" s="17" customFormat="1" ht="15" customHeight="1" x14ac:dyDescent="0.3">
      <c r="A158" s="14" t="s">
        <v>1173</v>
      </c>
      <c r="B158" s="14" t="s">
        <v>404</v>
      </c>
      <c r="C158" s="14" t="s">
        <v>396</v>
      </c>
      <c r="D158" s="14" t="s">
        <v>1154</v>
      </c>
      <c r="E158" s="14"/>
      <c r="F158" s="14">
        <v>-20.94</v>
      </c>
      <c r="G158" s="14">
        <v>12.65</v>
      </c>
      <c r="H158" s="19">
        <v>360.33147958700391</v>
      </c>
      <c r="I158" s="16">
        <v>19.25</v>
      </c>
      <c r="J158" s="16"/>
      <c r="K158" s="16"/>
      <c r="L158" s="14" t="s">
        <v>1160</v>
      </c>
      <c r="M158" s="14" t="s">
        <v>1116</v>
      </c>
      <c r="N158" s="14" t="s">
        <v>1167</v>
      </c>
      <c r="O158" s="14"/>
      <c r="P158" s="14"/>
      <c r="Q158" s="14"/>
      <c r="R158" s="14"/>
    </row>
    <row r="159" spans="1:18" s="17" customFormat="1" ht="15" customHeight="1" x14ac:dyDescent="0.3">
      <c r="A159" s="14" t="s">
        <v>1173</v>
      </c>
      <c r="B159" s="14" t="s">
        <v>404</v>
      </c>
      <c r="C159" s="14" t="s">
        <v>396</v>
      </c>
      <c r="D159" s="14" t="s">
        <v>1154</v>
      </c>
      <c r="E159" s="14"/>
      <c r="F159" s="14">
        <v>-20.94</v>
      </c>
      <c r="G159" s="14">
        <v>12.65</v>
      </c>
      <c r="H159" s="19">
        <v>360.36612484607372</v>
      </c>
      <c r="I159" s="16">
        <v>19.3</v>
      </c>
      <c r="J159" s="16"/>
      <c r="K159" s="16"/>
      <c r="L159" s="14" t="s">
        <v>1115</v>
      </c>
      <c r="M159" s="14" t="s">
        <v>1174</v>
      </c>
      <c r="N159" s="14" t="s">
        <v>1167</v>
      </c>
      <c r="O159" s="14"/>
      <c r="P159" s="14"/>
      <c r="Q159" s="14"/>
      <c r="R159" s="14"/>
    </row>
    <row r="160" spans="1:18" s="7" customFormat="1" ht="15" customHeight="1" x14ac:dyDescent="0.3">
      <c r="A160" s="3" t="s">
        <v>1169</v>
      </c>
      <c r="B160" s="9" t="s">
        <v>1177</v>
      </c>
      <c r="C160" s="4" t="s">
        <v>1178</v>
      </c>
      <c r="D160" s="4" t="s">
        <v>1179</v>
      </c>
      <c r="E160" s="4"/>
      <c r="F160" s="4">
        <v>-17.63</v>
      </c>
      <c r="G160" s="4">
        <v>-3.59</v>
      </c>
      <c r="H160" s="5">
        <v>346.4264705882353</v>
      </c>
      <c r="I160" s="8">
        <v>19.646666666666668</v>
      </c>
      <c r="J160" s="8"/>
      <c r="K160" s="8"/>
      <c r="L160" s="4" t="s">
        <v>1115</v>
      </c>
      <c r="M160" s="4" t="s">
        <v>263</v>
      </c>
      <c r="N160" s="4" t="s">
        <v>1167</v>
      </c>
      <c r="O160" s="4"/>
      <c r="P160" s="4"/>
      <c r="Q160" s="4"/>
      <c r="R160" s="4"/>
    </row>
    <row r="161" spans="1:18" s="7" customFormat="1" ht="15" customHeight="1" x14ac:dyDescent="0.3">
      <c r="A161" s="3" t="s">
        <v>1169</v>
      </c>
      <c r="B161" s="4" t="s">
        <v>1119</v>
      </c>
      <c r="C161" s="4" t="s">
        <v>1178</v>
      </c>
      <c r="D161" s="4" t="s">
        <v>1179</v>
      </c>
      <c r="E161" s="4"/>
      <c r="F161" s="4">
        <v>-17.63</v>
      </c>
      <c r="G161" s="4">
        <v>-3.59</v>
      </c>
      <c r="H161" s="5">
        <v>346.98830685946291</v>
      </c>
      <c r="I161" s="8">
        <v>19.725000000000001</v>
      </c>
      <c r="J161" s="8"/>
      <c r="K161" s="8"/>
      <c r="L161" s="4" t="s">
        <v>1115</v>
      </c>
      <c r="M161" s="4" t="s">
        <v>1116</v>
      </c>
      <c r="N161" s="4" t="s">
        <v>1117</v>
      </c>
      <c r="O161" s="4"/>
      <c r="P161" s="4"/>
      <c r="Q161" s="4"/>
      <c r="R161" s="4"/>
    </row>
    <row r="162" spans="1:18" s="7" customFormat="1" ht="15" customHeight="1" x14ac:dyDescent="0.3">
      <c r="A162" s="3" t="s">
        <v>398</v>
      </c>
      <c r="B162" s="4" t="s">
        <v>1119</v>
      </c>
      <c r="C162" s="4" t="s">
        <v>1178</v>
      </c>
      <c r="D162" s="4" t="s">
        <v>1180</v>
      </c>
      <c r="E162" s="4"/>
      <c r="F162" s="4">
        <v>-17.63</v>
      </c>
      <c r="G162" s="4">
        <v>-3.59</v>
      </c>
      <c r="H162" s="5">
        <v>347.33619488567564</v>
      </c>
      <c r="I162" s="8">
        <v>20.076666666666668</v>
      </c>
      <c r="J162" s="8"/>
      <c r="K162" s="8"/>
      <c r="L162" s="4" t="s">
        <v>1176</v>
      </c>
      <c r="M162" s="4" t="s">
        <v>1174</v>
      </c>
      <c r="N162" s="4" t="s">
        <v>1167</v>
      </c>
      <c r="O162" s="4"/>
      <c r="P162" s="4"/>
      <c r="Q162" s="4"/>
      <c r="R162" s="4"/>
    </row>
    <row r="163" spans="1:18" s="7" customFormat="1" ht="15" customHeight="1" x14ac:dyDescent="0.3">
      <c r="A163" s="3" t="s">
        <v>398</v>
      </c>
      <c r="B163" s="4" t="s">
        <v>1119</v>
      </c>
      <c r="C163" s="4" t="s">
        <v>1178</v>
      </c>
      <c r="D163" s="4" t="s">
        <v>1179</v>
      </c>
      <c r="E163" s="4"/>
      <c r="F163" s="4">
        <v>-17.63</v>
      </c>
      <c r="G163" s="4">
        <v>-3.59</v>
      </c>
      <c r="H163" s="5">
        <v>347.68408291188831</v>
      </c>
      <c r="I163" s="8">
        <v>20.273333333333333</v>
      </c>
      <c r="J163" s="8"/>
      <c r="K163" s="8"/>
      <c r="L163" s="4" t="s">
        <v>1160</v>
      </c>
      <c r="M163" s="4" t="s">
        <v>1116</v>
      </c>
      <c r="N163" s="4" t="s">
        <v>1117</v>
      </c>
      <c r="O163" s="4"/>
      <c r="P163" s="4"/>
      <c r="Q163" s="4"/>
      <c r="R163" s="4"/>
    </row>
    <row r="164" spans="1:18" s="7" customFormat="1" ht="15" customHeight="1" x14ac:dyDescent="0.3">
      <c r="A164" s="3" t="s">
        <v>1169</v>
      </c>
      <c r="B164" s="4" t="s">
        <v>1119</v>
      </c>
      <c r="C164" s="4" t="s">
        <v>1178</v>
      </c>
      <c r="D164" s="4" t="s">
        <v>1180</v>
      </c>
      <c r="E164" s="4"/>
      <c r="F164" s="4">
        <v>-17.63</v>
      </c>
      <c r="G164" s="4">
        <v>-3.59</v>
      </c>
      <c r="H164" s="5">
        <v>348.03197093810104</v>
      </c>
      <c r="I164" s="8">
        <v>20.27</v>
      </c>
      <c r="J164" s="8"/>
      <c r="K164" s="8"/>
      <c r="L164" s="4" t="s">
        <v>1160</v>
      </c>
      <c r="M164" s="4" t="s">
        <v>1116</v>
      </c>
      <c r="N164" s="4" t="s">
        <v>1167</v>
      </c>
      <c r="O164" s="4"/>
      <c r="P164" s="4"/>
      <c r="Q164" s="4"/>
      <c r="R164" s="4"/>
    </row>
    <row r="165" spans="1:18" s="7" customFormat="1" ht="15" customHeight="1" x14ac:dyDescent="0.3">
      <c r="A165" s="3" t="s">
        <v>398</v>
      </c>
      <c r="B165" s="4" t="s">
        <v>1119</v>
      </c>
      <c r="C165" s="4" t="s">
        <v>1178</v>
      </c>
      <c r="D165" s="4" t="s">
        <v>1179</v>
      </c>
      <c r="E165" s="4"/>
      <c r="F165" s="4">
        <v>-17.63</v>
      </c>
      <c r="G165" s="4">
        <v>-3.59</v>
      </c>
      <c r="H165" s="5">
        <v>348.65816938528383</v>
      </c>
      <c r="I165" s="8">
        <v>20.306666666666668</v>
      </c>
      <c r="J165" s="8"/>
      <c r="K165" s="8"/>
      <c r="L165" s="4" t="s">
        <v>1160</v>
      </c>
      <c r="M165" s="4" t="s">
        <v>263</v>
      </c>
      <c r="N165" s="4" t="s">
        <v>1117</v>
      </c>
      <c r="O165" s="4"/>
      <c r="P165" s="4"/>
      <c r="Q165" s="4"/>
      <c r="R165" s="4"/>
    </row>
    <row r="166" spans="1:18" s="7" customFormat="1" ht="15" customHeight="1" x14ac:dyDescent="0.3">
      <c r="A166" s="3" t="s">
        <v>398</v>
      </c>
      <c r="B166" s="4" t="s">
        <v>1119</v>
      </c>
      <c r="C166" s="4" t="s">
        <v>1178</v>
      </c>
      <c r="D166" s="4" t="s">
        <v>1180</v>
      </c>
      <c r="E166" s="4"/>
      <c r="F166" s="4">
        <v>-17.63</v>
      </c>
      <c r="G166" s="4">
        <v>-3.59</v>
      </c>
      <c r="H166" s="5">
        <v>348.90169100363278</v>
      </c>
      <c r="I166" s="8">
        <v>20.093333333333334</v>
      </c>
      <c r="J166" s="8"/>
      <c r="K166" s="8"/>
      <c r="L166" s="4" t="s">
        <v>1115</v>
      </c>
      <c r="M166" s="4" t="s">
        <v>1116</v>
      </c>
      <c r="N166" s="4" t="s">
        <v>1167</v>
      </c>
      <c r="O166" s="4"/>
      <c r="P166" s="4"/>
      <c r="Q166" s="4"/>
      <c r="R166" s="4"/>
    </row>
    <row r="167" spans="1:18" s="7" customFormat="1" ht="15" customHeight="1" x14ac:dyDescent="0.3">
      <c r="A167" s="3" t="s">
        <v>398</v>
      </c>
      <c r="B167" s="4" t="s">
        <v>1119</v>
      </c>
      <c r="C167" s="4" t="s">
        <v>1178</v>
      </c>
      <c r="D167" s="4" t="s">
        <v>1180</v>
      </c>
      <c r="E167" s="4"/>
      <c r="F167" s="4">
        <v>-17.63</v>
      </c>
      <c r="G167" s="4">
        <v>-3.59</v>
      </c>
      <c r="H167" s="5">
        <v>349.14521262198167</v>
      </c>
      <c r="I167" s="8">
        <v>20.155000000000001</v>
      </c>
      <c r="J167" s="8"/>
      <c r="K167" s="8"/>
      <c r="L167" s="4" t="s">
        <v>1160</v>
      </c>
      <c r="M167" s="4" t="s">
        <v>1116</v>
      </c>
      <c r="N167" s="4" t="s">
        <v>1117</v>
      </c>
      <c r="O167" s="4"/>
      <c r="P167" s="4"/>
      <c r="Q167" s="4"/>
      <c r="R167" s="4"/>
    </row>
    <row r="168" spans="1:18" s="7" customFormat="1" ht="15" customHeight="1" x14ac:dyDescent="0.3">
      <c r="A168" s="3" t="s">
        <v>398</v>
      </c>
      <c r="B168" s="4" t="s">
        <v>1119</v>
      </c>
      <c r="C168" s="4" t="s">
        <v>1178</v>
      </c>
      <c r="D168" s="4" t="s">
        <v>1181</v>
      </c>
      <c r="E168" s="4"/>
      <c r="F168" s="4">
        <v>-17.63</v>
      </c>
      <c r="G168" s="4">
        <v>-3.59</v>
      </c>
      <c r="H168" s="5">
        <v>349.56267825343684</v>
      </c>
      <c r="I168" s="8">
        <v>20.02</v>
      </c>
      <c r="J168" s="8"/>
      <c r="K168" s="8"/>
      <c r="L168" s="4" t="s">
        <v>1176</v>
      </c>
      <c r="M168" s="4" t="s">
        <v>1116</v>
      </c>
      <c r="N168" s="4" t="s">
        <v>1117</v>
      </c>
      <c r="O168" s="4"/>
      <c r="P168" s="4"/>
      <c r="Q168" s="4"/>
      <c r="R168" s="4"/>
    </row>
    <row r="169" spans="1:18" s="7" customFormat="1" ht="15" customHeight="1" x14ac:dyDescent="0.3">
      <c r="A169" s="3" t="s">
        <v>398</v>
      </c>
      <c r="B169" s="4" t="s">
        <v>1170</v>
      </c>
      <c r="C169" s="4" t="s">
        <v>1178</v>
      </c>
      <c r="D169" s="4" t="s">
        <v>1179</v>
      </c>
      <c r="E169" s="4"/>
      <c r="F169" s="4">
        <v>-17.63</v>
      </c>
      <c r="G169" s="4">
        <v>-3.59</v>
      </c>
      <c r="H169" s="5">
        <v>349.84094853348091</v>
      </c>
      <c r="I169" s="8">
        <v>20.04</v>
      </c>
      <c r="J169" s="8"/>
      <c r="K169" s="8"/>
      <c r="L169" s="4" t="s">
        <v>1160</v>
      </c>
      <c r="M169" s="4" t="s">
        <v>1174</v>
      </c>
      <c r="N169" s="4" t="s">
        <v>1117</v>
      </c>
      <c r="O169" s="4"/>
      <c r="P169" s="4"/>
      <c r="Q169" s="4"/>
      <c r="R169" s="4"/>
    </row>
    <row r="170" spans="1:18" s="7" customFormat="1" ht="15" customHeight="1" x14ac:dyDescent="0.3">
      <c r="A170" s="3" t="s">
        <v>398</v>
      </c>
      <c r="B170" s="4" t="s">
        <v>1170</v>
      </c>
      <c r="C170" s="4" t="s">
        <v>1178</v>
      </c>
      <c r="D170" s="4" t="s">
        <v>1180</v>
      </c>
      <c r="E170" s="4"/>
      <c r="F170" s="4">
        <v>-17.63</v>
      </c>
      <c r="G170" s="4">
        <v>-3.59</v>
      </c>
      <c r="H170" s="5">
        <v>349.93825013835084</v>
      </c>
      <c r="I170" s="8">
        <v>19.46</v>
      </c>
      <c r="J170" s="8"/>
      <c r="K170" s="8"/>
      <c r="L170" s="4" t="s">
        <v>1176</v>
      </c>
      <c r="M170" s="4" t="s">
        <v>1174</v>
      </c>
      <c r="N170" s="4" t="s">
        <v>1117</v>
      </c>
      <c r="O170" s="4"/>
      <c r="P170" s="4"/>
      <c r="Q170" s="4"/>
      <c r="R170" s="4"/>
    </row>
    <row r="171" spans="1:18" s="7" customFormat="1" ht="15" customHeight="1" x14ac:dyDescent="0.3">
      <c r="A171" s="3" t="s">
        <v>398</v>
      </c>
      <c r="B171" s="4" t="s">
        <v>1170</v>
      </c>
      <c r="C171" s="4" t="s">
        <v>1178</v>
      </c>
      <c r="D171" s="4" t="s">
        <v>1180</v>
      </c>
      <c r="E171" s="4"/>
      <c r="F171" s="4">
        <v>-17.63</v>
      </c>
      <c r="G171" s="4">
        <v>-3.59</v>
      </c>
      <c r="H171" s="5">
        <v>349.99230658550084</v>
      </c>
      <c r="I171" s="8">
        <v>19.28</v>
      </c>
      <c r="J171" s="8"/>
      <c r="K171" s="8"/>
      <c r="L171" s="4" t="s">
        <v>1160</v>
      </c>
      <c r="M171" s="4" t="s">
        <v>263</v>
      </c>
      <c r="N171" s="4" t="s">
        <v>1167</v>
      </c>
      <c r="O171" s="4"/>
      <c r="P171" s="4"/>
      <c r="Q171" s="4"/>
      <c r="R171" s="4"/>
    </row>
    <row r="172" spans="1:18" s="7" customFormat="1" ht="15" customHeight="1" x14ac:dyDescent="0.3">
      <c r="A172" s="3" t="s">
        <v>1169</v>
      </c>
      <c r="B172" s="4" t="s">
        <v>1119</v>
      </c>
      <c r="C172" s="4" t="s">
        <v>1178</v>
      </c>
      <c r="D172" s="4" t="s">
        <v>1180</v>
      </c>
      <c r="E172" s="4"/>
      <c r="F172" s="4">
        <v>-17.63</v>
      </c>
      <c r="G172" s="4">
        <v>-3.59</v>
      </c>
      <c r="H172" s="5">
        <v>350.0064964028777</v>
      </c>
      <c r="I172" s="8">
        <v>20.126666666666669</v>
      </c>
      <c r="J172" s="8"/>
      <c r="K172" s="8"/>
      <c r="L172" s="4" t="s">
        <v>1115</v>
      </c>
      <c r="M172" s="4" t="s">
        <v>1116</v>
      </c>
      <c r="N172" s="4" t="s">
        <v>1117</v>
      </c>
      <c r="O172" s="4"/>
      <c r="P172" s="4"/>
      <c r="Q172" s="4"/>
      <c r="R172" s="4"/>
    </row>
    <row r="173" spans="1:18" s="7" customFormat="1" ht="15" customHeight="1" x14ac:dyDescent="0.3">
      <c r="A173" s="3" t="s">
        <v>398</v>
      </c>
      <c r="B173" s="4" t="s">
        <v>1119</v>
      </c>
      <c r="C173" s="4" t="s">
        <v>1178</v>
      </c>
      <c r="D173" s="4" t="s">
        <v>1180</v>
      </c>
      <c r="E173" s="4"/>
      <c r="F173" s="4">
        <v>-17.63</v>
      </c>
      <c r="G173" s="4">
        <v>-3.59</v>
      </c>
      <c r="H173" s="5">
        <v>350.07136413945767</v>
      </c>
      <c r="I173" s="8">
        <v>19.946666666666669</v>
      </c>
      <c r="J173" s="8"/>
      <c r="K173" s="8"/>
      <c r="L173" s="4" t="s">
        <v>1160</v>
      </c>
      <c r="M173" s="4" t="s">
        <v>1116</v>
      </c>
      <c r="N173" s="4" t="s">
        <v>1117</v>
      </c>
      <c r="O173" s="4"/>
      <c r="P173" s="4"/>
      <c r="Q173" s="4"/>
      <c r="R173" s="4"/>
    </row>
    <row r="174" spans="1:18" s="7" customFormat="1" ht="15" customHeight="1" x14ac:dyDescent="0.3">
      <c r="A174" s="3" t="s">
        <v>398</v>
      </c>
      <c r="B174" s="4" t="s">
        <v>1119</v>
      </c>
      <c r="C174" s="4" t="s">
        <v>1178</v>
      </c>
      <c r="D174" s="4" t="s">
        <v>1180</v>
      </c>
      <c r="E174" s="4"/>
      <c r="F174" s="4">
        <v>-17.63</v>
      </c>
      <c r="G174" s="4">
        <v>-3.59</v>
      </c>
      <c r="H174" s="5">
        <v>350.17271997786389</v>
      </c>
      <c r="I174" s="8">
        <v>20.042000000000002</v>
      </c>
      <c r="J174" s="8"/>
      <c r="K174" s="8"/>
      <c r="L174" s="4" t="s">
        <v>1115</v>
      </c>
      <c r="M174" s="4" t="s">
        <v>1116</v>
      </c>
      <c r="N174" s="4" t="s">
        <v>1167</v>
      </c>
      <c r="O174" s="4"/>
      <c r="P174" s="4"/>
      <c r="Q174" s="4"/>
      <c r="R174" s="4"/>
    </row>
    <row r="175" spans="1:18" s="7" customFormat="1" ht="15" customHeight="1" x14ac:dyDescent="0.3">
      <c r="A175" s="3" t="s">
        <v>1169</v>
      </c>
      <c r="B175" s="4" t="s">
        <v>1119</v>
      </c>
      <c r="C175" s="4" t="s">
        <v>1178</v>
      </c>
      <c r="D175" s="4" t="s">
        <v>1180</v>
      </c>
      <c r="E175" s="4"/>
      <c r="F175" s="4">
        <v>-17.63</v>
      </c>
      <c r="G175" s="4">
        <v>-3.59</v>
      </c>
      <c r="H175" s="5">
        <v>350.20853237410074</v>
      </c>
      <c r="I175" s="8">
        <v>22.246666666666666</v>
      </c>
      <c r="J175" s="8"/>
      <c r="K175" s="8"/>
      <c r="L175" s="4" t="s">
        <v>1160</v>
      </c>
      <c r="M175" s="4" t="s">
        <v>263</v>
      </c>
      <c r="N175" s="4" t="s">
        <v>1117</v>
      </c>
      <c r="O175" s="4"/>
      <c r="P175" s="4"/>
      <c r="Q175" s="4"/>
      <c r="R175" s="4"/>
    </row>
    <row r="176" spans="1:18" s="7" customFormat="1" ht="15" customHeight="1" x14ac:dyDescent="0.3">
      <c r="A176" s="3" t="s">
        <v>1172</v>
      </c>
      <c r="B176" s="4" t="s">
        <v>1170</v>
      </c>
      <c r="C176" s="4" t="s">
        <v>1178</v>
      </c>
      <c r="D176" s="4" t="s">
        <v>1180</v>
      </c>
      <c r="E176" s="4"/>
      <c r="F176" s="4">
        <v>-17.63</v>
      </c>
      <c r="G176" s="4">
        <v>-3.59</v>
      </c>
      <c r="H176" s="5">
        <v>350.2571831765357</v>
      </c>
      <c r="I176" s="8">
        <v>19.88</v>
      </c>
      <c r="J176" s="8"/>
      <c r="K176" s="8"/>
      <c r="L176" s="4" t="s">
        <v>1115</v>
      </c>
      <c r="M176" s="4" t="s">
        <v>263</v>
      </c>
      <c r="N176" s="4" t="s">
        <v>1117</v>
      </c>
      <c r="O176" s="4"/>
      <c r="P176" s="4"/>
      <c r="Q176" s="4"/>
      <c r="R176" s="4"/>
    </row>
    <row r="177" spans="1:18" s="7" customFormat="1" ht="15" customHeight="1" x14ac:dyDescent="0.3">
      <c r="A177" s="3" t="s">
        <v>398</v>
      </c>
      <c r="B177" s="4" t="s">
        <v>1170</v>
      </c>
      <c r="C177" s="4" t="s">
        <v>1178</v>
      </c>
      <c r="D177" s="4" t="s">
        <v>1179</v>
      </c>
      <c r="E177" s="4"/>
      <c r="F177" s="4">
        <v>-17.63</v>
      </c>
      <c r="G177" s="4">
        <v>-3.59</v>
      </c>
      <c r="H177" s="5">
        <v>350.30718539014941</v>
      </c>
      <c r="I177" s="8">
        <v>20</v>
      </c>
      <c r="J177" s="8"/>
      <c r="K177" s="8"/>
      <c r="L177" s="4" t="s">
        <v>1160</v>
      </c>
      <c r="M177" s="4" t="s">
        <v>1116</v>
      </c>
      <c r="N177" s="4" t="s">
        <v>1117</v>
      </c>
      <c r="O177" s="4"/>
      <c r="P177" s="4"/>
      <c r="Q177" s="4"/>
      <c r="R177" s="4"/>
    </row>
    <row r="178" spans="1:18" s="7" customFormat="1" ht="15" customHeight="1" x14ac:dyDescent="0.3">
      <c r="A178" s="3" t="s">
        <v>398</v>
      </c>
      <c r="B178" s="4" t="s">
        <v>1119</v>
      </c>
      <c r="C178" s="4" t="s">
        <v>1178</v>
      </c>
      <c r="D178" s="4" t="s">
        <v>1179</v>
      </c>
      <c r="E178" s="4"/>
      <c r="F178" s="4">
        <v>-17.63</v>
      </c>
      <c r="G178" s="4">
        <v>-3.59</v>
      </c>
      <c r="H178" s="5">
        <v>350.4193525179856</v>
      </c>
      <c r="I178" s="8">
        <v>21.39</v>
      </c>
      <c r="J178" s="8"/>
      <c r="K178" s="8"/>
      <c r="L178" s="4" t="s">
        <v>1160</v>
      </c>
      <c r="M178" s="4" t="s">
        <v>1116</v>
      </c>
      <c r="N178" s="4" t="s">
        <v>1167</v>
      </c>
      <c r="O178" s="4"/>
      <c r="P178" s="4"/>
      <c r="Q178" s="4"/>
      <c r="R178" s="4"/>
    </row>
    <row r="179" spans="1:18" s="7" customFormat="1" ht="15" customHeight="1" x14ac:dyDescent="0.3">
      <c r="A179" s="3" t="s">
        <v>1172</v>
      </c>
      <c r="B179" s="4" t="s">
        <v>1119</v>
      </c>
      <c r="C179" s="4" t="s">
        <v>1178</v>
      </c>
      <c r="D179" s="4" t="s">
        <v>1180</v>
      </c>
      <c r="E179" s="4"/>
      <c r="F179" s="4">
        <v>-17.63</v>
      </c>
      <c r="G179" s="4">
        <v>-3.59</v>
      </c>
      <c r="H179" s="5">
        <v>350.42881239623688</v>
      </c>
      <c r="I179" s="8">
        <v>20.05</v>
      </c>
      <c r="J179" s="8"/>
      <c r="K179" s="8"/>
      <c r="L179" s="4" t="s">
        <v>1115</v>
      </c>
      <c r="M179" s="4" t="s">
        <v>1116</v>
      </c>
      <c r="N179" s="4" t="s">
        <v>1117</v>
      </c>
      <c r="O179" s="4"/>
      <c r="P179" s="4"/>
      <c r="Q179" s="4"/>
      <c r="R179" s="4"/>
    </row>
    <row r="180" spans="1:18" s="7" customFormat="1" ht="15" customHeight="1" x14ac:dyDescent="0.3">
      <c r="A180" s="3" t="s">
        <v>398</v>
      </c>
      <c r="B180" s="4" t="s">
        <v>1119</v>
      </c>
      <c r="C180" s="4" t="s">
        <v>1178</v>
      </c>
      <c r="D180" s="4" t="s">
        <v>1180</v>
      </c>
      <c r="E180" s="4"/>
      <c r="F180" s="4">
        <v>-17.63</v>
      </c>
      <c r="G180" s="4">
        <v>-3.59</v>
      </c>
      <c r="H180" s="5">
        <v>350.55719645821807</v>
      </c>
      <c r="I180" s="8">
        <v>20.393333333333334</v>
      </c>
      <c r="J180" s="8"/>
      <c r="K180" s="8"/>
      <c r="L180" s="4" t="s">
        <v>1160</v>
      </c>
      <c r="M180" s="4" t="s">
        <v>263</v>
      </c>
      <c r="N180" s="4" t="s">
        <v>1117</v>
      </c>
      <c r="O180" s="4"/>
      <c r="P180" s="4"/>
      <c r="Q180" s="4"/>
      <c r="R180" s="4"/>
    </row>
    <row r="181" spans="1:18" s="7" customFormat="1" ht="15" customHeight="1" x14ac:dyDescent="0.3">
      <c r="A181" s="3" t="s">
        <v>398</v>
      </c>
      <c r="B181" s="4" t="s">
        <v>1119</v>
      </c>
      <c r="C181" s="4" t="s">
        <v>1178</v>
      </c>
      <c r="D181" s="4" t="s">
        <v>1180</v>
      </c>
      <c r="E181" s="4"/>
      <c r="F181" s="4">
        <v>-17.63</v>
      </c>
      <c r="G181" s="4">
        <v>-3.59</v>
      </c>
      <c r="H181" s="5">
        <v>350.60787437742118</v>
      </c>
      <c r="I181" s="8">
        <v>20.114999999999998</v>
      </c>
      <c r="J181" s="8"/>
      <c r="K181" s="8"/>
      <c r="L181" s="4" t="s">
        <v>1176</v>
      </c>
      <c r="M181" s="4" t="s">
        <v>1116</v>
      </c>
      <c r="N181" s="4" t="s">
        <v>1167</v>
      </c>
      <c r="O181" s="4"/>
      <c r="P181" s="4"/>
      <c r="Q181" s="4"/>
      <c r="R181" s="4"/>
    </row>
    <row r="182" spans="1:18" s="7" customFormat="1" ht="15" customHeight="1" x14ac:dyDescent="0.3">
      <c r="A182" s="3" t="s">
        <v>1172</v>
      </c>
      <c r="B182" s="4" t="s">
        <v>1170</v>
      </c>
      <c r="C182" s="4" t="s">
        <v>1178</v>
      </c>
      <c r="D182" s="4" t="s">
        <v>1180</v>
      </c>
      <c r="E182" s="4"/>
      <c r="F182" s="4">
        <v>-17.63</v>
      </c>
      <c r="G182" s="4">
        <v>-3.59</v>
      </c>
      <c r="H182" s="5">
        <v>350.66796117822724</v>
      </c>
      <c r="I182" s="8">
        <v>21.146666666666668</v>
      </c>
      <c r="J182" s="8"/>
      <c r="K182" s="8"/>
      <c r="L182" s="4" t="s">
        <v>1115</v>
      </c>
      <c r="M182" s="4" t="s">
        <v>1174</v>
      </c>
      <c r="N182" s="4" t="s">
        <v>1117</v>
      </c>
      <c r="O182" s="4"/>
      <c r="P182" s="4"/>
      <c r="Q182" s="4"/>
      <c r="R182" s="4"/>
    </row>
    <row r="183" spans="1:18" s="7" customFormat="1" ht="15" customHeight="1" x14ac:dyDescent="0.3">
      <c r="A183" s="3" t="s">
        <v>398</v>
      </c>
      <c r="B183" s="4" t="s">
        <v>1119</v>
      </c>
      <c r="C183" s="4" t="s">
        <v>1178</v>
      </c>
      <c r="D183" s="4" t="s">
        <v>1180</v>
      </c>
      <c r="E183" s="4"/>
      <c r="F183" s="4">
        <v>-17.63</v>
      </c>
      <c r="G183" s="4">
        <v>-3.59</v>
      </c>
      <c r="H183" s="5">
        <v>350.66868788046486</v>
      </c>
      <c r="I183" s="8">
        <v>19.353333333333332</v>
      </c>
      <c r="J183" s="8"/>
      <c r="K183" s="8"/>
      <c r="L183" s="4" t="s">
        <v>1115</v>
      </c>
      <c r="M183" s="4" t="s">
        <v>263</v>
      </c>
      <c r="N183" s="4" t="s">
        <v>1167</v>
      </c>
      <c r="O183" s="4"/>
      <c r="P183" s="4"/>
      <c r="Q183" s="4"/>
      <c r="R183" s="4"/>
    </row>
    <row r="184" spans="1:18" s="7" customFormat="1" ht="15" customHeight="1" x14ac:dyDescent="0.3">
      <c r="A184" s="3" t="s">
        <v>398</v>
      </c>
      <c r="B184" s="4" t="s">
        <v>1119</v>
      </c>
      <c r="C184" s="4" t="s">
        <v>1178</v>
      </c>
      <c r="D184" s="4" t="s">
        <v>1179</v>
      </c>
      <c r="E184" s="4"/>
      <c r="F184" s="4">
        <v>-17.63</v>
      </c>
      <c r="G184" s="4">
        <v>-3.59</v>
      </c>
      <c r="H184" s="5">
        <v>350.68183815078118</v>
      </c>
      <c r="I184" s="8">
        <v>21.04</v>
      </c>
      <c r="J184" s="8"/>
      <c r="K184" s="8"/>
      <c r="L184" s="4" t="s">
        <v>1160</v>
      </c>
      <c r="M184" s="4" t="s">
        <v>1116</v>
      </c>
      <c r="N184" s="4" t="s">
        <v>1117</v>
      </c>
      <c r="O184" s="4"/>
      <c r="P184" s="4"/>
      <c r="Q184" s="4"/>
      <c r="R184" s="4"/>
    </row>
    <row r="185" spans="1:18" s="7" customFormat="1" ht="15" customHeight="1" x14ac:dyDescent="0.3">
      <c r="A185" s="3" t="s">
        <v>1169</v>
      </c>
      <c r="B185" s="4" t="s">
        <v>1119</v>
      </c>
      <c r="C185" s="4" t="s">
        <v>1178</v>
      </c>
      <c r="D185" s="4" t="s">
        <v>1180</v>
      </c>
      <c r="E185" s="4"/>
      <c r="F185" s="4">
        <v>-17.63</v>
      </c>
      <c r="G185" s="4">
        <v>-3.59</v>
      </c>
      <c r="H185" s="5">
        <v>350.78085500830105</v>
      </c>
      <c r="I185" s="8">
        <v>19.233333333333331</v>
      </c>
      <c r="J185" s="8"/>
      <c r="K185" s="8"/>
      <c r="L185" s="4" t="s">
        <v>1160</v>
      </c>
      <c r="M185" s="4" t="s">
        <v>1116</v>
      </c>
      <c r="N185" s="4" t="s">
        <v>1167</v>
      </c>
      <c r="O185" s="4"/>
      <c r="P185" s="4"/>
      <c r="Q185" s="4"/>
      <c r="R185" s="4"/>
    </row>
    <row r="186" spans="1:18" s="7" customFormat="1" ht="15" customHeight="1" x14ac:dyDescent="0.3">
      <c r="A186" s="3" t="s">
        <v>398</v>
      </c>
      <c r="B186" s="4" t="s">
        <v>1119</v>
      </c>
      <c r="C186" s="4" t="s">
        <v>1178</v>
      </c>
      <c r="D186" s="4" t="s">
        <v>1179</v>
      </c>
      <c r="E186" s="4"/>
      <c r="F186" s="4">
        <v>-17.63</v>
      </c>
      <c r="G186" s="4">
        <v>-3.59</v>
      </c>
      <c r="H186" s="5">
        <v>350.82545157719983</v>
      </c>
      <c r="I186" s="8">
        <v>19.34</v>
      </c>
      <c r="J186" s="8"/>
      <c r="K186" s="8"/>
      <c r="L186" s="4" t="s">
        <v>1160</v>
      </c>
      <c r="M186" s="4" t="s">
        <v>263</v>
      </c>
      <c r="N186" s="4" t="s">
        <v>1117</v>
      </c>
      <c r="O186" s="4"/>
      <c r="P186" s="4"/>
      <c r="Q186" s="4"/>
      <c r="R186" s="4"/>
    </row>
    <row r="187" spans="1:18" s="7" customFormat="1" ht="15" customHeight="1" x14ac:dyDescent="0.3">
      <c r="A187" s="3" t="s">
        <v>398</v>
      </c>
      <c r="B187" s="4" t="s">
        <v>1119</v>
      </c>
      <c r="C187" s="4" t="s">
        <v>1178</v>
      </c>
      <c r="D187" s="4" t="s">
        <v>1180</v>
      </c>
      <c r="E187" s="4"/>
      <c r="F187" s="4">
        <v>-17.63</v>
      </c>
      <c r="G187" s="4">
        <v>-3.59</v>
      </c>
      <c r="H187" s="5">
        <v>350.85856115107913</v>
      </c>
      <c r="I187" s="8">
        <v>20.416666666666668</v>
      </c>
      <c r="J187" s="8"/>
      <c r="K187" s="8"/>
      <c r="L187" s="4" t="s">
        <v>1115</v>
      </c>
      <c r="M187" s="4" t="s">
        <v>1116</v>
      </c>
      <c r="N187" s="4" t="s">
        <v>1167</v>
      </c>
      <c r="O187" s="4"/>
      <c r="P187" s="4"/>
      <c r="Q187" s="4"/>
      <c r="R187" s="4"/>
    </row>
    <row r="188" spans="1:18" s="7" customFormat="1" ht="15" customHeight="1" x14ac:dyDescent="0.3">
      <c r="A188" s="3" t="s">
        <v>398</v>
      </c>
      <c r="B188" s="4" t="s">
        <v>1119</v>
      </c>
      <c r="C188" s="4" t="s">
        <v>1178</v>
      </c>
      <c r="D188" s="4" t="s">
        <v>1180</v>
      </c>
      <c r="E188" s="4"/>
      <c r="F188" s="4">
        <v>-17.63</v>
      </c>
      <c r="G188" s="4">
        <v>-3.59</v>
      </c>
      <c r="H188" s="5">
        <v>350.85961000751638</v>
      </c>
      <c r="I188" s="8">
        <v>18.176666666666669</v>
      </c>
      <c r="J188" s="8"/>
      <c r="K188" s="8"/>
      <c r="L188" s="4" t="s">
        <v>1160</v>
      </c>
      <c r="M188" s="4" t="s">
        <v>1116</v>
      </c>
      <c r="N188" s="4" t="s">
        <v>1117</v>
      </c>
      <c r="O188" s="4"/>
      <c r="P188" s="4"/>
      <c r="Q188" s="4"/>
      <c r="R188" s="4"/>
    </row>
    <row r="189" spans="1:18" s="7" customFormat="1" ht="15" customHeight="1" x14ac:dyDescent="0.3">
      <c r="A189" s="3" t="s">
        <v>398</v>
      </c>
      <c r="B189" s="4" t="s">
        <v>1119</v>
      </c>
      <c r="C189" s="4" t="s">
        <v>1178</v>
      </c>
      <c r="D189" s="4" t="s">
        <v>1181</v>
      </c>
      <c r="E189" s="4"/>
      <c r="F189" s="4">
        <v>-17.63</v>
      </c>
      <c r="G189" s="4">
        <v>-3.59</v>
      </c>
      <c r="H189" s="5">
        <v>350.92778567593689</v>
      </c>
      <c r="I189" s="8">
        <v>17.844999999999999</v>
      </c>
      <c r="J189" s="8"/>
      <c r="K189" s="8"/>
      <c r="L189" s="4" t="s">
        <v>1115</v>
      </c>
      <c r="M189" s="4" t="s">
        <v>1116</v>
      </c>
      <c r="N189" s="4" t="s">
        <v>1117</v>
      </c>
      <c r="O189" s="4"/>
      <c r="P189" s="4"/>
      <c r="Q189" s="4"/>
      <c r="R189" s="4"/>
    </row>
    <row r="190" spans="1:18" s="7" customFormat="1" ht="15" customHeight="1" x14ac:dyDescent="0.3">
      <c r="A190" s="3" t="s">
        <v>1169</v>
      </c>
      <c r="B190" s="4" t="s">
        <v>1170</v>
      </c>
      <c r="C190" s="4" t="s">
        <v>1178</v>
      </c>
      <c r="D190" s="4" t="s">
        <v>1180</v>
      </c>
      <c r="E190" s="4"/>
      <c r="F190" s="4">
        <v>-17.63</v>
      </c>
      <c r="G190" s="4">
        <v>-3.59</v>
      </c>
      <c r="H190" s="5">
        <v>350.95766463752079</v>
      </c>
      <c r="I190" s="8">
        <v>19.61</v>
      </c>
      <c r="J190" s="8"/>
      <c r="K190" s="8"/>
      <c r="L190" s="4" t="s">
        <v>1160</v>
      </c>
      <c r="M190" s="4" t="s">
        <v>1116</v>
      </c>
      <c r="N190" s="4" t="s">
        <v>1117</v>
      </c>
      <c r="O190" s="4"/>
      <c r="P190" s="4"/>
      <c r="Q190" s="4"/>
      <c r="R190" s="4"/>
    </row>
    <row r="191" spans="1:18" s="7" customFormat="1" ht="15" customHeight="1" x14ac:dyDescent="0.3">
      <c r="A191" s="3" t="s">
        <v>1169</v>
      </c>
      <c r="B191" s="4" t="s">
        <v>1119</v>
      </c>
      <c r="C191" s="4" t="s">
        <v>1178</v>
      </c>
      <c r="D191" s="4" t="s">
        <v>1180</v>
      </c>
      <c r="E191" s="4"/>
      <c r="F191" s="4">
        <v>-17.63</v>
      </c>
      <c r="G191" s="4">
        <v>-3.59</v>
      </c>
      <c r="H191" s="5">
        <v>350.99281477504564</v>
      </c>
      <c r="I191" s="8">
        <v>18.59</v>
      </c>
      <c r="J191" s="8"/>
      <c r="K191" s="8"/>
      <c r="L191" s="4" t="s">
        <v>1160</v>
      </c>
      <c r="M191" s="4" t="s">
        <v>263</v>
      </c>
      <c r="N191" s="4" t="s">
        <v>1117</v>
      </c>
      <c r="O191" s="4"/>
      <c r="P191" s="4"/>
      <c r="Q191" s="4"/>
      <c r="R191" s="4"/>
    </row>
    <row r="192" spans="1:18" s="7" customFormat="1" ht="15" customHeight="1" x14ac:dyDescent="0.3">
      <c r="A192" s="3" t="s">
        <v>398</v>
      </c>
      <c r="B192" s="4" t="s">
        <v>1119</v>
      </c>
      <c r="C192" s="4" t="s">
        <v>1178</v>
      </c>
      <c r="D192" s="4" t="s">
        <v>1180</v>
      </c>
      <c r="E192" s="4"/>
      <c r="F192" s="4">
        <v>-17.63</v>
      </c>
      <c r="G192" s="4">
        <v>-3.59</v>
      </c>
      <c r="H192" s="5">
        <v>351.00929547486277</v>
      </c>
      <c r="I192" s="8">
        <v>19.64</v>
      </c>
      <c r="J192" s="8"/>
      <c r="K192" s="8"/>
      <c r="L192" s="4" t="s">
        <v>1176</v>
      </c>
      <c r="M192" s="4" t="s">
        <v>1116</v>
      </c>
      <c r="N192" s="4" t="s">
        <v>1167</v>
      </c>
      <c r="O192" s="4"/>
      <c r="P192" s="4"/>
      <c r="Q192" s="4"/>
      <c r="R192" s="4"/>
    </row>
    <row r="193" spans="1:18" s="7" customFormat="1" ht="15" customHeight="1" x14ac:dyDescent="0.3">
      <c r="A193" s="3" t="s">
        <v>1172</v>
      </c>
      <c r="B193" s="4" t="s">
        <v>1170</v>
      </c>
      <c r="C193" s="4" t="s">
        <v>1178</v>
      </c>
      <c r="D193" s="4" t="s">
        <v>1180</v>
      </c>
      <c r="E193" s="4"/>
      <c r="F193" s="4">
        <v>-17.63</v>
      </c>
      <c r="G193" s="4">
        <v>-3.59</v>
      </c>
      <c r="H193" s="5">
        <v>351.02073049252903</v>
      </c>
      <c r="I193" s="8">
        <v>20.743333333333332</v>
      </c>
      <c r="J193" s="8"/>
      <c r="K193" s="8"/>
      <c r="L193" s="4" t="s">
        <v>1115</v>
      </c>
      <c r="M193" s="4" t="s">
        <v>1174</v>
      </c>
      <c r="N193" s="4" t="s">
        <v>1117</v>
      </c>
      <c r="O193" s="4"/>
      <c r="P193" s="4"/>
      <c r="Q193" s="4"/>
      <c r="R193" s="4"/>
    </row>
    <row r="194" spans="1:18" s="7" customFormat="1" ht="15" customHeight="1" x14ac:dyDescent="0.3">
      <c r="A194" s="3" t="s">
        <v>398</v>
      </c>
      <c r="B194" s="4" t="s">
        <v>1119</v>
      </c>
      <c r="C194" s="4" t="s">
        <v>1178</v>
      </c>
      <c r="D194" s="4" t="s">
        <v>1180</v>
      </c>
      <c r="E194" s="4"/>
      <c r="F194" s="4">
        <v>-17.63</v>
      </c>
      <c r="G194" s="4">
        <v>-3.59</v>
      </c>
      <c r="H194" s="5">
        <v>351.08721185439714</v>
      </c>
      <c r="I194" s="8">
        <v>17.93</v>
      </c>
      <c r="J194" s="8"/>
      <c r="K194" s="8"/>
      <c r="L194" s="4" t="s">
        <v>1115</v>
      </c>
      <c r="M194" s="4" t="s">
        <v>263</v>
      </c>
      <c r="N194" s="4" t="s">
        <v>1167</v>
      </c>
      <c r="O194" s="4"/>
      <c r="P194" s="4"/>
      <c r="Q194" s="4"/>
      <c r="R194" s="4"/>
    </row>
    <row r="195" spans="1:18" s="7" customFormat="1" ht="15" customHeight="1" x14ac:dyDescent="0.3">
      <c r="A195" s="3" t="s">
        <v>398</v>
      </c>
      <c r="B195" s="4" t="s">
        <v>1119</v>
      </c>
      <c r="C195" s="4" t="s">
        <v>1178</v>
      </c>
      <c r="D195" s="4" t="s">
        <v>1179</v>
      </c>
      <c r="E195" s="4"/>
      <c r="F195" s="4">
        <v>-17.63</v>
      </c>
      <c r="G195" s="4">
        <v>-3.59</v>
      </c>
      <c r="H195" s="5">
        <v>351.11082457111235</v>
      </c>
      <c r="I195" s="8">
        <v>20.703333333333337</v>
      </c>
      <c r="J195" s="8"/>
      <c r="K195" s="8"/>
      <c r="L195" s="4" t="s">
        <v>1115</v>
      </c>
      <c r="M195" s="4" t="s">
        <v>1116</v>
      </c>
      <c r="N195" s="4" t="s">
        <v>1117</v>
      </c>
      <c r="O195" s="4"/>
      <c r="P195" s="4"/>
      <c r="Q195" s="4"/>
      <c r="R195" s="4"/>
    </row>
    <row r="196" spans="1:18" s="7" customFormat="1" ht="15" customHeight="1" x14ac:dyDescent="0.3">
      <c r="A196" s="3" t="s">
        <v>398</v>
      </c>
      <c r="B196" s="4" t="s">
        <v>1119</v>
      </c>
      <c r="C196" s="4" t="s">
        <v>1178</v>
      </c>
      <c r="D196" s="4" t="s">
        <v>1181</v>
      </c>
      <c r="E196" s="4"/>
      <c r="F196" s="4">
        <v>-17.63</v>
      </c>
      <c r="G196" s="4">
        <v>-3.59</v>
      </c>
      <c r="H196" s="5">
        <v>351.17389042612064</v>
      </c>
      <c r="I196" s="8">
        <v>20.843333333333334</v>
      </c>
      <c r="J196" s="8"/>
      <c r="K196" s="8"/>
      <c r="L196" s="4" t="s">
        <v>1115</v>
      </c>
      <c r="M196" s="4" t="s">
        <v>1116</v>
      </c>
      <c r="N196" s="4" t="s">
        <v>1167</v>
      </c>
      <c r="O196" s="4"/>
      <c r="P196" s="4"/>
      <c r="Q196" s="4"/>
      <c r="R196" s="4"/>
    </row>
    <row r="197" spans="1:18" s="7" customFormat="1" ht="15" customHeight="1" x14ac:dyDescent="0.3">
      <c r="A197" s="3" t="s">
        <v>398</v>
      </c>
      <c r="B197" s="4" t="s">
        <v>1119</v>
      </c>
      <c r="C197" s="4" t="s">
        <v>1178</v>
      </c>
      <c r="D197" s="4" t="s">
        <v>1180</v>
      </c>
      <c r="E197" s="4"/>
      <c r="F197" s="4">
        <v>-17.63</v>
      </c>
      <c r="G197" s="4">
        <v>-3.59</v>
      </c>
      <c r="H197" s="5">
        <v>351.22356319123804</v>
      </c>
      <c r="I197" s="8">
        <v>17.506666666666668</v>
      </c>
      <c r="J197" s="8"/>
      <c r="K197" s="8"/>
      <c r="L197" s="4" t="s">
        <v>1115</v>
      </c>
      <c r="M197" s="4" t="s">
        <v>263</v>
      </c>
      <c r="N197" s="4" t="s">
        <v>1167</v>
      </c>
      <c r="O197" s="4"/>
      <c r="P197" s="4"/>
      <c r="Q197" s="4"/>
      <c r="R197" s="4"/>
    </row>
    <row r="198" spans="1:18" s="7" customFormat="1" ht="15" customHeight="1" x14ac:dyDescent="0.3">
      <c r="A198" s="3" t="s">
        <v>1169</v>
      </c>
      <c r="B198" s="4" t="s">
        <v>1170</v>
      </c>
      <c r="C198" s="4" t="s">
        <v>1178</v>
      </c>
      <c r="D198" s="4" t="s">
        <v>1180</v>
      </c>
      <c r="E198" s="4"/>
      <c r="F198" s="4">
        <v>-17.63</v>
      </c>
      <c r="G198" s="4">
        <v>-3.59</v>
      </c>
      <c r="H198" s="5">
        <v>351.28649457747235</v>
      </c>
      <c r="I198" s="8">
        <v>17.72666666666667</v>
      </c>
      <c r="J198" s="8"/>
      <c r="K198" s="8"/>
      <c r="L198" s="4" t="s">
        <v>1115</v>
      </c>
      <c r="M198" s="4" t="s">
        <v>1116</v>
      </c>
      <c r="N198" s="4" t="s">
        <v>1117</v>
      </c>
      <c r="O198" s="4"/>
      <c r="P198" s="4"/>
      <c r="Q198" s="4"/>
      <c r="R198" s="4"/>
    </row>
    <row r="199" spans="1:18" s="7" customFormat="1" ht="15" customHeight="1" x14ac:dyDescent="0.3">
      <c r="A199" s="3" t="s">
        <v>1169</v>
      </c>
      <c r="B199" s="4" t="s">
        <v>1170</v>
      </c>
      <c r="C199" s="4" t="s">
        <v>1178</v>
      </c>
      <c r="D199" s="4" t="s">
        <v>1180</v>
      </c>
      <c r="E199" s="4"/>
      <c r="F199" s="4">
        <v>-17.63</v>
      </c>
      <c r="G199" s="4">
        <v>-3.59</v>
      </c>
      <c r="H199" s="5">
        <v>351.29101272827893</v>
      </c>
      <c r="I199" s="8">
        <v>20.045000000000002</v>
      </c>
      <c r="J199" s="8"/>
      <c r="K199" s="8"/>
      <c r="L199" s="4" t="s">
        <v>1115</v>
      </c>
      <c r="M199" s="4" t="s">
        <v>263</v>
      </c>
      <c r="N199" s="4" t="s">
        <v>1167</v>
      </c>
      <c r="O199" s="4"/>
      <c r="P199" s="4"/>
      <c r="Q199" s="4"/>
      <c r="R199" s="4"/>
    </row>
    <row r="200" spans="1:18" s="7" customFormat="1" ht="15" customHeight="1" x14ac:dyDescent="0.3">
      <c r="A200" s="3" t="s">
        <v>398</v>
      </c>
      <c r="B200" s="4" t="s">
        <v>1119</v>
      </c>
      <c r="C200" s="4" t="s">
        <v>1178</v>
      </c>
      <c r="D200" s="4" t="s">
        <v>1179</v>
      </c>
      <c r="E200" s="4"/>
      <c r="F200" s="4">
        <v>-17.63</v>
      </c>
      <c r="G200" s="4">
        <v>-3.59</v>
      </c>
      <c r="H200" s="5">
        <v>351.34506917542893</v>
      </c>
      <c r="I200" s="8">
        <v>19.766666666666669</v>
      </c>
      <c r="J200" s="8"/>
      <c r="K200" s="8"/>
      <c r="L200" s="4" t="s">
        <v>1115</v>
      </c>
      <c r="M200" s="4" t="s">
        <v>1174</v>
      </c>
      <c r="N200" s="4" t="s">
        <v>1167</v>
      </c>
      <c r="O200" s="4"/>
      <c r="P200" s="4"/>
      <c r="Q200" s="4"/>
      <c r="R200" s="4"/>
    </row>
    <row r="201" spans="1:18" s="7" customFormat="1" ht="15" customHeight="1" x14ac:dyDescent="0.3">
      <c r="A201" s="3" t="s">
        <v>1169</v>
      </c>
      <c r="B201" s="4" t="s">
        <v>1119</v>
      </c>
      <c r="C201" s="4" t="s">
        <v>1178</v>
      </c>
      <c r="D201" s="4" t="s">
        <v>1180</v>
      </c>
      <c r="E201" s="4"/>
      <c r="F201" s="4">
        <v>-17.63</v>
      </c>
      <c r="G201" s="4">
        <v>-3.59</v>
      </c>
      <c r="H201" s="5">
        <v>351.38561151079142</v>
      </c>
      <c r="I201" s="8">
        <v>20.423333333333336</v>
      </c>
      <c r="J201" s="8"/>
      <c r="K201" s="8"/>
      <c r="L201" s="4" t="s">
        <v>1115</v>
      </c>
      <c r="M201" s="4" t="s">
        <v>1116</v>
      </c>
      <c r="N201" s="4" t="s">
        <v>1167</v>
      </c>
      <c r="O201" s="4"/>
      <c r="P201" s="4"/>
      <c r="Q201" s="4"/>
      <c r="R201" s="4"/>
    </row>
    <row r="202" spans="1:18" s="7" customFormat="1" ht="15" customHeight="1" x14ac:dyDescent="0.3">
      <c r="A202" s="3" t="s">
        <v>398</v>
      </c>
      <c r="B202" s="4" t="s">
        <v>1119</v>
      </c>
      <c r="C202" s="4" t="s">
        <v>1178</v>
      </c>
      <c r="D202" s="4" t="s">
        <v>1180</v>
      </c>
      <c r="E202" s="4"/>
      <c r="F202" s="4">
        <v>-17.63</v>
      </c>
      <c r="G202" s="4">
        <v>-3.59</v>
      </c>
      <c r="H202" s="5">
        <v>351.39557564694513</v>
      </c>
      <c r="I202" s="8">
        <v>19.676666666666666</v>
      </c>
      <c r="J202" s="8"/>
      <c r="K202" s="8"/>
      <c r="L202" s="4" t="s">
        <v>1115</v>
      </c>
      <c r="M202" s="4" t="s">
        <v>263</v>
      </c>
      <c r="N202" s="4" t="s">
        <v>1117</v>
      </c>
      <c r="O202" s="4"/>
      <c r="P202" s="4"/>
      <c r="Q202" s="4"/>
      <c r="R202" s="4"/>
    </row>
    <row r="203" spans="1:18" s="7" customFormat="1" ht="15" customHeight="1" x14ac:dyDescent="0.3">
      <c r="A203" s="3" t="s">
        <v>1169</v>
      </c>
      <c r="B203" s="4" t="s">
        <v>1182</v>
      </c>
      <c r="C203" s="4" t="s">
        <v>1178</v>
      </c>
      <c r="D203" s="4" t="s">
        <v>1180</v>
      </c>
      <c r="E203" s="4"/>
      <c r="F203" s="4">
        <v>-17.63</v>
      </c>
      <c r="G203" s="4">
        <v>-3.59</v>
      </c>
      <c r="H203" s="5">
        <v>351.41263973436639</v>
      </c>
      <c r="I203" s="8">
        <v>20.646666666666661</v>
      </c>
      <c r="J203" s="8"/>
      <c r="K203" s="8"/>
      <c r="L203" s="4" t="s">
        <v>1160</v>
      </c>
      <c r="M203" s="4" t="s">
        <v>1116</v>
      </c>
      <c r="N203" s="4" t="s">
        <v>1117</v>
      </c>
      <c r="O203" s="4"/>
      <c r="P203" s="4"/>
      <c r="Q203" s="4"/>
      <c r="R203" s="4"/>
    </row>
    <row r="204" spans="1:18" s="7" customFormat="1" ht="15" customHeight="1" x14ac:dyDescent="0.3">
      <c r="A204" s="3" t="s">
        <v>1169</v>
      </c>
      <c r="B204" s="4" t="s">
        <v>1119</v>
      </c>
      <c r="C204" s="4" t="s">
        <v>1178</v>
      </c>
      <c r="D204" s="4" t="s">
        <v>1180</v>
      </c>
      <c r="E204" s="4"/>
      <c r="F204" s="4">
        <v>-17.63</v>
      </c>
      <c r="G204" s="4">
        <v>-3.59</v>
      </c>
      <c r="H204" s="5">
        <v>351.43031203439614</v>
      </c>
      <c r="I204" s="8">
        <v>19.87</v>
      </c>
      <c r="J204" s="8"/>
      <c r="K204" s="8"/>
      <c r="L204" s="4" t="s">
        <v>1160</v>
      </c>
      <c r="M204" s="4" t="s">
        <v>263</v>
      </c>
      <c r="N204" s="4" t="s">
        <v>1117</v>
      </c>
      <c r="O204" s="4"/>
      <c r="P204" s="4"/>
      <c r="Q204" s="4"/>
      <c r="R204" s="4"/>
    </row>
    <row r="205" spans="1:18" s="7" customFormat="1" ht="15" customHeight="1" x14ac:dyDescent="0.3">
      <c r="A205" s="3" t="s">
        <v>398</v>
      </c>
      <c r="B205" s="4" t="s">
        <v>1119</v>
      </c>
      <c r="C205" s="4" t="s">
        <v>1178</v>
      </c>
      <c r="D205" s="4" t="s">
        <v>1180</v>
      </c>
      <c r="E205" s="4"/>
      <c r="F205" s="4">
        <v>-17.63</v>
      </c>
      <c r="G205" s="4">
        <v>-3.59</v>
      </c>
      <c r="H205" s="5">
        <v>351.45318206972883</v>
      </c>
      <c r="I205" s="8">
        <v>20.602499999999999</v>
      </c>
      <c r="J205" s="8"/>
      <c r="K205" s="8"/>
      <c r="L205" s="4" t="s">
        <v>1176</v>
      </c>
      <c r="M205" s="4" t="s">
        <v>1116</v>
      </c>
      <c r="N205" s="4" t="s">
        <v>1167</v>
      </c>
      <c r="O205" s="4"/>
      <c r="P205" s="4"/>
      <c r="Q205" s="4"/>
      <c r="R205" s="4"/>
    </row>
    <row r="206" spans="1:18" s="7" customFormat="1" ht="15" customHeight="1" x14ac:dyDescent="0.3">
      <c r="A206" s="3" t="s">
        <v>1172</v>
      </c>
      <c r="B206" s="4" t="s">
        <v>1170</v>
      </c>
      <c r="C206" s="4" t="s">
        <v>1178</v>
      </c>
      <c r="D206" s="4" t="s">
        <v>1180</v>
      </c>
      <c r="E206" s="4"/>
      <c r="F206" s="4">
        <v>-17.63</v>
      </c>
      <c r="G206" s="4">
        <v>-3.59</v>
      </c>
      <c r="H206" s="5">
        <v>351.47120088544551</v>
      </c>
      <c r="I206" s="8">
        <v>20.9725</v>
      </c>
      <c r="J206" s="8"/>
      <c r="K206" s="8"/>
      <c r="L206" s="4" t="s">
        <v>1115</v>
      </c>
      <c r="M206" s="4" t="s">
        <v>1174</v>
      </c>
      <c r="N206" s="4" t="s">
        <v>1117</v>
      </c>
      <c r="O206" s="4"/>
      <c r="P206" s="4"/>
      <c r="Q206" s="4"/>
      <c r="R206" s="4"/>
    </row>
    <row r="207" spans="1:18" s="7" customFormat="1" ht="15" customHeight="1" x14ac:dyDescent="0.3">
      <c r="A207" s="3" t="s">
        <v>1169</v>
      </c>
      <c r="B207" s="4" t="s">
        <v>1119</v>
      </c>
      <c r="C207" s="4" t="s">
        <v>1178</v>
      </c>
      <c r="D207" s="4" t="s">
        <v>1180</v>
      </c>
      <c r="E207" s="4"/>
      <c r="F207" s="4">
        <v>-17.63</v>
      </c>
      <c r="G207" s="4">
        <v>-3.59</v>
      </c>
      <c r="H207" s="5">
        <v>351.48158187479868</v>
      </c>
      <c r="I207" s="8">
        <v>19.603333333333332</v>
      </c>
      <c r="J207" s="8"/>
      <c r="K207" s="8"/>
      <c r="L207" s="4" t="s">
        <v>1115</v>
      </c>
      <c r="M207" s="4" t="s">
        <v>263</v>
      </c>
      <c r="N207" s="4" t="s">
        <v>1117</v>
      </c>
      <c r="O207" s="4"/>
      <c r="P207" s="4"/>
      <c r="Q207" s="4"/>
      <c r="R207" s="4"/>
    </row>
    <row r="208" spans="1:18" s="7" customFormat="1" ht="15" customHeight="1" x14ac:dyDescent="0.3">
      <c r="A208" s="3" t="s">
        <v>398</v>
      </c>
      <c r="B208" s="4" t="s">
        <v>1182</v>
      </c>
      <c r="C208" s="4" t="s">
        <v>1178</v>
      </c>
      <c r="D208" s="4" t="s">
        <v>1180</v>
      </c>
      <c r="E208" s="4"/>
      <c r="F208" s="4">
        <v>-17.63</v>
      </c>
      <c r="G208" s="4">
        <v>-3.59</v>
      </c>
      <c r="H208" s="5">
        <v>351.51624792473717</v>
      </c>
      <c r="I208" s="8">
        <v>20.4375</v>
      </c>
      <c r="J208" s="8"/>
      <c r="K208" s="8"/>
      <c r="L208" s="4" t="s">
        <v>1160</v>
      </c>
      <c r="M208" s="4" t="s">
        <v>1116</v>
      </c>
      <c r="N208" s="4" t="s">
        <v>1117</v>
      </c>
      <c r="O208" s="4"/>
      <c r="P208" s="4"/>
      <c r="Q208" s="4"/>
      <c r="R208" s="4"/>
    </row>
    <row r="209" spans="1:18" s="7" customFormat="1" ht="15" customHeight="1" x14ac:dyDescent="0.3">
      <c r="A209" s="3" t="s">
        <v>1169</v>
      </c>
      <c r="B209" s="4" t="s">
        <v>1119</v>
      </c>
      <c r="C209" s="4" t="s">
        <v>1178</v>
      </c>
      <c r="D209" s="4" t="s">
        <v>1180</v>
      </c>
      <c r="E209" s="4"/>
      <c r="F209" s="4">
        <v>-17.63</v>
      </c>
      <c r="G209" s="4">
        <v>-3.59</v>
      </c>
      <c r="H209" s="5">
        <v>351.56129496402878</v>
      </c>
      <c r="I209" s="8">
        <v>19.425000000000001</v>
      </c>
      <c r="J209" s="8"/>
      <c r="K209" s="8"/>
      <c r="L209" s="4" t="s">
        <v>1176</v>
      </c>
      <c r="M209" s="4" t="s">
        <v>1116</v>
      </c>
      <c r="N209" s="4" t="s">
        <v>1183</v>
      </c>
      <c r="O209" s="4"/>
      <c r="P209" s="4"/>
      <c r="Q209" s="4"/>
      <c r="R209" s="4"/>
    </row>
    <row r="210" spans="1:18" s="7" customFormat="1" ht="15" customHeight="1" x14ac:dyDescent="0.3">
      <c r="A210" s="3" t="s">
        <v>398</v>
      </c>
      <c r="B210" s="4" t="s">
        <v>1119</v>
      </c>
      <c r="C210" s="4" t="s">
        <v>1178</v>
      </c>
      <c r="D210" s="4" t="s">
        <v>1179</v>
      </c>
      <c r="E210" s="4"/>
      <c r="F210" s="4">
        <v>-17.63</v>
      </c>
      <c r="G210" s="4">
        <v>-3.59</v>
      </c>
      <c r="H210" s="5">
        <v>351.56129496402878</v>
      </c>
      <c r="I210" s="8">
        <v>21</v>
      </c>
      <c r="J210" s="8"/>
      <c r="K210" s="8"/>
      <c r="L210" s="4" t="s">
        <v>1115</v>
      </c>
      <c r="M210" s="4" t="s">
        <v>1116</v>
      </c>
      <c r="N210" s="4" t="s">
        <v>1117</v>
      </c>
      <c r="O210" s="4"/>
      <c r="P210" s="4"/>
      <c r="Q210" s="4"/>
      <c r="R210" s="4"/>
    </row>
    <row r="211" spans="1:18" s="7" customFormat="1" ht="15" customHeight="1" x14ac:dyDescent="0.3">
      <c r="A211" s="3" t="s">
        <v>398</v>
      </c>
      <c r="B211" s="4" t="s">
        <v>1119</v>
      </c>
      <c r="C211" s="4" t="s">
        <v>1178</v>
      </c>
      <c r="D211" s="4" t="s">
        <v>1181</v>
      </c>
      <c r="E211" s="4"/>
      <c r="F211" s="4">
        <v>-17.63</v>
      </c>
      <c r="G211" s="4">
        <v>-3.59</v>
      </c>
      <c r="H211" s="5">
        <v>351.67698894542906</v>
      </c>
      <c r="I211" s="8">
        <v>19.454999999999998</v>
      </c>
      <c r="J211" s="8"/>
      <c r="K211" s="8"/>
      <c r="L211" s="4" t="s">
        <v>1115</v>
      </c>
      <c r="M211" s="4" t="s">
        <v>1116</v>
      </c>
      <c r="N211" s="4" t="s">
        <v>1167</v>
      </c>
      <c r="O211" s="4"/>
      <c r="P211" s="4"/>
      <c r="Q211" s="4"/>
      <c r="R211" s="4"/>
    </row>
    <row r="212" spans="1:18" s="7" customFormat="1" ht="15" customHeight="1" x14ac:dyDescent="0.3">
      <c r="A212" s="3" t="s">
        <v>398</v>
      </c>
      <c r="B212" s="4" t="s">
        <v>1119</v>
      </c>
      <c r="C212" s="4" t="s">
        <v>1178</v>
      </c>
      <c r="D212" s="4" t="s">
        <v>1180</v>
      </c>
      <c r="E212" s="4"/>
      <c r="F212" s="4">
        <v>-17.63</v>
      </c>
      <c r="G212" s="4">
        <v>-3.59</v>
      </c>
      <c r="H212" s="5">
        <v>351.78032887975331</v>
      </c>
      <c r="I212" s="8">
        <v>19.68</v>
      </c>
      <c r="J212" s="8"/>
      <c r="K212" s="8"/>
      <c r="L212" s="4" t="s">
        <v>1115</v>
      </c>
      <c r="M212" s="4" t="s">
        <v>263</v>
      </c>
      <c r="N212" s="4" t="s">
        <v>1167</v>
      </c>
      <c r="O212" s="4"/>
      <c r="P212" s="4"/>
      <c r="Q212" s="4"/>
      <c r="R212" s="4"/>
    </row>
    <row r="213" spans="1:18" s="7" customFormat="1" ht="15" customHeight="1" x14ac:dyDescent="0.3">
      <c r="A213" s="3" t="s">
        <v>398</v>
      </c>
      <c r="B213" s="4" t="s">
        <v>1119</v>
      </c>
      <c r="C213" s="4" t="s">
        <v>1178</v>
      </c>
      <c r="D213" s="4" t="s">
        <v>1179</v>
      </c>
      <c r="E213" s="4"/>
      <c r="F213" s="4">
        <v>-17.63</v>
      </c>
      <c r="G213" s="4">
        <v>-3.59</v>
      </c>
      <c r="H213" s="5">
        <v>351.89805960945529</v>
      </c>
      <c r="I213" s="8">
        <v>19.715</v>
      </c>
      <c r="J213" s="8"/>
      <c r="K213" s="8"/>
      <c r="L213" s="4" t="s">
        <v>1160</v>
      </c>
      <c r="M213" s="4" t="s">
        <v>1116</v>
      </c>
      <c r="N213" s="4" t="s">
        <v>1167</v>
      </c>
      <c r="O213" s="4"/>
      <c r="P213" s="4"/>
      <c r="Q213" s="4"/>
      <c r="R213" s="4"/>
    </row>
    <row r="214" spans="1:18" s="7" customFormat="1" ht="15" customHeight="1" x14ac:dyDescent="0.3">
      <c r="A214" s="3" t="s">
        <v>1169</v>
      </c>
      <c r="B214" s="4" t="s">
        <v>1119</v>
      </c>
      <c r="C214" s="4" t="s">
        <v>1178</v>
      </c>
      <c r="D214" s="4" t="s">
        <v>1180</v>
      </c>
      <c r="E214" s="4"/>
      <c r="F214" s="4">
        <v>-17.63</v>
      </c>
      <c r="G214" s="4">
        <v>-3.59</v>
      </c>
      <c r="H214" s="5">
        <v>351.92123179505177</v>
      </c>
      <c r="I214" s="8">
        <v>19.98</v>
      </c>
      <c r="J214" s="8"/>
      <c r="K214" s="8"/>
      <c r="L214" s="4" t="s">
        <v>1160</v>
      </c>
      <c r="M214" s="4" t="s">
        <v>1116</v>
      </c>
      <c r="N214" s="4" t="s">
        <v>1167</v>
      </c>
      <c r="O214" s="4"/>
      <c r="P214" s="4"/>
      <c r="Q214" s="4"/>
      <c r="R214" s="4"/>
    </row>
    <row r="215" spans="1:18" s="7" customFormat="1" ht="15" customHeight="1" x14ac:dyDescent="0.3">
      <c r="A215" s="3" t="s">
        <v>1169</v>
      </c>
      <c r="B215" s="4" t="s">
        <v>1170</v>
      </c>
      <c r="C215" s="4" t="s">
        <v>1178</v>
      </c>
      <c r="D215" s="4" t="s">
        <v>1180</v>
      </c>
      <c r="E215" s="4"/>
      <c r="F215" s="4">
        <v>-17.63</v>
      </c>
      <c r="G215" s="4">
        <v>-3.59</v>
      </c>
      <c r="H215" s="5">
        <v>352.14994861253854</v>
      </c>
      <c r="I215" s="8">
        <v>19.823333333333331</v>
      </c>
      <c r="J215" s="8"/>
      <c r="K215" s="8"/>
      <c r="L215" s="4" t="s">
        <v>1160</v>
      </c>
      <c r="M215" s="4" t="s">
        <v>1116</v>
      </c>
      <c r="N215" s="4" t="s">
        <v>1117</v>
      </c>
      <c r="O215" s="4"/>
      <c r="P215" s="4"/>
      <c r="Q215" s="4"/>
      <c r="R215" s="4"/>
    </row>
    <row r="216" spans="1:18" s="7" customFormat="1" ht="15" customHeight="1" x14ac:dyDescent="0.3">
      <c r="A216" s="3" t="s">
        <v>1169</v>
      </c>
      <c r="B216" s="4" t="s">
        <v>1119</v>
      </c>
      <c r="C216" s="4" t="s">
        <v>1178</v>
      </c>
      <c r="D216" s="4" t="s">
        <v>1180</v>
      </c>
      <c r="E216" s="4"/>
      <c r="F216" s="4">
        <v>-17.63</v>
      </c>
      <c r="G216" s="4">
        <v>-3.59</v>
      </c>
      <c r="H216" s="5">
        <v>352.16547464467453</v>
      </c>
      <c r="I216" s="8">
        <v>20.079999999999998</v>
      </c>
      <c r="J216" s="8"/>
      <c r="K216" s="8"/>
      <c r="L216" s="4" t="s">
        <v>1176</v>
      </c>
      <c r="M216" s="4" t="s">
        <v>1116</v>
      </c>
      <c r="N216" s="4" t="s">
        <v>1183</v>
      </c>
      <c r="O216" s="4"/>
      <c r="P216" s="4"/>
      <c r="Q216" s="4"/>
      <c r="R216" s="4"/>
    </row>
    <row r="217" spans="1:18" s="7" customFormat="1" ht="15" customHeight="1" x14ac:dyDescent="0.3">
      <c r="A217" s="3" t="s">
        <v>1169</v>
      </c>
      <c r="B217" s="4" t="s">
        <v>1119</v>
      </c>
      <c r="C217" s="4" t="s">
        <v>1178</v>
      </c>
      <c r="D217" s="4" t="s">
        <v>1180</v>
      </c>
      <c r="E217" s="4"/>
      <c r="F217" s="4">
        <v>-17.63</v>
      </c>
      <c r="G217" s="4">
        <v>-3.59</v>
      </c>
      <c r="H217" s="5">
        <v>352.40971749429724</v>
      </c>
      <c r="I217" s="8">
        <v>20.136666666666667</v>
      </c>
      <c r="J217" s="8"/>
      <c r="K217" s="8"/>
      <c r="L217" s="4" t="s">
        <v>1160</v>
      </c>
      <c r="M217" s="4" t="s">
        <v>263</v>
      </c>
      <c r="N217" s="4" t="s">
        <v>1114</v>
      </c>
      <c r="O217" s="4"/>
      <c r="P217" s="4"/>
      <c r="Q217" s="4"/>
      <c r="R217" s="4"/>
    </row>
    <row r="218" spans="1:18" s="7" customFormat="1" ht="15" customHeight="1" x14ac:dyDescent="0.3">
      <c r="A218" s="3" t="s">
        <v>1172</v>
      </c>
      <c r="B218" s="4" t="s">
        <v>1170</v>
      </c>
      <c r="C218" s="4" t="s">
        <v>1178</v>
      </c>
      <c r="D218" s="4" t="s">
        <v>1179</v>
      </c>
      <c r="E218" s="4"/>
      <c r="F218" s="4">
        <v>-17.63</v>
      </c>
      <c r="G218" s="4">
        <v>-3.59</v>
      </c>
      <c r="H218" s="5">
        <v>352.53325796505652</v>
      </c>
      <c r="I218" s="8">
        <v>20.204999999999998</v>
      </c>
      <c r="J218" s="8"/>
      <c r="K218" s="8"/>
      <c r="L218" s="4" t="s">
        <v>1160</v>
      </c>
      <c r="M218" s="4" t="s">
        <v>1116</v>
      </c>
      <c r="N218" s="4" t="s">
        <v>1117</v>
      </c>
      <c r="O218" s="4"/>
      <c r="P218" s="4"/>
      <c r="Q218" s="4"/>
      <c r="R218" s="4"/>
    </row>
    <row r="219" spans="1:18" s="7" customFormat="1" ht="15" customHeight="1" x14ac:dyDescent="0.3">
      <c r="A219" s="3" t="s">
        <v>398</v>
      </c>
      <c r="B219" s="4" t="s">
        <v>1119</v>
      </c>
      <c r="C219" s="4" t="s">
        <v>1178</v>
      </c>
      <c r="D219" s="4" t="s">
        <v>1180</v>
      </c>
      <c r="E219" s="4" t="s">
        <v>1184</v>
      </c>
      <c r="F219" s="4">
        <v>-17.63</v>
      </c>
      <c r="G219" s="4">
        <v>-3.59</v>
      </c>
      <c r="H219" s="5">
        <v>352.61539568345324</v>
      </c>
      <c r="I219" s="8">
        <v>19</v>
      </c>
      <c r="J219" s="8"/>
      <c r="K219" s="8"/>
      <c r="L219" s="4" t="s">
        <v>1115</v>
      </c>
      <c r="M219" s="4" t="s">
        <v>1116</v>
      </c>
      <c r="N219" s="4" t="s">
        <v>1117</v>
      </c>
      <c r="O219" s="4"/>
      <c r="P219" s="4"/>
      <c r="Q219" s="4"/>
      <c r="R219" s="4"/>
    </row>
    <row r="220" spans="1:18" s="7" customFormat="1" ht="15" customHeight="1" x14ac:dyDescent="0.3">
      <c r="A220" s="3" t="s">
        <v>1172</v>
      </c>
      <c r="B220" s="4" t="s">
        <v>1119</v>
      </c>
      <c r="C220" s="4" t="s">
        <v>1178</v>
      </c>
      <c r="D220" s="4" t="s">
        <v>1180</v>
      </c>
      <c r="E220" s="4" t="s">
        <v>1184</v>
      </c>
      <c r="F220" s="4">
        <v>-17.63</v>
      </c>
      <c r="G220" s="4">
        <v>-3.59</v>
      </c>
      <c r="H220" s="5">
        <v>353.16561309194401</v>
      </c>
      <c r="I220" s="8">
        <v>19</v>
      </c>
      <c r="J220" s="8"/>
      <c r="K220" s="8"/>
      <c r="L220" s="4" t="s">
        <v>1176</v>
      </c>
      <c r="M220" s="4" t="s">
        <v>1116</v>
      </c>
      <c r="N220" s="4" t="s">
        <v>1117</v>
      </c>
      <c r="O220" s="4"/>
      <c r="P220" s="4"/>
      <c r="Q220" s="4"/>
      <c r="R220" s="4"/>
    </row>
    <row r="221" spans="1:18" s="7" customFormat="1" ht="15" customHeight="1" x14ac:dyDescent="0.3">
      <c r="A221" s="3" t="s">
        <v>398</v>
      </c>
      <c r="B221" s="4" t="s">
        <v>1170</v>
      </c>
      <c r="C221" s="4" t="s">
        <v>1178</v>
      </c>
      <c r="D221" s="4" t="s">
        <v>1180</v>
      </c>
      <c r="E221" s="4" t="s">
        <v>1185</v>
      </c>
      <c r="F221" s="4">
        <v>-17.63</v>
      </c>
      <c r="G221" s="4">
        <v>-3.59</v>
      </c>
      <c r="H221" s="5">
        <v>353.20722931654677</v>
      </c>
      <c r="I221" s="8">
        <v>19.386666666666667</v>
      </c>
      <c r="J221" s="8"/>
      <c r="K221" s="8"/>
      <c r="L221" s="4" t="s">
        <v>1115</v>
      </c>
      <c r="M221" s="4" t="s">
        <v>1116</v>
      </c>
      <c r="N221" s="4" t="s">
        <v>1117</v>
      </c>
      <c r="O221" s="4"/>
      <c r="P221" s="4"/>
      <c r="Q221" s="4"/>
      <c r="R221" s="4"/>
    </row>
    <row r="222" spans="1:18" s="7" customFormat="1" ht="15" customHeight="1" x14ac:dyDescent="0.3">
      <c r="A222" s="3" t="s">
        <v>1172</v>
      </c>
      <c r="B222" s="4" t="s">
        <v>1119</v>
      </c>
      <c r="C222" s="4" t="s">
        <v>1178</v>
      </c>
      <c r="D222" s="4" t="s">
        <v>1180</v>
      </c>
      <c r="E222" s="4" t="s">
        <v>1184</v>
      </c>
      <c r="F222" s="4">
        <v>-17.63</v>
      </c>
      <c r="G222" s="4">
        <v>-3.59</v>
      </c>
      <c r="H222" s="5">
        <v>354.75834769547004</v>
      </c>
      <c r="I222" s="8">
        <v>17.86</v>
      </c>
      <c r="J222" s="8"/>
      <c r="K222" s="8"/>
      <c r="L222" s="4" t="s">
        <v>1115</v>
      </c>
      <c r="M222" s="4" t="s">
        <v>1116</v>
      </c>
      <c r="N222" s="4" t="s">
        <v>1183</v>
      </c>
      <c r="O222" s="4"/>
      <c r="P222" s="4"/>
      <c r="Q222" s="4"/>
      <c r="R222" s="4"/>
    </row>
    <row r="223" spans="1:18" s="7" customFormat="1" ht="15" customHeight="1" x14ac:dyDescent="0.3">
      <c r="A223" s="3" t="s">
        <v>1169</v>
      </c>
      <c r="B223" s="4" t="s">
        <v>1119</v>
      </c>
      <c r="C223" s="4" t="s">
        <v>1178</v>
      </c>
      <c r="D223" s="4" t="s">
        <v>1180</v>
      </c>
      <c r="E223" s="4" t="s">
        <v>1185</v>
      </c>
      <c r="F223" s="4">
        <v>-17.63</v>
      </c>
      <c r="G223" s="4">
        <v>-3.59</v>
      </c>
      <c r="H223" s="5">
        <v>355.05959172661875</v>
      </c>
      <c r="I223" s="8">
        <v>18.984999999999999</v>
      </c>
      <c r="J223" s="8"/>
      <c r="K223" s="8"/>
      <c r="L223" s="4" t="s">
        <v>1160</v>
      </c>
      <c r="M223" s="4" t="s">
        <v>1116</v>
      </c>
      <c r="N223" s="4" t="s">
        <v>1183</v>
      </c>
      <c r="O223" s="4"/>
      <c r="P223" s="4"/>
      <c r="Q223" s="4"/>
      <c r="R223" s="4"/>
    </row>
    <row r="224" spans="1:18" s="7" customFormat="1" ht="15" customHeight="1" x14ac:dyDescent="0.3">
      <c r="A224" s="3" t="s">
        <v>1169</v>
      </c>
      <c r="B224" s="4" t="s">
        <v>1170</v>
      </c>
      <c r="C224" s="4" t="s">
        <v>1178</v>
      </c>
      <c r="D224" s="4" t="s">
        <v>1179</v>
      </c>
      <c r="E224" s="4" t="s">
        <v>1185</v>
      </c>
      <c r="F224" s="4">
        <v>-17.63</v>
      </c>
      <c r="G224" s="4">
        <v>-3.59</v>
      </c>
      <c r="H224" s="5">
        <v>355.53613309352517</v>
      </c>
      <c r="I224" s="8">
        <v>18.913333333333334</v>
      </c>
      <c r="J224" s="8"/>
      <c r="K224" s="8"/>
      <c r="L224" s="4" t="s">
        <v>1115</v>
      </c>
      <c r="M224" s="4" t="s">
        <v>263</v>
      </c>
      <c r="N224" s="4" t="s">
        <v>1117</v>
      </c>
      <c r="O224" s="4"/>
      <c r="P224" s="4"/>
      <c r="Q224" s="4"/>
      <c r="R224" s="4"/>
    </row>
    <row r="225" spans="1:18" s="7" customFormat="1" ht="15" customHeight="1" x14ac:dyDescent="0.3">
      <c r="A225" s="3" t="s">
        <v>398</v>
      </c>
      <c r="B225" s="4" t="s">
        <v>1170</v>
      </c>
      <c r="C225" s="4" t="s">
        <v>1178</v>
      </c>
      <c r="D225" s="4" t="s">
        <v>1180</v>
      </c>
      <c r="E225" s="4" t="s">
        <v>1185</v>
      </c>
      <c r="F225" s="4">
        <v>-17.63</v>
      </c>
      <c r="G225" s="4">
        <v>-3.59</v>
      </c>
      <c r="H225" s="5">
        <v>356.07416366906477</v>
      </c>
      <c r="I225" s="8">
        <v>18.574999999999999</v>
      </c>
      <c r="J225" s="8"/>
      <c r="K225" s="8"/>
      <c r="L225" s="4" t="s">
        <v>1115</v>
      </c>
      <c r="M225" s="4" t="s">
        <v>263</v>
      </c>
      <c r="N225" s="4" t="s">
        <v>1117</v>
      </c>
      <c r="O225" s="4"/>
      <c r="P225" s="4"/>
      <c r="Q225" s="4"/>
      <c r="R225" s="4"/>
    </row>
    <row r="226" spans="1:18" s="7" customFormat="1" ht="15" customHeight="1" x14ac:dyDescent="0.3">
      <c r="A226" s="3" t="s">
        <v>398</v>
      </c>
      <c r="B226" s="4" t="s">
        <v>1119</v>
      </c>
      <c r="C226" s="4" t="s">
        <v>1178</v>
      </c>
      <c r="D226" s="4" t="s">
        <v>1179</v>
      </c>
      <c r="E226" s="4" t="s">
        <v>1184</v>
      </c>
      <c r="F226" s="4">
        <v>-17.63</v>
      </c>
      <c r="G226" s="4">
        <v>-3.59</v>
      </c>
      <c r="H226" s="5">
        <v>356.23524705510317</v>
      </c>
      <c r="I226" s="8">
        <v>17.713333333333335</v>
      </c>
      <c r="J226" s="8"/>
      <c r="K226" s="8"/>
      <c r="L226" s="4" t="s">
        <v>1160</v>
      </c>
      <c r="M226" s="4" t="s">
        <v>1116</v>
      </c>
      <c r="N226" s="4" t="s">
        <v>1117</v>
      </c>
      <c r="O226" s="4"/>
      <c r="P226" s="4"/>
      <c r="Q226" s="4"/>
      <c r="R226" s="4"/>
    </row>
    <row r="227" spans="1:18" s="7" customFormat="1" ht="15" customHeight="1" x14ac:dyDescent="0.3">
      <c r="A227" s="3" t="s">
        <v>398</v>
      </c>
      <c r="B227" s="4" t="s">
        <v>1170</v>
      </c>
      <c r="C227" s="4" t="s">
        <v>1178</v>
      </c>
      <c r="D227" s="4" t="s">
        <v>1179</v>
      </c>
      <c r="E227" s="4" t="s">
        <v>1184</v>
      </c>
      <c r="F227" s="4">
        <v>-17.63</v>
      </c>
      <c r="G227" s="4">
        <v>-3.59</v>
      </c>
      <c r="H227" s="5">
        <v>356.64067040872794</v>
      </c>
      <c r="I227" s="8">
        <v>18.656666666666663</v>
      </c>
      <c r="J227" s="8"/>
      <c r="K227" s="8"/>
      <c r="L227" s="4" t="s">
        <v>1112</v>
      </c>
      <c r="M227" s="4" t="s">
        <v>1116</v>
      </c>
      <c r="N227" s="4" t="s">
        <v>1117</v>
      </c>
      <c r="O227" s="4"/>
      <c r="P227" s="4"/>
      <c r="Q227" s="4"/>
      <c r="R227" s="4"/>
    </row>
    <row r="228" spans="1:18" s="7" customFormat="1" ht="15" customHeight="1" x14ac:dyDescent="0.3">
      <c r="A228" s="3" t="s">
        <v>1169</v>
      </c>
      <c r="B228" s="4" t="s">
        <v>1170</v>
      </c>
      <c r="C228" s="4" t="s">
        <v>1178</v>
      </c>
      <c r="D228" s="4" t="s">
        <v>1180</v>
      </c>
      <c r="E228" s="4" t="s">
        <v>1185</v>
      </c>
      <c r="F228" s="4">
        <v>-17.63</v>
      </c>
      <c r="G228" s="4">
        <v>-3.59</v>
      </c>
      <c r="H228" s="5">
        <v>356.68502504325653</v>
      </c>
      <c r="I228" s="8">
        <v>18.573333333333334</v>
      </c>
      <c r="J228" s="8"/>
      <c r="K228" s="8"/>
      <c r="L228" s="4" t="s">
        <v>1115</v>
      </c>
      <c r="M228" s="4" t="s">
        <v>263</v>
      </c>
      <c r="N228" s="4" t="s">
        <v>1117</v>
      </c>
      <c r="O228" s="4"/>
      <c r="P228" s="4"/>
      <c r="Q228" s="4"/>
      <c r="R228" s="4"/>
    </row>
    <row r="229" spans="1:18" s="7" customFormat="1" ht="15" customHeight="1" x14ac:dyDescent="0.3">
      <c r="A229" s="3" t="s">
        <v>398</v>
      </c>
      <c r="B229" s="4" t="s">
        <v>1170</v>
      </c>
      <c r="C229" s="4" t="s">
        <v>1178</v>
      </c>
      <c r="D229" s="4" t="s">
        <v>1180</v>
      </c>
      <c r="E229" s="4" t="s">
        <v>1184</v>
      </c>
      <c r="F229" s="4">
        <v>-17.63</v>
      </c>
      <c r="G229" s="4">
        <v>-3.59</v>
      </c>
      <c r="H229" s="5">
        <v>356.90129970748677</v>
      </c>
      <c r="I229" s="8">
        <v>17.873666666666665</v>
      </c>
      <c r="J229" s="8"/>
      <c r="K229" s="8"/>
      <c r="L229" s="4" t="s">
        <v>1160</v>
      </c>
      <c r="M229" s="4" t="s">
        <v>263</v>
      </c>
      <c r="N229" s="4" t="s">
        <v>1117</v>
      </c>
      <c r="O229" s="4"/>
      <c r="P229" s="4"/>
      <c r="Q229" s="4"/>
      <c r="R229" s="4"/>
    </row>
    <row r="230" spans="1:18" s="7" customFormat="1" ht="15" customHeight="1" x14ac:dyDescent="0.3">
      <c r="A230" s="3" t="s">
        <v>1169</v>
      </c>
      <c r="B230" s="4" t="s">
        <v>1170</v>
      </c>
      <c r="C230" s="4" t="s">
        <v>1178</v>
      </c>
      <c r="D230" s="4" t="s">
        <v>1179</v>
      </c>
      <c r="E230" s="4" t="s">
        <v>1185</v>
      </c>
      <c r="F230" s="4">
        <v>-17.63</v>
      </c>
      <c r="G230" s="4">
        <v>-3.59</v>
      </c>
      <c r="H230" s="5">
        <v>357.08531645569622</v>
      </c>
      <c r="I230" s="8">
        <v>18.883333333333333</v>
      </c>
      <c r="J230" s="8"/>
      <c r="K230" s="8"/>
      <c r="L230" s="4" t="s">
        <v>1160</v>
      </c>
      <c r="M230" s="4" t="s">
        <v>1116</v>
      </c>
      <c r="N230" s="4" t="s">
        <v>1167</v>
      </c>
      <c r="O230" s="4"/>
      <c r="P230" s="4"/>
      <c r="Q230" s="4"/>
      <c r="R230" s="4"/>
    </row>
    <row r="231" spans="1:18" s="7" customFormat="1" ht="15" customHeight="1" x14ac:dyDescent="0.3">
      <c r="A231" s="3" t="s">
        <v>1169</v>
      </c>
      <c r="B231" s="4" t="s">
        <v>1170</v>
      </c>
      <c r="C231" s="4" t="s">
        <v>1178</v>
      </c>
      <c r="D231" s="4" t="s">
        <v>1179</v>
      </c>
      <c r="E231" s="4" t="s">
        <v>1184</v>
      </c>
      <c r="F231" s="4">
        <v>-17.63</v>
      </c>
      <c r="G231" s="4">
        <v>-3.59</v>
      </c>
      <c r="H231" s="5">
        <v>357.21984662819199</v>
      </c>
      <c r="I231" s="8">
        <v>17.113333333333333</v>
      </c>
      <c r="J231" s="8"/>
      <c r="K231" s="8"/>
      <c r="L231" s="4" t="s">
        <v>1115</v>
      </c>
      <c r="M231" s="4" t="s">
        <v>1116</v>
      </c>
      <c r="N231" s="4" t="s">
        <v>1117</v>
      </c>
      <c r="O231" s="4"/>
      <c r="P231" s="4"/>
      <c r="Q231" s="4"/>
      <c r="R231" s="4"/>
    </row>
    <row r="232" spans="1:18" s="7" customFormat="1" ht="15" customHeight="1" x14ac:dyDescent="0.3">
      <c r="A232" s="3" t="s">
        <v>1169</v>
      </c>
      <c r="B232" s="4" t="s">
        <v>1170</v>
      </c>
      <c r="C232" s="4" t="s">
        <v>1178</v>
      </c>
      <c r="D232" s="4" t="s">
        <v>1179</v>
      </c>
      <c r="E232" s="4" t="s">
        <v>1185</v>
      </c>
      <c r="F232" s="4">
        <v>-17.63</v>
      </c>
      <c r="G232" s="4">
        <v>-3.59</v>
      </c>
      <c r="H232" s="5">
        <v>357.53364283762863</v>
      </c>
      <c r="I232" s="8">
        <v>16.863333333333333</v>
      </c>
      <c r="J232" s="8"/>
      <c r="K232" s="8"/>
      <c r="L232" s="4" t="s">
        <v>1160</v>
      </c>
      <c r="M232" s="4" t="s">
        <v>1116</v>
      </c>
      <c r="N232" s="4" t="s">
        <v>1117</v>
      </c>
      <c r="O232" s="4"/>
      <c r="P232" s="4"/>
      <c r="Q232" s="4"/>
      <c r="R232" s="4"/>
    </row>
    <row r="233" spans="1:18" s="7" customFormat="1" ht="15" customHeight="1" x14ac:dyDescent="0.3">
      <c r="A233" s="3" t="s">
        <v>1169</v>
      </c>
      <c r="B233" s="4" t="s">
        <v>1170</v>
      </c>
      <c r="C233" s="4" t="s">
        <v>1178</v>
      </c>
      <c r="D233" s="4" t="s">
        <v>1179</v>
      </c>
      <c r="E233" s="4" t="s">
        <v>1184</v>
      </c>
      <c r="F233" s="4">
        <v>-17.63</v>
      </c>
      <c r="G233" s="4">
        <v>-3.59</v>
      </c>
      <c r="H233" s="5">
        <v>357.53839354889715</v>
      </c>
      <c r="I233" s="8">
        <v>17.12</v>
      </c>
      <c r="J233" s="8"/>
      <c r="K233" s="8"/>
      <c r="L233" s="4" t="s">
        <v>1115</v>
      </c>
      <c r="M233" s="4" t="s">
        <v>1116</v>
      </c>
      <c r="N233" s="4" t="s">
        <v>1117</v>
      </c>
      <c r="O233" s="4"/>
      <c r="P233" s="4"/>
      <c r="Q233" s="4"/>
      <c r="R233" s="4"/>
    </row>
    <row r="234" spans="1:18" s="7" customFormat="1" ht="15" customHeight="1" x14ac:dyDescent="0.3">
      <c r="A234" s="3" t="s">
        <v>1169</v>
      </c>
      <c r="B234" s="4" t="s">
        <v>1170</v>
      </c>
      <c r="C234" s="4" t="s">
        <v>1178</v>
      </c>
      <c r="D234" s="4" t="s">
        <v>1180</v>
      </c>
      <c r="E234" s="4" t="s">
        <v>1185</v>
      </c>
      <c r="F234" s="4">
        <v>-17.63</v>
      </c>
      <c r="G234" s="4">
        <v>-3.59</v>
      </c>
      <c r="H234" s="5">
        <v>357.62570986248977</v>
      </c>
      <c r="I234" s="8">
        <v>17.483333333333334</v>
      </c>
      <c r="J234" s="8"/>
      <c r="K234" s="8"/>
      <c r="L234" s="4" t="s">
        <v>1115</v>
      </c>
      <c r="M234" s="4" t="s">
        <v>1116</v>
      </c>
      <c r="N234" s="4" t="s">
        <v>1167</v>
      </c>
      <c r="O234" s="4"/>
      <c r="P234" s="4"/>
      <c r="Q234" s="4"/>
      <c r="R234" s="4"/>
    </row>
    <row r="235" spans="1:18" s="7" customFormat="1" ht="15" customHeight="1" x14ac:dyDescent="0.3">
      <c r="A235" s="3" t="s">
        <v>398</v>
      </c>
      <c r="B235" s="4" t="s">
        <v>1170</v>
      </c>
      <c r="C235" s="4" t="s">
        <v>1178</v>
      </c>
      <c r="D235" s="4" t="s">
        <v>1180</v>
      </c>
      <c r="E235" s="4" t="s">
        <v>1185</v>
      </c>
      <c r="F235" s="4">
        <v>-17.63</v>
      </c>
      <c r="G235" s="4">
        <v>-3.59</v>
      </c>
      <c r="H235" s="5">
        <v>357.72578271559968</v>
      </c>
      <c r="I235" s="8">
        <v>17.596666666666668</v>
      </c>
      <c r="J235" s="8"/>
      <c r="K235" s="8"/>
      <c r="L235" s="4" t="s">
        <v>1115</v>
      </c>
      <c r="M235" s="4" t="s">
        <v>263</v>
      </c>
      <c r="N235" s="4" t="s">
        <v>1167</v>
      </c>
      <c r="O235" s="4"/>
      <c r="P235" s="4"/>
      <c r="Q235" s="4"/>
      <c r="R235" s="4"/>
    </row>
    <row r="236" spans="1:18" s="7" customFormat="1" ht="15" customHeight="1" x14ac:dyDescent="0.3">
      <c r="A236" s="3" t="s">
        <v>398</v>
      </c>
      <c r="B236" s="4" t="s">
        <v>1119</v>
      </c>
      <c r="C236" s="4" t="s">
        <v>1178</v>
      </c>
      <c r="D236" s="4" t="s">
        <v>1179</v>
      </c>
      <c r="E236" s="4" t="s">
        <v>1185</v>
      </c>
      <c r="F236" s="4">
        <v>-17.63</v>
      </c>
      <c r="G236" s="4">
        <v>-3.59</v>
      </c>
      <c r="H236" s="5">
        <v>357.8058409980876</v>
      </c>
      <c r="I236" s="8">
        <v>17.585000000000001</v>
      </c>
      <c r="J236" s="8"/>
      <c r="K236" s="8"/>
      <c r="L236" s="4" t="s">
        <v>1160</v>
      </c>
      <c r="M236" s="4" t="s">
        <v>1116</v>
      </c>
      <c r="N236" s="4" t="s">
        <v>1117</v>
      </c>
      <c r="O236" s="4"/>
      <c r="P236" s="4"/>
      <c r="Q236" s="4"/>
      <c r="R236" s="4"/>
    </row>
    <row r="237" spans="1:18" s="7" customFormat="1" ht="15" customHeight="1" x14ac:dyDescent="0.3">
      <c r="A237" s="3" t="s">
        <v>398</v>
      </c>
      <c r="B237" s="4" t="s">
        <v>1170</v>
      </c>
      <c r="C237" s="4" t="s">
        <v>1178</v>
      </c>
      <c r="D237" s="4" t="s">
        <v>1179</v>
      </c>
      <c r="E237" s="4" t="s">
        <v>1184</v>
      </c>
      <c r="F237" s="4">
        <v>-17.63</v>
      </c>
      <c r="G237" s="4">
        <v>-3.59</v>
      </c>
      <c r="H237" s="5">
        <v>358.11756976836119</v>
      </c>
      <c r="I237" s="8">
        <v>16.656666666666666</v>
      </c>
      <c r="J237" s="8"/>
      <c r="K237" s="8"/>
      <c r="L237" s="4" t="s">
        <v>1115</v>
      </c>
      <c r="M237" s="4" t="s">
        <v>1116</v>
      </c>
      <c r="N237" s="4" t="s">
        <v>1117</v>
      </c>
      <c r="O237" s="4"/>
      <c r="P237" s="4"/>
      <c r="Q237" s="4"/>
      <c r="R237" s="4"/>
    </row>
    <row r="238" spans="1:18" s="7" customFormat="1" ht="15" customHeight="1" x14ac:dyDescent="0.3">
      <c r="A238" s="3" t="s">
        <v>1169</v>
      </c>
      <c r="B238" s="9" t="s">
        <v>1133</v>
      </c>
      <c r="C238" s="4" t="s">
        <v>1186</v>
      </c>
      <c r="D238" s="4" t="s">
        <v>1186</v>
      </c>
      <c r="E238" s="4" t="s">
        <v>1187</v>
      </c>
      <c r="F238" s="4">
        <v>1.57</v>
      </c>
      <c r="G238" s="4">
        <v>-41.49</v>
      </c>
      <c r="H238" s="5">
        <v>324.34011029411766</v>
      </c>
      <c r="I238" s="8">
        <v>22.16</v>
      </c>
      <c r="J238" s="8"/>
      <c r="K238" s="8"/>
      <c r="L238" s="4" t="s">
        <v>1160</v>
      </c>
      <c r="M238" s="4" t="s">
        <v>1116</v>
      </c>
      <c r="N238" s="4" t="s">
        <v>1167</v>
      </c>
      <c r="O238" s="4"/>
      <c r="P238" s="4"/>
      <c r="Q238" s="4"/>
      <c r="R238" s="4"/>
    </row>
    <row r="239" spans="1:18" s="7" customFormat="1" ht="15" customHeight="1" x14ac:dyDescent="0.3">
      <c r="A239" s="3" t="s">
        <v>1169</v>
      </c>
      <c r="B239" s="9" t="s">
        <v>1133</v>
      </c>
      <c r="C239" s="4" t="s">
        <v>1186</v>
      </c>
      <c r="D239" s="4" t="s">
        <v>1186</v>
      </c>
      <c r="E239" s="4" t="s">
        <v>1187</v>
      </c>
      <c r="F239" s="4">
        <v>1.57</v>
      </c>
      <c r="G239" s="4">
        <v>-41.49</v>
      </c>
      <c r="H239" s="5">
        <v>324.35045036764706</v>
      </c>
      <c r="I239" s="8">
        <v>22.493333333333332</v>
      </c>
      <c r="J239" s="8"/>
      <c r="K239" s="8"/>
      <c r="L239" s="4" t="s">
        <v>1160</v>
      </c>
      <c r="M239" s="4" t="s">
        <v>1116</v>
      </c>
      <c r="N239" s="4" t="s">
        <v>1167</v>
      </c>
      <c r="O239" s="4"/>
      <c r="P239" s="4"/>
      <c r="Q239" s="4"/>
      <c r="R239" s="4"/>
    </row>
    <row r="240" spans="1:18" s="7" customFormat="1" ht="15" customHeight="1" x14ac:dyDescent="0.3">
      <c r="A240" s="3" t="s">
        <v>1169</v>
      </c>
      <c r="B240" s="9" t="s">
        <v>1133</v>
      </c>
      <c r="C240" s="4" t="s">
        <v>1186</v>
      </c>
      <c r="D240" s="4" t="s">
        <v>1186</v>
      </c>
      <c r="E240" s="4" t="s">
        <v>1187</v>
      </c>
      <c r="F240" s="4">
        <v>1.57</v>
      </c>
      <c r="G240" s="4">
        <v>-41.49</v>
      </c>
      <c r="H240" s="5">
        <v>324.37595588235297</v>
      </c>
      <c r="I240" s="8">
        <v>22.22</v>
      </c>
      <c r="J240" s="8"/>
      <c r="K240" s="8"/>
      <c r="L240" s="4" t="s">
        <v>1160</v>
      </c>
      <c r="M240" s="4" t="s">
        <v>263</v>
      </c>
      <c r="N240" s="4" t="s">
        <v>1167</v>
      </c>
      <c r="O240" s="4"/>
      <c r="P240" s="4"/>
      <c r="Q240" s="4"/>
      <c r="R240" s="4"/>
    </row>
    <row r="241" spans="1:18" s="7" customFormat="1" ht="15" customHeight="1" x14ac:dyDescent="0.3">
      <c r="A241" s="3" t="s">
        <v>398</v>
      </c>
      <c r="B241" s="9" t="s">
        <v>1133</v>
      </c>
      <c r="C241" s="4" t="s">
        <v>1186</v>
      </c>
      <c r="D241" s="4" t="s">
        <v>1186</v>
      </c>
      <c r="E241" s="4" t="s">
        <v>1187</v>
      </c>
      <c r="F241" s="4">
        <v>1.57</v>
      </c>
      <c r="G241" s="4">
        <v>-41.49</v>
      </c>
      <c r="H241" s="5">
        <v>324.3835386029412</v>
      </c>
      <c r="I241" s="8">
        <v>22.39</v>
      </c>
      <c r="J241" s="8"/>
      <c r="K241" s="8"/>
      <c r="L241" s="4" t="s">
        <v>1160</v>
      </c>
      <c r="M241" s="4" t="s">
        <v>263</v>
      </c>
      <c r="N241" s="4" t="s">
        <v>1167</v>
      </c>
      <c r="O241" s="4"/>
      <c r="P241" s="4"/>
      <c r="Q241" s="4"/>
      <c r="R241" s="4"/>
    </row>
    <row r="242" spans="1:18" s="7" customFormat="1" ht="15" customHeight="1" x14ac:dyDescent="0.3">
      <c r="A242" s="3" t="s">
        <v>398</v>
      </c>
      <c r="B242" s="9" t="s">
        <v>1133</v>
      </c>
      <c r="C242" s="4" t="s">
        <v>1186</v>
      </c>
      <c r="D242" s="4" t="s">
        <v>1186</v>
      </c>
      <c r="E242" s="4" t="s">
        <v>1187</v>
      </c>
      <c r="F242" s="4">
        <v>1.57</v>
      </c>
      <c r="G242" s="4">
        <v>-41.49</v>
      </c>
      <c r="H242" s="5">
        <v>324.43441176470589</v>
      </c>
      <c r="I242" s="8">
        <v>22.23</v>
      </c>
      <c r="J242" s="8"/>
      <c r="K242" s="8"/>
      <c r="L242" s="4" t="s">
        <v>1160</v>
      </c>
      <c r="M242" s="4" t="s">
        <v>1116</v>
      </c>
      <c r="N242" s="4" t="s">
        <v>1167</v>
      </c>
      <c r="O242" s="4"/>
      <c r="P242" s="4"/>
      <c r="Q242" s="4"/>
      <c r="R242" s="4"/>
    </row>
    <row r="243" spans="1:18" s="7" customFormat="1" ht="15" customHeight="1" x14ac:dyDescent="0.3">
      <c r="A243" s="3" t="s">
        <v>1169</v>
      </c>
      <c r="B243" s="9" t="s">
        <v>1133</v>
      </c>
      <c r="C243" s="4" t="s">
        <v>1186</v>
      </c>
      <c r="D243" s="4" t="s">
        <v>1186</v>
      </c>
      <c r="E243" s="4" t="s">
        <v>1187</v>
      </c>
      <c r="F243" s="4">
        <v>1.57</v>
      </c>
      <c r="G243" s="4">
        <v>-41.49</v>
      </c>
      <c r="H243" s="5">
        <v>324.47935661764706</v>
      </c>
      <c r="I243" s="8">
        <v>22.24</v>
      </c>
      <c r="J243" s="8"/>
      <c r="K243" s="8"/>
      <c r="L243" s="4" t="s">
        <v>1160</v>
      </c>
      <c r="M243" s="4" t="s">
        <v>263</v>
      </c>
      <c r="N243" s="4" t="s">
        <v>1117</v>
      </c>
      <c r="O243" s="4"/>
      <c r="P243" s="4"/>
      <c r="Q243" s="4"/>
      <c r="R243" s="4"/>
    </row>
    <row r="244" spans="1:18" s="7" customFormat="1" ht="15" customHeight="1" x14ac:dyDescent="0.3">
      <c r="A244" s="3" t="s">
        <v>1169</v>
      </c>
      <c r="B244" s="9" t="s">
        <v>1133</v>
      </c>
      <c r="C244" s="4" t="s">
        <v>1186</v>
      </c>
      <c r="D244" s="4" t="s">
        <v>1186</v>
      </c>
      <c r="E244" s="4" t="s">
        <v>1187</v>
      </c>
      <c r="F244" s="4">
        <v>1.57</v>
      </c>
      <c r="G244" s="4">
        <v>-41.49</v>
      </c>
      <c r="H244" s="5">
        <v>324.49038602941175</v>
      </c>
      <c r="I244" s="8">
        <v>22.14</v>
      </c>
      <c r="J244" s="8"/>
      <c r="K244" s="8"/>
      <c r="L244" s="4" t="s">
        <v>1160</v>
      </c>
      <c r="M244" s="4" t="s">
        <v>1116</v>
      </c>
      <c r="N244" s="4" t="s">
        <v>1167</v>
      </c>
      <c r="O244" s="4"/>
      <c r="P244" s="4"/>
      <c r="Q244" s="4"/>
      <c r="R244" s="4"/>
    </row>
    <row r="245" spans="1:18" s="7" customFormat="1" ht="15" customHeight="1" x14ac:dyDescent="0.3">
      <c r="A245" s="3" t="s">
        <v>398</v>
      </c>
      <c r="B245" s="9" t="s">
        <v>1133</v>
      </c>
      <c r="C245" s="4" t="s">
        <v>1186</v>
      </c>
      <c r="D245" s="4" t="s">
        <v>1186</v>
      </c>
      <c r="E245" s="4" t="s">
        <v>1187</v>
      </c>
      <c r="F245" s="4">
        <v>1.57</v>
      </c>
      <c r="G245" s="4">
        <v>-41.49</v>
      </c>
      <c r="H245" s="5">
        <v>324.52898897058822</v>
      </c>
      <c r="I245" s="8">
        <v>22.77</v>
      </c>
      <c r="J245" s="8"/>
      <c r="K245" s="8"/>
      <c r="L245" s="4" t="s">
        <v>1115</v>
      </c>
      <c r="M245" s="4" t="s">
        <v>263</v>
      </c>
      <c r="N245" s="4" t="s">
        <v>1167</v>
      </c>
      <c r="O245" s="4"/>
      <c r="P245" s="4"/>
      <c r="Q245" s="4"/>
      <c r="R245" s="4"/>
    </row>
    <row r="246" spans="1:18" s="7" customFormat="1" ht="15" customHeight="1" x14ac:dyDescent="0.3">
      <c r="A246" s="3" t="s">
        <v>1169</v>
      </c>
      <c r="B246" s="9" t="s">
        <v>1133</v>
      </c>
      <c r="C246" s="4" t="s">
        <v>1186</v>
      </c>
      <c r="D246" s="4" t="s">
        <v>1186</v>
      </c>
      <c r="E246" s="4" t="s">
        <v>1187</v>
      </c>
      <c r="F246" s="4">
        <v>1.57</v>
      </c>
      <c r="G246" s="4">
        <v>-41.49</v>
      </c>
      <c r="H246" s="5">
        <v>324.55035845588236</v>
      </c>
      <c r="I246" s="8">
        <v>22.283333333333331</v>
      </c>
      <c r="J246" s="8"/>
      <c r="K246" s="8"/>
      <c r="L246" s="4" t="s">
        <v>1160</v>
      </c>
      <c r="M246" s="4" t="s">
        <v>1116</v>
      </c>
      <c r="N246" s="4" t="s">
        <v>1117</v>
      </c>
      <c r="O246" s="4"/>
      <c r="P246" s="4"/>
      <c r="Q246" s="4"/>
      <c r="R246" s="4"/>
    </row>
    <row r="247" spans="1:18" s="7" customFormat="1" ht="15" customHeight="1" x14ac:dyDescent="0.3">
      <c r="A247" s="3" t="s">
        <v>1169</v>
      </c>
      <c r="B247" s="9" t="s">
        <v>1133</v>
      </c>
      <c r="C247" s="4" t="s">
        <v>1186</v>
      </c>
      <c r="D247" s="4" t="s">
        <v>1186</v>
      </c>
      <c r="E247" s="4" t="s">
        <v>1187</v>
      </c>
      <c r="F247" s="4">
        <v>1.57</v>
      </c>
      <c r="G247" s="4">
        <v>-41.49</v>
      </c>
      <c r="H247" s="5">
        <v>324.56828124999998</v>
      </c>
      <c r="I247" s="8">
        <v>21.63</v>
      </c>
      <c r="J247" s="8"/>
      <c r="K247" s="8"/>
      <c r="L247" s="4" t="s">
        <v>1160</v>
      </c>
      <c r="M247" s="4" t="s">
        <v>1116</v>
      </c>
      <c r="N247" s="4" t="s">
        <v>1167</v>
      </c>
      <c r="O247" s="4"/>
      <c r="P247" s="4"/>
      <c r="Q247" s="4"/>
      <c r="R247" s="4"/>
    </row>
    <row r="248" spans="1:18" s="7" customFormat="1" ht="15" customHeight="1" x14ac:dyDescent="0.3">
      <c r="A248" s="3" t="s">
        <v>1169</v>
      </c>
      <c r="B248" s="9" t="s">
        <v>1133</v>
      </c>
      <c r="C248" s="4" t="s">
        <v>1186</v>
      </c>
      <c r="D248" s="4" t="s">
        <v>1186</v>
      </c>
      <c r="E248" s="4" t="s">
        <v>1187</v>
      </c>
      <c r="F248" s="4">
        <v>1.57</v>
      </c>
      <c r="G248" s="4">
        <v>-41.49</v>
      </c>
      <c r="H248" s="5">
        <v>324.57793198529413</v>
      </c>
      <c r="I248" s="8">
        <v>22.76</v>
      </c>
      <c r="J248" s="8"/>
      <c r="K248" s="8"/>
      <c r="L248" s="4" t="s">
        <v>1115</v>
      </c>
      <c r="M248" s="4" t="s">
        <v>263</v>
      </c>
      <c r="N248" s="4" t="s">
        <v>1167</v>
      </c>
      <c r="O248" s="4"/>
      <c r="P248" s="4"/>
      <c r="Q248" s="4"/>
      <c r="R248" s="4"/>
    </row>
    <row r="249" spans="1:18" s="7" customFormat="1" ht="15" customHeight="1" x14ac:dyDescent="0.3">
      <c r="A249" s="3" t="s">
        <v>398</v>
      </c>
      <c r="B249" s="9" t="s">
        <v>1133</v>
      </c>
      <c r="C249" s="4" t="s">
        <v>1186</v>
      </c>
      <c r="D249" s="4" t="s">
        <v>1186</v>
      </c>
      <c r="E249" s="4" t="s">
        <v>1187</v>
      </c>
      <c r="F249" s="4">
        <v>1.57</v>
      </c>
      <c r="G249" s="4">
        <v>-41.49</v>
      </c>
      <c r="H249" s="5">
        <v>324.60826286764706</v>
      </c>
      <c r="I249" s="8">
        <v>21.094999999999999</v>
      </c>
      <c r="J249" s="8"/>
      <c r="K249" s="8"/>
      <c r="L249" s="4" t="s">
        <v>1160</v>
      </c>
      <c r="M249" s="4" t="s">
        <v>1116</v>
      </c>
      <c r="N249" s="4" t="s">
        <v>1167</v>
      </c>
      <c r="O249" s="4"/>
      <c r="P249" s="4"/>
      <c r="Q249" s="4"/>
      <c r="R249" s="4"/>
    </row>
    <row r="250" spans="1:18" s="7" customFormat="1" ht="15" customHeight="1" x14ac:dyDescent="0.3">
      <c r="A250" s="3" t="s">
        <v>1169</v>
      </c>
      <c r="B250" s="9" t="s">
        <v>1133</v>
      </c>
      <c r="C250" s="4" t="s">
        <v>1186</v>
      </c>
      <c r="D250" s="4" t="s">
        <v>1186</v>
      </c>
      <c r="E250" s="4" t="s">
        <v>1187</v>
      </c>
      <c r="F250" s="4">
        <v>1.57</v>
      </c>
      <c r="G250" s="4">
        <v>-41.49</v>
      </c>
      <c r="H250" s="5">
        <v>324.61929227941175</v>
      </c>
      <c r="I250" s="8">
        <v>22.05</v>
      </c>
      <c r="J250" s="8"/>
      <c r="K250" s="8"/>
      <c r="L250" s="4" t="s">
        <v>1160</v>
      </c>
      <c r="M250" s="4" t="s">
        <v>263</v>
      </c>
      <c r="N250" s="4" t="s">
        <v>1117</v>
      </c>
      <c r="O250" s="4"/>
      <c r="P250" s="4"/>
      <c r="Q250" s="4"/>
      <c r="R250" s="4"/>
    </row>
    <row r="251" spans="1:18" s="7" customFormat="1" ht="15" customHeight="1" x14ac:dyDescent="0.3">
      <c r="A251" s="3" t="s">
        <v>1169</v>
      </c>
      <c r="B251" s="9" t="s">
        <v>1133</v>
      </c>
      <c r="C251" s="4" t="s">
        <v>1186</v>
      </c>
      <c r="D251" s="4" t="s">
        <v>1186</v>
      </c>
      <c r="E251" s="4" t="s">
        <v>1187</v>
      </c>
      <c r="F251" s="4">
        <v>-3.32</v>
      </c>
      <c r="G251" s="4">
        <v>-47.6</v>
      </c>
      <c r="H251" s="5">
        <v>325.22935661764706</v>
      </c>
      <c r="I251" s="8">
        <v>22.12</v>
      </c>
      <c r="J251" s="8"/>
      <c r="K251" s="8"/>
      <c r="L251" s="4" t="s">
        <v>1160</v>
      </c>
      <c r="M251" s="4" t="s">
        <v>1116</v>
      </c>
      <c r="N251" s="4" t="s">
        <v>1117</v>
      </c>
      <c r="O251" s="4"/>
      <c r="P251" s="4"/>
      <c r="Q251" s="4"/>
      <c r="R251" s="4"/>
    </row>
    <row r="252" spans="1:18" s="7" customFormat="1" ht="15" customHeight="1" x14ac:dyDescent="0.3">
      <c r="A252" s="3" t="s">
        <v>398</v>
      </c>
      <c r="B252" s="9" t="s">
        <v>1133</v>
      </c>
      <c r="C252" s="4" t="s">
        <v>1186</v>
      </c>
      <c r="D252" s="4" t="s">
        <v>1186</v>
      </c>
      <c r="E252" s="4" t="s">
        <v>1187</v>
      </c>
      <c r="F252" s="4">
        <v>-3.32</v>
      </c>
      <c r="G252" s="4">
        <v>-47.6</v>
      </c>
      <c r="H252" s="5">
        <v>325.33</v>
      </c>
      <c r="I252" s="8">
        <v>22.12</v>
      </c>
      <c r="J252" s="8"/>
      <c r="K252" s="8"/>
      <c r="L252" s="4" t="s">
        <v>1115</v>
      </c>
      <c r="M252" s="4" t="s">
        <v>263</v>
      </c>
      <c r="N252" s="4" t="s">
        <v>1167</v>
      </c>
      <c r="O252" s="4"/>
      <c r="P252" s="4"/>
      <c r="Q252" s="4"/>
      <c r="R252" s="4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22"/>
  <sheetViews>
    <sheetView zoomScale="85" zoomScaleNormal="85" zoomScalePageLayoutView="115" workbookViewId="0">
      <pane ySplit="1" topLeftCell="A113" activePane="bottomLeft" state="frozen"/>
      <selection pane="bottomLeft" activeCell="E121" sqref="A1:K312"/>
    </sheetView>
  </sheetViews>
  <sheetFormatPr defaultColWidth="12" defaultRowHeight="10.5" x14ac:dyDescent="0.25"/>
  <cols>
    <col min="1" max="1" width="11.36328125" style="25" customWidth="1"/>
    <col min="2" max="2" width="9" style="25" customWidth="1"/>
    <col min="3" max="3" width="12.36328125" style="25" customWidth="1"/>
    <col min="4" max="4" width="8.08984375" style="25" customWidth="1"/>
    <col min="5" max="5" width="10.90625" style="25" customWidth="1"/>
    <col min="6" max="6" width="14.26953125" style="25" customWidth="1"/>
    <col min="7" max="7" width="8.6328125" style="31" customWidth="1"/>
    <col min="8" max="9" width="8.6328125" style="35" customWidth="1"/>
    <col min="10" max="10" width="21.90625" style="25" customWidth="1"/>
    <col min="11" max="11" width="19.08984375" style="25" customWidth="1"/>
    <col min="12" max="13" width="12" style="25"/>
    <col min="14" max="14" width="12.08984375" style="25" bestFit="1" customWidth="1"/>
    <col min="15" max="17" width="12.6328125" style="25" bestFit="1" customWidth="1"/>
    <col min="18" max="19" width="12.08984375" style="25" bestFit="1" customWidth="1"/>
    <col min="20" max="16384" width="12" style="25"/>
  </cols>
  <sheetData>
    <row r="1" spans="1:36" ht="43" customHeight="1" thickBot="1" x14ac:dyDescent="0.3">
      <c r="A1" s="10" t="s">
        <v>1615</v>
      </c>
      <c r="B1" s="10" t="s">
        <v>1616</v>
      </c>
      <c r="C1" s="10" t="s">
        <v>2</v>
      </c>
      <c r="D1" s="10" t="s">
        <v>1617</v>
      </c>
      <c r="E1" s="10" t="s">
        <v>1618</v>
      </c>
      <c r="F1" s="10" t="s">
        <v>1194</v>
      </c>
      <c r="G1" s="10" t="s">
        <v>1619</v>
      </c>
      <c r="H1" s="10" t="s">
        <v>245</v>
      </c>
      <c r="I1" s="10" t="s">
        <v>1620</v>
      </c>
      <c r="J1" s="10" t="s">
        <v>1614</v>
      </c>
      <c r="K1" s="10" t="s">
        <v>4</v>
      </c>
    </row>
    <row r="2" spans="1:36" ht="11" thickTop="1" x14ac:dyDescent="0.25">
      <c r="A2" s="20" t="s">
        <v>1199</v>
      </c>
      <c r="B2" s="21" t="s">
        <v>1200</v>
      </c>
      <c r="C2" s="21" t="s">
        <v>1201</v>
      </c>
      <c r="D2" s="26">
        <v>774</v>
      </c>
      <c r="E2" s="21" t="s">
        <v>1202</v>
      </c>
      <c r="F2" s="27">
        <v>268.92545454545456</v>
      </c>
      <c r="G2" s="27">
        <v>19.835000000000001</v>
      </c>
      <c r="H2" s="28"/>
      <c r="I2" s="28"/>
      <c r="J2" s="29" t="s">
        <v>1204</v>
      </c>
      <c r="K2" s="30" t="s">
        <v>1203</v>
      </c>
      <c r="R2" s="31"/>
      <c r="S2" s="31"/>
      <c r="T2" s="31"/>
      <c r="U2" s="31"/>
      <c r="V2" s="31"/>
      <c r="AF2" s="32"/>
      <c r="AG2" s="32"/>
      <c r="AH2" s="32"/>
      <c r="AI2" s="32"/>
      <c r="AJ2" s="32"/>
    </row>
    <row r="3" spans="1:36" x14ac:dyDescent="0.25">
      <c r="A3" s="20" t="s">
        <v>1205</v>
      </c>
      <c r="B3" s="21" t="s">
        <v>1206</v>
      </c>
      <c r="C3" s="21" t="s">
        <v>1207</v>
      </c>
      <c r="D3" s="26">
        <v>743</v>
      </c>
      <c r="E3" s="21" t="s">
        <v>1202</v>
      </c>
      <c r="F3" s="27">
        <v>269.41863636363632</v>
      </c>
      <c r="G3" s="27">
        <v>20.814999999999998</v>
      </c>
      <c r="H3" s="28"/>
      <c r="I3" s="28"/>
      <c r="J3" s="29" t="s">
        <v>1209</v>
      </c>
      <c r="K3" s="30" t="s">
        <v>1208</v>
      </c>
      <c r="N3" s="31"/>
      <c r="O3" s="31"/>
      <c r="P3" s="31"/>
      <c r="R3" s="31"/>
      <c r="S3" s="31"/>
      <c r="T3" s="31"/>
      <c r="U3" s="31"/>
      <c r="V3" s="31"/>
      <c r="Z3" s="33"/>
      <c r="AD3" s="32"/>
      <c r="AF3" s="32"/>
      <c r="AG3" s="32"/>
      <c r="AH3" s="32"/>
      <c r="AI3" s="32"/>
      <c r="AJ3" s="32"/>
    </row>
    <row r="4" spans="1:36" x14ac:dyDescent="0.25">
      <c r="A4" s="20" t="s">
        <v>1210</v>
      </c>
      <c r="B4" s="21" t="s">
        <v>1206</v>
      </c>
      <c r="C4" s="21" t="s">
        <v>1201</v>
      </c>
      <c r="D4" s="26">
        <v>714.7</v>
      </c>
      <c r="E4" s="21" t="s">
        <v>1202</v>
      </c>
      <c r="F4" s="27">
        <v>269.86886363636364</v>
      </c>
      <c r="G4" s="27">
        <v>20.59</v>
      </c>
      <c r="H4" s="28">
        <f>AVERAGE(F2:F6)</f>
        <v>269.68877272727275</v>
      </c>
      <c r="I4" s="28">
        <f>AVERAGE(G2:G6)</f>
        <v>20.56133333333333</v>
      </c>
      <c r="J4" s="29" t="s">
        <v>1209</v>
      </c>
      <c r="K4" s="30" t="s">
        <v>1211</v>
      </c>
      <c r="N4" s="31"/>
      <c r="O4" s="31"/>
      <c r="P4" s="31"/>
      <c r="R4" s="31"/>
      <c r="S4" s="31"/>
      <c r="T4" s="31"/>
      <c r="U4" s="31"/>
      <c r="V4" s="31"/>
      <c r="Z4" s="33"/>
      <c r="AD4" s="32"/>
      <c r="AF4" s="32"/>
      <c r="AG4" s="32"/>
      <c r="AH4" s="32"/>
      <c r="AI4" s="32"/>
      <c r="AJ4" s="32"/>
    </row>
    <row r="5" spans="1:36" x14ac:dyDescent="0.25">
      <c r="A5" s="20" t="s">
        <v>1212</v>
      </c>
      <c r="B5" s="21" t="s">
        <v>1213</v>
      </c>
      <c r="C5" s="21" t="s">
        <v>1207</v>
      </c>
      <c r="D5" s="26">
        <v>708.4</v>
      </c>
      <c r="E5" s="21" t="s">
        <v>1202</v>
      </c>
      <c r="F5" s="27">
        <v>269.96909090909088</v>
      </c>
      <c r="G5" s="27">
        <v>21.4</v>
      </c>
      <c r="H5" s="28">
        <f t="shared" ref="H5:I20" si="0">AVERAGE(F3:F7)</f>
        <v>270.12977272727272</v>
      </c>
      <c r="I5" s="28">
        <f t="shared" si="0"/>
        <v>20.800999999999998</v>
      </c>
      <c r="J5" s="29" t="s">
        <v>1215</v>
      </c>
      <c r="K5" s="30" t="s">
        <v>1214</v>
      </c>
      <c r="N5" s="31"/>
      <c r="O5" s="31"/>
      <c r="P5" s="31"/>
      <c r="R5" s="31"/>
      <c r="S5" s="31"/>
      <c r="T5" s="31"/>
      <c r="U5" s="31"/>
      <c r="V5" s="31"/>
      <c r="Z5" s="33"/>
      <c r="AD5" s="32"/>
      <c r="AF5" s="32"/>
      <c r="AG5" s="32"/>
      <c r="AH5" s="32"/>
      <c r="AI5" s="32"/>
      <c r="AJ5" s="32"/>
    </row>
    <row r="6" spans="1:36" x14ac:dyDescent="0.25">
      <c r="A6" s="20" t="s">
        <v>1216</v>
      </c>
      <c r="B6" s="21" t="s">
        <v>1206</v>
      </c>
      <c r="C6" s="21" t="s">
        <v>1217</v>
      </c>
      <c r="D6" s="26">
        <v>690</v>
      </c>
      <c r="E6" s="21" t="s">
        <v>1202</v>
      </c>
      <c r="F6" s="27">
        <v>270.26181818181817</v>
      </c>
      <c r="G6" s="27">
        <v>20.166666666666664</v>
      </c>
      <c r="H6" s="28">
        <f t="shared" si="0"/>
        <v>270.69168181818179</v>
      </c>
      <c r="I6" s="28">
        <f t="shared" si="0"/>
        <v>20.863333333333333</v>
      </c>
      <c r="J6" s="21" t="s">
        <v>1218</v>
      </c>
      <c r="K6" s="30" t="s">
        <v>1211</v>
      </c>
      <c r="N6" s="31"/>
      <c r="O6" s="31"/>
      <c r="P6" s="31"/>
      <c r="R6" s="31"/>
      <c r="S6" s="31"/>
      <c r="T6" s="31"/>
      <c r="U6" s="31"/>
      <c r="V6" s="31"/>
      <c r="Z6" s="33"/>
      <c r="AD6" s="32"/>
      <c r="AF6" s="32"/>
      <c r="AG6" s="32"/>
      <c r="AH6" s="32"/>
      <c r="AI6" s="32"/>
      <c r="AJ6" s="32"/>
    </row>
    <row r="7" spans="1:36" x14ac:dyDescent="0.25">
      <c r="A7" s="20" t="s">
        <v>1219</v>
      </c>
      <c r="B7" s="21" t="s">
        <v>1200</v>
      </c>
      <c r="C7" s="21" t="s">
        <v>1220</v>
      </c>
      <c r="D7" s="26">
        <v>635.4</v>
      </c>
      <c r="E7" s="21" t="s">
        <v>1202</v>
      </c>
      <c r="F7" s="27">
        <v>271.13045454545454</v>
      </c>
      <c r="G7" s="27">
        <v>21.033333333333335</v>
      </c>
      <c r="H7" s="28">
        <f t="shared" si="0"/>
        <v>271.32538626482216</v>
      </c>
      <c r="I7" s="28">
        <f t="shared" si="0"/>
        <v>20.753333333333334</v>
      </c>
      <c r="J7" s="21" t="s">
        <v>1218</v>
      </c>
      <c r="K7" s="30" t="s">
        <v>1208</v>
      </c>
      <c r="N7" s="31"/>
      <c r="O7" s="31"/>
      <c r="P7" s="31"/>
      <c r="R7" s="31"/>
      <c r="S7" s="31"/>
      <c r="T7" s="31"/>
      <c r="U7" s="31"/>
      <c r="V7" s="31"/>
      <c r="Z7" s="33"/>
      <c r="AD7" s="32"/>
      <c r="AF7" s="32"/>
      <c r="AG7" s="32"/>
      <c r="AH7" s="32"/>
      <c r="AI7" s="32"/>
      <c r="AJ7" s="32"/>
    </row>
    <row r="8" spans="1:36" x14ac:dyDescent="0.25">
      <c r="A8" s="20" t="s">
        <v>1221</v>
      </c>
      <c r="B8" s="21" t="s">
        <v>1206</v>
      </c>
      <c r="C8" s="21" t="s">
        <v>1207</v>
      </c>
      <c r="D8" s="26">
        <v>566.4</v>
      </c>
      <c r="E8" s="21" t="s">
        <v>1202</v>
      </c>
      <c r="F8" s="27">
        <v>272.22818181818178</v>
      </c>
      <c r="G8" s="27">
        <v>21.126666666666669</v>
      </c>
      <c r="H8" s="28">
        <f t="shared" si="0"/>
        <v>271.95967677865616</v>
      </c>
      <c r="I8" s="28">
        <f t="shared" si="0"/>
        <v>20.693333333333335</v>
      </c>
      <c r="J8" s="29" t="s">
        <v>1621</v>
      </c>
      <c r="K8" s="30" t="s">
        <v>1214</v>
      </c>
      <c r="N8" s="31"/>
      <c r="O8" s="31"/>
      <c r="P8" s="31"/>
      <c r="R8" s="31"/>
      <c r="S8" s="31"/>
      <c r="T8" s="31"/>
      <c r="U8" s="31"/>
      <c r="V8" s="31"/>
      <c r="Z8" s="33"/>
      <c r="AD8" s="32"/>
      <c r="AF8" s="32"/>
      <c r="AG8" s="32"/>
      <c r="AH8" s="32"/>
      <c r="AI8" s="32"/>
      <c r="AJ8" s="32"/>
    </row>
    <row r="9" spans="1:36" x14ac:dyDescent="0.25">
      <c r="A9" s="20" t="s">
        <v>1222</v>
      </c>
      <c r="B9" s="21" t="s">
        <v>1206</v>
      </c>
      <c r="C9" s="21" t="s">
        <v>1223</v>
      </c>
      <c r="D9" s="26">
        <v>540.70000000000005</v>
      </c>
      <c r="E9" s="21" t="s">
        <v>1224</v>
      </c>
      <c r="F9" s="27">
        <v>273.03738586956524</v>
      </c>
      <c r="G9" s="27">
        <v>20.040000000000003</v>
      </c>
      <c r="H9" s="28">
        <f t="shared" si="0"/>
        <v>272.6722011857708</v>
      </c>
      <c r="I9" s="28">
        <f t="shared" si="0"/>
        <v>20.78</v>
      </c>
      <c r="J9" s="29" t="s">
        <v>1622</v>
      </c>
      <c r="K9" s="30" t="s">
        <v>1225</v>
      </c>
      <c r="N9" s="31"/>
      <c r="O9" s="31"/>
      <c r="P9" s="31"/>
      <c r="R9" s="31"/>
      <c r="S9" s="31"/>
      <c r="T9" s="31"/>
      <c r="U9" s="31"/>
      <c r="V9" s="31"/>
      <c r="Z9" s="33"/>
      <c r="AD9" s="32"/>
      <c r="AF9" s="32"/>
      <c r="AG9" s="32"/>
      <c r="AH9" s="32"/>
      <c r="AI9" s="32"/>
      <c r="AJ9" s="32"/>
    </row>
    <row r="10" spans="1:36" x14ac:dyDescent="0.25">
      <c r="A10" s="20" t="s">
        <v>1226</v>
      </c>
      <c r="B10" s="21" t="s">
        <v>1227</v>
      </c>
      <c r="C10" s="21" t="s">
        <v>1228</v>
      </c>
      <c r="D10" s="26">
        <v>538</v>
      </c>
      <c r="E10" s="21" t="s">
        <v>1224</v>
      </c>
      <c r="F10" s="27">
        <v>273.14054347826089</v>
      </c>
      <c r="G10" s="27">
        <v>21.1</v>
      </c>
      <c r="H10" s="28">
        <f t="shared" si="0"/>
        <v>273.278241798419</v>
      </c>
      <c r="I10" s="28">
        <f t="shared" si="0"/>
        <v>20.821333333333335</v>
      </c>
      <c r="J10" s="29" t="s">
        <v>1622</v>
      </c>
      <c r="K10" s="30" t="s">
        <v>1229</v>
      </c>
      <c r="N10" s="31"/>
      <c r="O10" s="31"/>
      <c r="P10" s="31"/>
      <c r="R10" s="31"/>
      <c r="S10" s="31"/>
      <c r="T10" s="31"/>
      <c r="U10" s="31"/>
      <c r="V10" s="31"/>
      <c r="Z10" s="33"/>
      <c r="AD10" s="32"/>
      <c r="AF10" s="32"/>
      <c r="AG10" s="32"/>
      <c r="AH10" s="32"/>
      <c r="AI10" s="32"/>
      <c r="AJ10" s="32"/>
    </row>
    <row r="11" spans="1:36" x14ac:dyDescent="0.25">
      <c r="A11" s="20" t="s">
        <v>1230</v>
      </c>
      <c r="B11" s="21" t="s">
        <v>1227</v>
      </c>
      <c r="C11" s="21" t="s">
        <v>1228</v>
      </c>
      <c r="D11" s="26">
        <v>520.1</v>
      </c>
      <c r="E11" s="21" t="s">
        <v>1224</v>
      </c>
      <c r="F11" s="27">
        <v>273.82444021739133</v>
      </c>
      <c r="G11" s="27">
        <v>20.6</v>
      </c>
      <c r="H11" s="28">
        <f t="shared" si="0"/>
        <v>273.72815978260871</v>
      </c>
      <c r="I11" s="28">
        <f t="shared" si="0"/>
        <v>20.824000000000002</v>
      </c>
      <c r="J11" s="29" t="s">
        <v>1622</v>
      </c>
      <c r="K11" s="30" t="s">
        <v>1214</v>
      </c>
      <c r="N11" s="31"/>
      <c r="O11" s="31"/>
      <c r="P11" s="31"/>
      <c r="R11" s="31"/>
      <c r="S11" s="31"/>
      <c r="T11" s="31"/>
      <c r="U11" s="31"/>
      <c r="V11" s="31"/>
      <c r="Z11" s="33"/>
      <c r="AD11" s="32"/>
      <c r="AF11" s="32"/>
      <c r="AG11" s="32"/>
      <c r="AH11" s="32"/>
      <c r="AI11" s="32"/>
      <c r="AJ11" s="32"/>
    </row>
    <row r="12" spans="1:36" ht="26.5" customHeight="1" x14ac:dyDescent="0.25">
      <c r="A12" s="20" t="s">
        <v>1231</v>
      </c>
      <c r="B12" s="21" t="s">
        <v>1213</v>
      </c>
      <c r="C12" s="21" t="s">
        <v>1201</v>
      </c>
      <c r="D12" s="26">
        <v>511.3</v>
      </c>
      <c r="E12" s="21" t="s">
        <v>1224</v>
      </c>
      <c r="F12" s="27">
        <v>274.16065760869566</v>
      </c>
      <c r="G12" s="27">
        <v>21.240000000000002</v>
      </c>
      <c r="H12" s="28">
        <f t="shared" si="0"/>
        <v>274.11557391304348</v>
      </c>
      <c r="I12" s="28">
        <f t="shared" si="0"/>
        <v>21.017333333333333</v>
      </c>
      <c r="J12" s="29" t="s">
        <v>1623</v>
      </c>
      <c r="K12" s="30" t="s">
        <v>1229</v>
      </c>
      <c r="N12" s="31"/>
      <c r="O12" s="31"/>
      <c r="P12" s="31"/>
      <c r="R12" s="31"/>
      <c r="S12" s="31"/>
      <c r="T12" s="31"/>
      <c r="U12" s="31"/>
      <c r="V12" s="31"/>
      <c r="Z12" s="33"/>
      <c r="AD12" s="32"/>
      <c r="AF12" s="32"/>
      <c r="AG12" s="32"/>
      <c r="AH12" s="32"/>
      <c r="AI12" s="32"/>
      <c r="AJ12" s="32"/>
    </row>
    <row r="13" spans="1:36" x14ac:dyDescent="0.25">
      <c r="A13" s="20" t="s">
        <v>1232</v>
      </c>
      <c r="B13" s="21" t="s">
        <v>1206</v>
      </c>
      <c r="C13" s="21" t="s">
        <v>1233</v>
      </c>
      <c r="D13" s="26">
        <v>503</v>
      </c>
      <c r="E13" s="21" t="s">
        <v>1224</v>
      </c>
      <c r="F13" s="27">
        <v>274.47777173913045</v>
      </c>
      <c r="G13" s="27">
        <v>21.14</v>
      </c>
      <c r="H13" s="28">
        <f t="shared" si="0"/>
        <v>274.51292173913043</v>
      </c>
      <c r="I13" s="28">
        <f t="shared" si="0"/>
        <v>20.989333333333338</v>
      </c>
      <c r="J13" s="29" t="s">
        <v>1622</v>
      </c>
      <c r="K13" s="30" t="s">
        <v>1214</v>
      </c>
      <c r="N13" s="31"/>
      <c r="O13" s="31"/>
      <c r="P13" s="31"/>
      <c r="R13" s="31"/>
      <c r="S13" s="31"/>
      <c r="T13" s="31"/>
      <c r="U13" s="31"/>
      <c r="V13" s="31"/>
      <c r="Z13" s="33"/>
      <c r="AD13" s="32"/>
      <c r="AF13" s="32"/>
      <c r="AG13" s="32"/>
      <c r="AH13" s="32"/>
      <c r="AI13" s="32"/>
      <c r="AJ13" s="32"/>
    </row>
    <row r="14" spans="1:36" ht="26.5" customHeight="1" x14ac:dyDescent="0.25">
      <c r="A14" s="20" t="s">
        <v>1234</v>
      </c>
      <c r="B14" s="21" t="s">
        <v>1227</v>
      </c>
      <c r="C14" s="21" t="s">
        <v>1201</v>
      </c>
      <c r="D14" s="26">
        <v>490</v>
      </c>
      <c r="E14" s="21" t="s">
        <v>1224</v>
      </c>
      <c r="F14" s="27">
        <v>274.97445652173911</v>
      </c>
      <c r="G14" s="27">
        <v>21.006666666666668</v>
      </c>
      <c r="H14" s="28">
        <f t="shared" si="0"/>
        <v>274.77349021739127</v>
      </c>
      <c r="I14" s="28">
        <f t="shared" si="0"/>
        <v>21.230666666666668</v>
      </c>
      <c r="J14" s="29" t="s">
        <v>1623</v>
      </c>
      <c r="K14" s="30" t="s">
        <v>1203</v>
      </c>
      <c r="N14" s="31"/>
      <c r="O14" s="31"/>
      <c r="P14" s="31"/>
      <c r="R14" s="31"/>
      <c r="S14" s="31"/>
      <c r="T14" s="31"/>
      <c r="U14" s="31"/>
      <c r="V14" s="31"/>
      <c r="Z14" s="33"/>
      <c r="AD14" s="32"/>
      <c r="AF14" s="32"/>
      <c r="AG14" s="32"/>
      <c r="AH14" s="32"/>
      <c r="AI14" s="32"/>
      <c r="AJ14" s="32"/>
    </row>
    <row r="15" spans="1:36" x14ac:dyDescent="0.25">
      <c r="A15" s="20" t="s">
        <v>1235</v>
      </c>
      <c r="B15" s="21" t="s">
        <v>1227</v>
      </c>
      <c r="C15" s="21" t="s">
        <v>1220</v>
      </c>
      <c r="D15" s="26">
        <v>486</v>
      </c>
      <c r="E15" s="21" t="s">
        <v>1224</v>
      </c>
      <c r="F15" s="27">
        <v>275.12728260869568</v>
      </c>
      <c r="G15" s="27">
        <v>20.96</v>
      </c>
      <c r="H15" s="28">
        <f t="shared" si="0"/>
        <v>274.96681521739129</v>
      </c>
      <c r="I15" s="28">
        <f t="shared" si="0"/>
        <v>21.250666666666667</v>
      </c>
      <c r="J15" s="29" t="s">
        <v>1622</v>
      </c>
      <c r="K15" s="30" t="s">
        <v>1203</v>
      </c>
      <c r="N15" s="31"/>
      <c r="O15" s="31"/>
      <c r="P15" s="31"/>
      <c r="R15" s="31"/>
      <c r="S15" s="31"/>
      <c r="T15" s="31"/>
      <c r="U15" s="31"/>
      <c r="V15" s="31"/>
      <c r="Z15" s="33"/>
      <c r="AD15" s="32"/>
      <c r="AF15" s="32"/>
      <c r="AG15" s="32"/>
      <c r="AH15" s="32"/>
      <c r="AI15" s="32"/>
      <c r="AJ15" s="32"/>
    </row>
    <row r="16" spans="1:36" x14ac:dyDescent="0.25">
      <c r="A16" s="20" t="s">
        <v>1236</v>
      </c>
      <c r="B16" s="21" t="s">
        <v>1206</v>
      </c>
      <c r="C16" s="21" t="s">
        <v>1237</v>
      </c>
      <c r="D16" s="26">
        <v>486</v>
      </c>
      <c r="E16" s="21" t="s">
        <v>1224</v>
      </c>
      <c r="F16" s="27">
        <v>275.12728260869568</v>
      </c>
      <c r="G16" s="27">
        <v>21.806666666666668</v>
      </c>
      <c r="H16" s="28">
        <f t="shared" si="0"/>
        <v>275.09977391304346</v>
      </c>
      <c r="I16" s="28">
        <f t="shared" si="0"/>
        <v>21.186666666666667</v>
      </c>
      <c r="J16" s="29" t="s">
        <v>1622</v>
      </c>
      <c r="K16" s="30" t="s">
        <v>1203</v>
      </c>
      <c r="N16" s="31"/>
      <c r="O16" s="31"/>
      <c r="P16" s="31"/>
      <c r="R16" s="31"/>
      <c r="S16" s="31"/>
      <c r="T16" s="31"/>
      <c r="U16" s="31"/>
      <c r="V16" s="31"/>
      <c r="Z16" s="33"/>
      <c r="AD16" s="32"/>
      <c r="AF16" s="32"/>
      <c r="AG16" s="32"/>
      <c r="AH16" s="32"/>
      <c r="AI16" s="32"/>
      <c r="AJ16" s="32"/>
    </row>
    <row r="17" spans="1:36" x14ac:dyDescent="0.25">
      <c r="A17" s="20" t="s">
        <v>1236</v>
      </c>
      <c r="B17" s="21" t="s">
        <v>1227</v>
      </c>
      <c r="C17" s="21" t="s">
        <v>1237</v>
      </c>
      <c r="D17" s="26">
        <v>486</v>
      </c>
      <c r="E17" s="21" t="s">
        <v>1224</v>
      </c>
      <c r="F17" s="27">
        <v>275.12728260869568</v>
      </c>
      <c r="G17" s="27">
        <v>21.34</v>
      </c>
      <c r="H17" s="28">
        <f t="shared" si="0"/>
        <v>275.18764891304352</v>
      </c>
      <c r="I17" s="28">
        <f t="shared" si="0"/>
        <v>21.221333333333337</v>
      </c>
      <c r="J17" s="29" t="s">
        <v>1622</v>
      </c>
      <c r="K17" s="30" t="s">
        <v>1211</v>
      </c>
      <c r="N17" s="31"/>
      <c r="O17" s="31"/>
      <c r="P17" s="31"/>
      <c r="R17" s="31"/>
      <c r="S17" s="31"/>
      <c r="T17" s="31"/>
      <c r="U17" s="31"/>
      <c r="V17" s="31"/>
      <c r="Z17" s="33"/>
      <c r="AD17" s="32"/>
      <c r="AF17" s="32"/>
      <c r="AG17" s="32"/>
      <c r="AH17" s="32"/>
      <c r="AI17" s="32"/>
      <c r="AJ17" s="32"/>
    </row>
    <row r="18" spans="1:36" x14ac:dyDescent="0.25">
      <c r="A18" s="20" t="s">
        <v>1238</v>
      </c>
      <c r="B18" s="21" t="s">
        <v>1227</v>
      </c>
      <c r="C18" s="21" t="s">
        <v>1237</v>
      </c>
      <c r="D18" s="26">
        <v>485.6</v>
      </c>
      <c r="E18" s="21" t="s">
        <v>1224</v>
      </c>
      <c r="F18" s="27">
        <v>275.14256521739128</v>
      </c>
      <c r="G18" s="27">
        <v>20.82</v>
      </c>
      <c r="H18" s="28">
        <f t="shared" si="0"/>
        <v>275.43369891304349</v>
      </c>
      <c r="I18" s="28">
        <f t="shared" si="0"/>
        <v>21.179333333333336</v>
      </c>
      <c r="J18" s="21" t="s">
        <v>1218</v>
      </c>
      <c r="K18" s="30" t="s">
        <v>1208</v>
      </c>
      <c r="N18" s="31"/>
      <c r="O18" s="31"/>
      <c r="P18" s="31"/>
      <c r="R18" s="31"/>
      <c r="S18" s="31"/>
      <c r="T18" s="31"/>
      <c r="U18" s="31"/>
      <c r="V18" s="31"/>
      <c r="Z18" s="33"/>
      <c r="AD18" s="32"/>
      <c r="AF18" s="32"/>
      <c r="AG18" s="32"/>
      <c r="AH18" s="32"/>
      <c r="AI18" s="32"/>
      <c r="AJ18" s="32"/>
    </row>
    <row r="19" spans="1:36" ht="26.5" customHeight="1" x14ac:dyDescent="0.25">
      <c r="A19" s="20" t="s">
        <v>1239</v>
      </c>
      <c r="B19" s="21" t="s">
        <v>1206</v>
      </c>
      <c r="C19" s="21" t="s">
        <v>1237</v>
      </c>
      <c r="D19" s="26">
        <v>478.5</v>
      </c>
      <c r="E19" s="21" t="s">
        <v>1224</v>
      </c>
      <c r="F19" s="27">
        <v>275.41383152173916</v>
      </c>
      <c r="G19" s="27">
        <v>21.18</v>
      </c>
      <c r="H19" s="28">
        <f t="shared" si="0"/>
        <v>275.81041521739132</v>
      </c>
      <c r="I19" s="28">
        <f t="shared" si="0"/>
        <v>21.084</v>
      </c>
      <c r="J19" s="29" t="s">
        <v>1623</v>
      </c>
      <c r="K19" s="30" t="s">
        <v>1203</v>
      </c>
      <c r="N19" s="31"/>
      <c r="O19" s="31"/>
      <c r="P19" s="31"/>
      <c r="R19" s="31"/>
      <c r="S19" s="31"/>
      <c r="T19" s="31"/>
      <c r="U19" s="31"/>
      <c r="V19" s="31"/>
      <c r="Z19" s="33"/>
      <c r="AD19" s="32"/>
      <c r="AF19" s="32"/>
      <c r="AG19" s="32"/>
      <c r="AH19" s="32"/>
      <c r="AI19" s="32"/>
      <c r="AJ19" s="32"/>
    </row>
    <row r="20" spans="1:36" x14ac:dyDescent="0.25">
      <c r="A20" s="20" t="s">
        <v>1240</v>
      </c>
      <c r="B20" s="21" t="s">
        <v>1241</v>
      </c>
      <c r="C20" s="21" t="s">
        <v>1237</v>
      </c>
      <c r="D20" s="26">
        <v>453.8</v>
      </c>
      <c r="E20" s="21" t="s">
        <v>1224</v>
      </c>
      <c r="F20" s="27">
        <v>276.35753260869564</v>
      </c>
      <c r="G20" s="27">
        <v>20.75</v>
      </c>
      <c r="H20" s="28">
        <f t="shared" si="0"/>
        <v>276.61122391304349</v>
      </c>
      <c r="I20" s="28">
        <f t="shared" si="0"/>
        <v>21.039333333333332</v>
      </c>
      <c r="J20" s="29" t="s">
        <v>1624</v>
      </c>
      <c r="K20" s="30" t="s">
        <v>1242</v>
      </c>
      <c r="N20" s="31"/>
      <c r="O20" s="31"/>
      <c r="P20" s="31"/>
      <c r="R20" s="31"/>
      <c r="S20" s="31"/>
      <c r="T20" s="31"/>
      <c r="U20" s="31"/>
      <c r="V20" s="31"/>
      <c r="Z20" s="33"/>
      <c r="AD20" s="32"/>
      <c r="AF20" s="32"/>
      <c r="AG20" s="32"/>
      <c r="AH20" s="32"/>
      <c r="AI20" s="32"/>
      <c r="AJ20" s="32"/>
    </row>
    <row r="21" spans="1:36" x14ac:dyDescent="0.25">
      <c r="A21" s="20" t="s">
        <v>1243</v>
      </c>
      <c r="B21" s="21" t="s">
        <v>1227</v>
      </c>
      <c r="C21" s="21" t="s">
        <v>1237</v>
      </c>
      <c r="D21" s="26">
        <v>436.7</v>
      </c>
      <c r="E21" s="21" t="s">
        <v>1224</v>
      </c>
      <c r="F21" s="27">
        <v>277.01086413043475</v>
      </c>
      <c r="G21" s="27">
        <v>21.330000000000002</v>
      </c>
      <c r="H21" s="28">
        <f t="shared" ref="H21:I36" si="1">AVERAGE(F19:F23)</f>
        <v>277.42960760869562</v>
      </c>
      <c r="I21" s="28">
        <f t="shared" si="1"/>
        <v>20.973333333333336</v>
      </c>
      <c r="J21" s="29" t="s">
        <v>1624</v>
      </c>
      <c r="K21" s="30" t="s">
        <v>1214</v>
      </c>
      <c r="N21" s="31"/>
      <c r="O21" s="31"/>
      <c r="P21" s="31"/>
      <c r="R21" s="31"/>
      <c r="S21" s="31"/>
      <c r="T21" s="31"/>
      <c r="U21" s="31"/>
      <c r="V21" s="31"/>
      <c r="Z21" s="33"/>
      <c r="AD21" s="32"/>
      <c r="AF21" s="32"/>
      <c r="AG21" s="32"/>
      <c r="AH21" s="32"/>
      <c r="AI21" s="32"/>
      <c r="AJ21" s="32"/>
    </row>
    <row r="22" spans="1:36" x14ac:dyDescent="0.25">
      <c r="A22" s="20" t="s">
        <v>1244</v>
      </c>
      <c r="B22" s="21" t="s">
        <v>1200</v>
      </c>
      <c r="C22" s="21" t="s">
        <v>1201</v>
      </c>
      <c r="D22" s="26">
        <v>381.2</v>
      </c>
      <c r="E22" s="21" t="s">
        <v>1224</v>
      </c>
      <c r="F22" s="27">
        <v>279.13132608695651</v>
      </c>
      <c r="G22" s="27">
        <v>21.116666666666667</v>
      </c>
      <c r="H22" s="28">
        <f t="shared" si="1"/>
        <v>278.21131304347824</v>
      </c>
      <c r="I22" s="28">
        <f t="shared" si="1"/>
        <v>20.836333333333336</v>
      </c>
      <c r="J22" s="29" t="s">
        <v>1625</v>
      </c>
      <c r="K22" s="30" t="s">
        <v>1242</v>
      </c>
      <c r="N22" s="31"/>
      <c r="O22" s="31"/>
      <c r="P22" s="31"/>
      <c r="R22" s="31"/>
      <c r="S22" s="31"/>
      <c r="T22" s="31"/>
      <c r="U22" s="31"/>
      <c r="V22" s="31"/>
      <c r="Z22" s="33"/>
      <c r="AD22" s="32"/>
      <c r="AF22" s="32"/>
      <c r="AG22" s="32"/>
      <c r="AH22" s="32"/>
      <c r="AI22" s="32"/>
      <c r="AJ22" s="32"/>
    </row>
    <row r="23" spans="1:36" x14ac:dyDescent="0.25">
      <c r="A23" s="20" t="s">
        <v>1245</v>
      </c>
      <c r="B23" s="21" t="s">
        <v>1227</v>
      </c>
      <c r="C23" s="21" t="s">
        <v>1223</v>
      </c>
      <c r="D23" s="26">
        <v>378.5</v>
      </c>
      <c r="E23" s="21" t="s">
        <v>1224</v>
      </c>
      <c r="F23" s="27">
        <v>279.23448369565216</v>
      </c>
      <c r="G23" s="27">
        <v>20.490000000000002</v>
      </c>
      <c r="H23" s="28">
        <f t="shared" si="1"/>
        <v>278.83646366459624</v>
      </c>
      <c r="I23" s="28">
        <f t="shared" si="1"/>
        <v>20.878333333333337</v>
      </c>
      <c r="J23" s="29" t="s">
        <v>1622</v>
      </c>
      <c r="K23" s="30" t="s">
        <v>1246</v>
      </c>
      <c r="N23" s="31"/>
      <c r="O23" s="31"/>
      <c r="P23" s="31"/>
      <c r="R23" s="31"/>
      <c r="S23" s="31"/>
      <c r="T23" s="31"/>
      <c r="U23" s="31"/>
      <c r="V23" s="31"/>
      <c r="Z23" s="33"/>
      <c r="AD23" s="32"/>
      <c r="AF23" s="32"/>
      <c r="AG23" s="32"/>
      <c r="AH23" s="32"/>
      <c r="AI23" s="32"/>
      <c r="AJ23" s="32"/>
    </row>
    <row r="24" spans="1:36" ht="26.5" customHeight="1" x14ac:dyDescent="0.25">
      <c r="A24" s="20" t="s">
        <v>1247</v>
      </c>
      <c r="B24" s="21" t="s">
        <v>1227</v>
      </c>
      <c r="C24" s="21" t="s">
        <v>1237</v>
      </c>
      <c r="D24" s="26">
        <v>376.2</v>
      </c>
      <c r="E24" s="21" t="s">
        <v>1224</v>
      </c>
      <c r="F24" s="27">
        <v>279.32235869565216</v>
      </c>
      <c r="G24" s="27">
        <v>20.495000000000001</v>
      </c>
      <c r="H24" s="28">
        <f t="shared" si="1"/>
        <v>279.60686226708077</v>
      </c>
      <c r="I24" s="28">
        <f t="shared" si="1"/>
        <v>20.816333333333336</v>
      </c>
      <c r="J24" s="29" t="s">
        <v>1623</v>
      </c>
      <c r="K24" s="30" t="s">
        <v>1214</v>
      </c>
      <c r="N24" s="31"/>
      <c r="O24" s="31"/>
      <c r="P24" s="31"/>
      <c r="R24" s="31"/>
      <c r="S24" s="31"/>
      <c r="T24" s="31"/>
      <c r="U24" s="31"/>
      <c r="V24" s="31"/>
      <c r="Z24" s="33"/>
      <c r="AD24" s="32"/>
      <c r="AF24" s="32"/>
      <c r="AG24" s="32"/>
      <c r="AH24" s="32"/>
      <c r="AI24" s="32"/>
      <c r="AJ24" s="32"/>
    </row>
    <row r="25" spans="1:36" x14ac:dyDescent="0.25">
      <c r="A25" s="20" t="s">
        <v>1248</v>
      </c>
      <c r="B25" s="21" t="s">
        <v>1227</v>
      </c>
      <c r="C25" s="21" t="s">
        <v>1237</v>
      </c>
      <c r="D25" s="26">
        <v>375.8</v>
      </c>
      <c r="E25" s="21" t="s">
        <v>1249</v>
      </c>
      <c r="F25" s="27">
        <v>279.48328571428567</v>
      </c>
      <c r="G25" s="27">
        <v>20.96</v>
      </c>
      <c r="H25" s="28">
        <f t="shared" si="1"/>
        <v>280.35171133540376</v>
      </c>
      <c r="I25" s="28">
        <f t="shared" si="1"/>
        <v>20.955000000000002</v>
      </c>
      <c r="J25" s="29" t="s">
        <v>1624</v>
      </c>
      <c r="K25" s="30" t="s">
        <v>1214</v>
      </c>
      <c r="N25" s="31"/>
      <c r="O25" s="31"/>
      <c r="P25" s="31"/>
      <c r="R25" s="31"/>
      <c r="S25" s="31"/>
      <c r="T25" s="31"/>
      <c r="U25" s="31"/>
      <c r="V25" s="31"/>
      <c r="Z25" s="33"/>
      <c r="AD25" s="32"/>
      <c r="AF25" s="32"/>
      <c r="AG25" s="32"/>
      <c r="AH25" s="32"/>
      <c r="AI25" s="32"/>
      <c r="AJ25" s="32"/>
    </row>
    <row r="26" spans="1:36" x14ac:dyDescent="0.25">
      <c r="A26" s="20" t="s">
        <v>1250</v>
      </c>
      <c r="B26" s="21" t="s">
        <v>1227</v>
      </c>
      <c r="C26" s="21" t="s">
        <v>1237</v>
      </c>
      <c r="D26" s="26">
        <v>374</v>
      </c>
      <c r="E26" s="21" t="s">
        <v>1249</v>
      </c>
      <c r="F26" s="27">
        <v>280.86285714285714</v>
      </c>
      <c r="G26" s="27">
        <v>21.020000000000003</v>
      </c>
      <c r="H26" s="28">
        <f t="shared" si="1"/>
        <v>281.44381459627323</v>
      </c>
      <c r="I26" s="28">
        <f t="shared" si="1"/>
        <v>21.138999999999999</v>
      </c>
      <c r="J26" s="29" t="s">
        <v>1622</v>
      </c>
      <c r="K26" s="30" t="s">
        <v>1203</v>
      </c>
      <c r="N26" s="31"/>
      <c r="O26" s="31"/>
      <c r="P26" s="31"/>
      <c r="R26" s="31"/>
      <c r="S26" s="31"/>
      <c r="T26" s="31"/>
      <c r="U26" s="31"/>
      <c r="V26" s="31"/>
      <c r="Z26" s="33"/>
      <c r="AD26" s="32"/>
      <c r="AF26" s="32"/>
      <c r="AG26" s="32"/>
      <c r="AH26" s="32"/>
      <c r="AI26" s="32"/>
      <c r="AJ26" s="32"/>
    </row>
    <row r="27" spans="1:36" x14ac:dyDescent="0.25">
      <c r="A27" s="20" t="s">
        <v>1251</v>
      </c>
      <c r="B27" s="21" t="s">
        <v>1206</v>
      </c>
      <c r="C27" s="21" t="s">
        <v>1201</v>
      </c>
      <c r="D27" s="26">
        <v>371.4</v>
      </c>
      <c r="E27" s="21" t="s">
        <v>1249</v>
      </c>
      <c r="F27" s="27">
        <v>282.85557142857141</v>
      </c>
      <c r="G27" s="27">
        <v>21.810000000000002</v>
      </c>
      <c r="H27" s="28">
        <f t="shared" si="1"/>
        <v>282.51834285714278</v>
      </c>
      <c r="I27" s="28">
        <f t="shared" si="1"/>
        <v>21.396000000000001</v>
      </c>
      <c r="J27" s="29" t="s">
        <v>1622</v>
      </c>
      <c r="K27" s="30" t="s">
        <v>1242</v>
      </c>
      <c r="N27" s="31"/>
      <c r="O27" s="31"/>
      <c r="P27" s="31"/>
      <c r="R27" s="31"/>
      <c r="S27" s="31"/>
      <c r="T27" s="31"/>
      <c r="U27" s="31"/>
      <c r="V27" s="31"/>
      <c r="Z27" s="33"/>
      <c r="AD27" s="32"/>
      <c r="AF27" s="32"/>
      <c r="AG27" s="32"/>
      <c r="AH27" s="32"/>
      <c r="AI27" s="32"/>
      <c r="AJ27" s="32"/>
    </row>
    <row r="28" spans="1:36" x14ac:dyDescent="0.25">
      <c r="A28" s="20" t="s">
        <v>1252</v>
      </c>
      <c r="B28" s="21" t="s">
        <v>1213</v>
      </c>
      <c r="C28" s="21" t="s">
        <v>1228</v>
      </c>
      <c r="D28" s="26">
        <v>369</v>
      </c>
      <c r="E28" s="21" t="s">
        <v>1249</v>
      </c>
      <c r="F28" s="27">
        <v>284.69499999999999</v>
      </c>
      <c r="G28" s="27">
        <v>21.409999999999997</v>
      </c>
      <c r="H28" s="28">
        <f t="shared" si="1"/>
        <v>283.56068571428568</v>
      </c>
      <c r="I28" s="28">
        <f t="shared" si="1"/>
        <v>21.394000000000002</v>
      </c>
      <c r="J28" s="29" t="s">
        <v>1622</v>
      </c>
      <c r="K28" s="30" t="s">
        <v>1242</v>
      </c>
      <c r="N28" s="31"/>
      <c r="O28" s="31"/>
      <c r="P28" s="31"/>
      <c r="R28" s="31"/>
      <c r="S28" s="31"/>
      <c r="T28" s="31"/>
      <c r="U28" s="31"/>
      <c r="V28" s="31"/>
      <c r="Z28" s="33"/>
      <c r="AD28" s="32"/>
      <c r="AF28" s="32"/>
      <c r="AG28" s="32"/>
      <c r="AH28" s="32"/>
      <c r="AI28" s="32"/>
      <c r="AJ28" s="32"/>
    </row>
    <row r="29" spans="1:36" x14ac:dyDescent="0.25">
      <c r="A29" s="20" t="s">
        <v>1252</v>
      </c>
      <c r="B29" s="21" t="s">
        <v>1227</v>
      </c>
      <c r="C29" s="21" t="s">
        <v>1201</v>
      </c>
      <c r="D29" s="26">
        <v>369</v>
      </c>
      <c r="E29" s="21" t="s">
        <v>1249</v>
      </c>
      <c r="F29" s="27">
        <v>284.69499999999999</v>
      </c>
      <c r="G29" s="27">
        <v>21.78</v>
      </c>
      <c r="H29" s="28">
        <f t="shared" si="1"/>
        <v>284.75631428571421</v>
      </c>
      <c r="I29" s="28">
        <f t="shared" si="1"/>
        <v>21.332000000000001</v>
      </c>
      <c r="J29" s="29" t="s">
        <v>1622</v>
      </c>
      <c r="K29" s="30" t="s">
        <v>1242</v>
      </c>
      <c r="N29" s="31"/>
      <c r="O29" s="31"/>
      <c r="P29" s="31"/>
      <c r="R29" s="31"/>
      <c r="S29" s="31"/>
      <c r="T29" s="31"/>
      <c r="U29" s="31"/>
      <c r="V29" s="31"/>
      <c r="Z29" s="33"/>
      <c r="AD29" s="32"/>
      <c r="AF29" s="32"/>
      <c r="AG29" s="32"/>
      <c r="AH29" s="32"/>
      <c r="AI29" s="32"/>
      <c r="AJ29" s="32"/>
    </row>
    <row r="30" spans="1:36" x14ac:dyDescent="0.25">
      <c r="A30" s="20" t="s">
        <v>1253</v>
      </c>
      <c r="B30" s="21" t="s">
        <v>1227</v>
      </c>
      <c r="C30" s="21" t="s">
        <v>1237</v>
      </c>
      <c r="D30" s="26">
        <v>369</v>
      </c>
      <c r="E30" s="21" t="s">
        <v>1249</v>
      </c>
      <c r="F30" s="27">
        <v>284.69499999999999</v>
      </c>
      <c r="G30" s="27">
        <v>20.950000000000003</v>
      </c>
      <c r="H30" s="28">
        <f t="shared" si="1"/>
        <v>285.87529999999998</v>
      </c>
      <c r="I30" s="28">
        <f t="shared" si="1"/>
        <v>21.239333333333331</v>
      </c>
      <c r="J30" s="21" t="s">
        <v>1218</v>
      </c>
      <c r="K30" s="30" t="s">
        <v>1208</v>
      </c>
      <c r="N30" s="31"/>
      <c r="O30" s="31"/>
      <c r="P30" s="31"/>
      <c r="R30" s="31"/>
      <c r="S30" s="31"/>
      <c r="T30" s="31"/>
      <c r="U30" s="31"/>
      <c r="V30" s="31"/>
      <c r="Z30" s="33"/>
      <c r="AD30" s="32"/>
      <c r="AF30" s="32"/>
      <c r="AG30" s="32"/>
      <c r="AH30" s="32"/>
      <c r="AI30" s="32"/>
      <c r="AJ30" s="32"/>
    </row>
    <row r="31" spans="1:36" x14ac:dyDescent="0.25">
      <c r="A31" s="20" t="s">
        <v>1254</v>
      </c>
      <c r="B31" s="21" t="s">
        <v>1227</v>
      </c>
      <c r="C31" s="21" t="s">
        <v>1237</v>
      </c>
      <c r="D31" s="26">
        <v>366.2</v>
      </c>
      <c r="E31" s="21" t="s">
        <v>1249</v>
      </c>
      <c r="F31" s="27">
        <v>286.84100000000001</v>
      </c>
      <c r="G31" s="27">
        <v>20.71</v>
      </c>
      <c r="H31" s="28">
        <f t="shared" si="1"/>
        <v>286.94829999999996</v>
      </c>
      <c r="I31" s="28">
        <f t="shared" si="1"/>
        <v>21.167333333333335</v>
      </c>
      <c r="J31" s="21" t="s">
        <v>1218</v>
      </c>
      <c r="K31" s="30" t="s">
        <v>1242</v>
      </c>
      <c r="N31" s="31"/>
      <c r="O31" s="31"/>
      <c r="P31" s="31"/>
      <c r="R31" s="31"/>
      <c r="S31" s="31"/>
      <c r="T31" s="31"/>
      <c r="U31" s="31"/>
      <c r="V31" s="31"/>
      <c r="Z31" s="33"/>
      <c r="AD31" s="32"/>
      <c r="AF31" s="32"/>
      <c r="AG31" s="32"/>
      <c r="AH31" s="32"/>
      <c r="AI31" s="32"/>
      <c r="AJ31" s="32"/>
    </row>
    <row r="32" spans="1:36" x14ac:dyDescent="0.25">
      <c r="A32" s="20" t="s">
        <v>1255</v>
      </c>
      <c r="B32" s="21" t="s">
        <v>1227</v>
      </c>
      <c r="C32" s="21" t="s">
        <v>1237</v>
      </c>
      <c r="D32" s="26">
        <v>364.1</v>
      </c>
      <c r="E32" s="21" t="s">
        <v>1249</v>
      </c>
      <c r="F32" s="27">
        <v>288.45049999999998</v>
      </c>
      <c r="G32" s="27">
        <v>21.346666666666668</v>
      </c>
      <c r="H32" s="28">
        <f t="shared" si="1"/>
        <v>288.0241789473684</v>
      </c>
      <c r="I32" s="28">
        <f t="shared" si="1"/>
        <v>21.186</v>
      </c>
      <c r="J32" s="29" t="s">
        <v>1622</v>
      </c>
      <c r="K32" s="30" t="s">
        <v>1242</v>
      </c>
      <c r="N32" s="31"/>
      <c r="O32" s="31"/>
      <c r="P32" s="31"/>
      <c r="R32" s="31"/>
      <c r="S32" s="31"/>
      <c r="T32" s="31"/>
      <c r="U32" s="31"/>
      <c r="V32" s="31"/>
      <c r="Z32" s="33"/>
      <c r="AD32" s="32"/>
      <c r="AF32" s="32"/>
      <c r="AG32" s="32"/>
      <c r="AH32" s="32"/>
      <c r="AI32" s="32"/>
      <c r="AJ32" s="32"/>
    </row>
    <row r="33" spans="1:36" x14ac:dyDescent="0.25">
      <c r="A33" s="20" t="s">
        <v>1256</v>
      </c>
      <c r="B33" s="21" t="s">
        <v>1206</v>
      </c>
      <c r="C33" s="21" t="s">
        <v>1207</v>
      </c>
      <c r="D33" s="26">
        <v>362</v>
      </c>
      <c r="E33" s="21" t="s">
        <v>1249</v>
      </c>
      <c r="F33" s="27">
        <v>290.06</v>
      </c>
      <c r="G33" s="27">
        <v>21.05</v>
      </c>
      <c r="H33" s="28">
        <f t="shared" si="1"/>
        <v>289.18066842105264</v>
      </c>
      <c r="I33" s="28">
        <f t="shared" si="1"/>
        <v>21.258666666666667</v>
      </c>
      <c r="J33" s="29" t="s">
        <v>1622</v>
      </c>
      <c r="K33" s="30" t="s">
        <v>1246</v>
      </c>
      <c r="N33" s="31"/>
      <c r="O33" s="31"/>
      <c r="P33" s="31"/>
      <c r="R33" s="31"/>
      <c r="S33" s="31"/>
      <c r="T33" s="31"/>
      <c r="U33" s="31"/>
      <c r="V33" s="31"/>
      <c r="Z33" s="33"/>
      <c r="AD33" s="32"/>
      <c r="AF33" s="32"/>
      <c r="AG33" s="32"/>
      <c r="AH33" s="32"/>
      <c r="AI33" s="32"/>
      <c r="AJ33" s="32"/>
    </row>
    <row r="34" spans="1:36" x14ac:dyDescent="0.25">
      <c r="A34" s="20" t="s">
        <v>1257</v>
      </c>
      <c r="B34" s="21" t="s">
        <v>1227</v>
      </c>
      <c r="C34" s="21" t="s">
        <v>1237</v>
      </c>
      <c r="D34" s="26">
        <v>361.9</v>
      </c>
      <c r="E34" s="21" t="s">
        <v>1258</v>
      </c>
      <c r="F34" s="27">
        <v>290.07439473684212</v>
      </c>
      <c r="G34" s="27">
        <v>21.873333333333331</v>
      </c>
      <c r="H34" s="28">
        <f t="shared" si="1"/>
        <v>290.04326842105263</v>
      </c>
      <c r="I34" s="28">
        <f t="shared" si="1"/>
        <v>21.466666666666665</v>
      </c>
      <c r="J34" s="29" t="s">
        <v>1622</v>
      </c>
      <c r="K34" s="30" t="s">
        <v>1203</v>
      </c>
      <c r="N34" s="31"/>
      <c r="O34" s="31"/>
      <c r="P34" s="31"/>
      <c r="R34" s="31"/>
      <c r="S34" s="31"/>
      <c r="T34" s="31"/>
      <c r="U34" s="31"/>
      <c r="V34" s="31"/>
      <c r="Z34" s="33"/>
      <c r="AD34" s="32"/>
      <c r="AF34" s="32"/>
      <c r="AG34" s="32"/>
      <c r="AH34" s="32"/>
      <c r="AI34" s="32"/>
      <c r="AJ34" s="32"/>
    </row>
    <row r="35" spans="1:36" x14ac:dyDescent="0.25">
      <c r="A35" s="20" t="s">
        <v>1259</v>
      </c>
      <c r="B35" s="21" t="s">
        <v>1227</v>
      </c>
      <c r="C35" s="21" t="s">
        <v>1207</v>
      </c>
      <c r="D35" s="26">
        <v>359.1</v>
      </c>
      <c r="E35" s="21" t="s">
        <v>1258</v>
      </c>
      <c r="F35" s="27">
        <v>290.47744736842105</v>
      </c>
      <c r="G35" s="27">
        <v>21.313333333333336</v>
      </c>
      <c r="H35" s="28">
        <f t="shared" si="1"/>
        <v>290.60987894736843</v>
      </c>
      <c r="I35" s="28">
        <f t="shared" si="1"/>
        <v>21.397333333333332</v>
      </c>
      <c r="J35" s="29" t="s">
        <v>1622</v>
      </c>
      <c r="K35" s="30" t="s">
        <v>1242</v>
      </c>
      <c r="N35" s="31"/>
      <c r="O35" s="31"/>
      <c r="P35" s="31"/>
      <c r="R35" s="31"/>
      <c r="S35" s="31"/>
      <c r="T35" s="31"/>
      <c r="U35" s="31"/>
      <c r="V35" s="31"/>
      <c r="Z35" s="33"/>
      <c r="AD35" s="32"/>
      <c r="AF35" s="32"/>
      <c r="AG35" s="32"/>
      <c r="AH35" s="32"/>
      <c r="AI35" s="32"/>
      <c r="AJ35" s="32"/>
    </row>
    <row r="36" spans="1:36" ht="26.5" customHeight="1" x14ac:dyDescent="0.25">
      <c r="A36" s="20" t="s">
        <v>1260</v>
      </c>
      <c r="B36" s="21" t="s">
        <v>1227</v>
      </c>
      <c r="C36" s="21" t="s">
        <v>1237</v>
      </c>
      <c r="D36" s="26">
        <v>354.4</v>
      </c>
      <c r="E36" s="21" t="s">
        <v>1258</v>
      </c>
      <c r="F36" s="27">
        <v>291.154</v>
      </c>
      <c r="G36" s="27">
        <v>21.749999999999996</v>
      </c>
      <c r="H36" s="28">
        <f t="shared" si="1"/>
        <v>290.92944210526315</v>
      </c>
      <c r="I36" s="28">
        <f t="shared" si="1"/>
        <v>21.207333333333331</v>
      </c>
      <c r="J36" s="29" t="s">
        <v>1623</v>
      </c>
      <c r="K36" s="30" t="s">
        <v>1242</v>
      </c>
      <c r="N36" s="31"/>
      <c r="O36" s="31"/>
      <c r="P36" s="31"/>
      <c r="R36" s="31"/>
      <c r="S36" s="31"/>
      <c r="T36" s="31"/>
      <c r="U36" s="31"/>
      <c r="V36" s="31"/>
      <c r="Z36" s="33"/>
      <c r="AD36" s="32"/>
      <c r="AF36" s="32"/>
      <c r="AG36" s="32"/>
      <c r="AH36" s="32"/>
      <c r="AI36" s="32"/>
      <c r="AJ36" s="32"/>
    </row>
    <row r="37" spans="1:36" x14ac:dyDescent="0.25">
      <c r="A37" s="20" t="s">
        <v>1261</v>
      </c>
      <c r="B37" s="21" t="s">
        <v>1227</v>
      </c>
      <c r="C37" s="21" t="s">
        <v>1237</v>
      </c>
      <c r="D37" s="26">
        <v>353.5</v>
      </c>
      <c r="E37" s="21" t="s">
        <v>1258</v>
      </c>
      <c r="F37" s="27">
        <v>291.28355263157897</v>
      </c>
      <c r="G37" s="27">
        <v>21</v>
      </c>
      <c r="H37" s="28">
        <f t="shared" ref="H37:I52" si="2">AVERAGE(F35:F39)</f>
        <v>291.36992105263158</v>
      </c>
      <c r="I37" s="28">
        <f t="shared" si="2"/>
        <v>21.078666666666667</v>
      </c>
      <c r="J37" s="29" t="s">
        <v>1622</v>
      </c>
      <c r="K37" s="30" t="s">
        <v>1214</v>
      </c>
      <c r="N37" s="31"/>
      <c r="O37" s="31"/>
      <c r="P37" s="31"/>
      <c r="R37" s="31"/>
      <c r="S37" s="31"/>
      <c r="T37" s="31"/>
      <c r="U37" s="31"/>
      <c r="V37" s="31"/>
      <c r="Z37" s="33"/>
      <c r="AD37" s="32"/>
      <c r="AF37" s="32"/>
      <c r="AG37" s="32"/>
      <c r="AH37" s="32"/>
      <c r="AI37" s="32"/>
      <c r="AJ37" s="32"/>
    </row>
    <row r="38" spans="1:36" x14ac:dyDescent="0.25">
      <c r="A38" s="20" t="s">
        <v>1262</v>
      </c>
      <c r="B38" s="21" t="s">
        <v>1206</v>
      </c>
      <c r="C38" s="21" t="s">
        <v>1237</v>
      </c>
      <c r="D38" s="26">
        <v>350.9</v>
      </c>
      <c r="E38" s="21" t="s">
        <v>1258</v>
      </c>
      <c r="F38" s="27">
        <v>291.65781578947366</v>
      </c>
      <c r="G38" s="27">
        <v>20.100000000000001</v>
      </c>
      <c r="H38" s="28">
        <f t="shared" si="2"/>
        <v>291.72978947368421</v>
      </c>
      <c r="I38" s="28">
        <f t="shared" si="2"/>
        <v>21.163999999999998</v>
      </c>
      <c r="J38" s="29" t="s">
        <v>1622</v>
      </c>
      <c r="K38" s="30" t="s">
        <v>1214</v>
      </c>
      <c r="N38" s="31"/>
      <c r="O38" s="31"/>
      <c r="P38" s="31"/>
      <c r="R38" s="31"/>
      <c r="S38" s="31"/>
      <c r="T38" s="31"/>
      <c r="U38" s="31"/>
      <c r="V38" s="31"/>
      <c r="Z38" s="33"/>
      <c r="AD38" s="32"/>
      <c r="AF38" s="32"/>
      <c r="AG38" s="32"/>
      <c r="AH38" s="32"/>
      <c r="AI38" s="32"/>
      <c r="AJ38" s="32"/>
    </row>
    <row r="39" spans="1:36" x14ac:dyDescent="0.25">
      <c r="A39" s="20" t="s">
        <v>1263</v>
      </c>
      <c r="B39" s="21" t="s">
        <v>1227</v>
      </c>
      <c r="C39" s="21" t="s">
        <v>1237</v>
      </c>
      <c r="D39" s="26">
        <v>346.6</v>
      </c>
      <c r="E39" s="21" t="s">
        <v>1258</v>
      </c>
      <c r="F39" s="27">
        <v>292.27678947368418</v>
      </c>
      <c r="G39" s="27">
        <v>21.23</v>
      </c>
      <c r="H39" s="28">
        <f t="shared" si="2"/>
        <v>292.1443578947368</v>
      </c>
      <c r="I39" s="28">
        <f t="shared" si="2"/>
        <v>21.120666666666665</v>
      </c>
      <c r="J39" s="29" t="s">
        <v>1622</v>
      </c>
      <c r="K39" s="30" t="s">
        <v>1242</v>
      </c>
      <c r="N39" s="31"/>
      <c r="O39" s="31"/>
      <c r="P39" s="31"/>
      <c r="R39" s="31"/>
      <c r="S39" s="31"/>
      <c r="T39" s="31"/>
      <c r="U39" s="31"/>
      <c r="V39" s="31"/>
      <c r="Z39" s="33"/>
      <c r="AD39" s="32"/>
      <c r="AF39" s="32"/>
      <c r="AG39" s="32"/>
      <c r="AH39" s="32"/>
      <c r="AI39" s="32"/>
      <c r="AJ39" s="32"/>
    </row>
    <row r="40" spans="1:36" x14ac:dyDescent="0.25">
      <c r="A40" s="20" t="s">
        <v>1263</v>
      </c>
      <c r="B40" s="21" t="s">
        <v>1227</v>
      </c>
      <c r="C40" s="21" t="s">
        <v>1237</v>
      </c>
      <c r="D40" s="26">
        <v>346.6</v>
      </c>
      <c r="E40" s="21" t="s">
        <v>1258</v>
      </c>
      <c r="F40" s="27">
        <v>292.27678947368418</v>
      </c>
      <c r="G40" s="27">
        <v>21.740000000000002</v>
      </c>
      <c r="H40" s="28">
        <f t="shared" si="2"/>
        <v>292.53301578947367</v>
      </c>
      <c r="I40" s="28">
        <f t="shared" si="2"/>
        <v>21.262</v>
      </c>
      <c r="J40" s="21" t="s">
        <v>1218</v>
      </c>
      <c r="K40" s="30" t="s">
        <v>1242</v>
      </c>
      <c r="N40" s="31"/>
      <c r="O40" s="31"/>
      <c r="P40" s="31"/>
      <c r="R40" s="31"/>
      <c r="S40" s="31"/>
      <c r="T40" s="31"/>
      <c r="U40" s="31"/>
      <c r="V40" s="31"/>
      <c r="Z40" s="33"/>
      <c r="AD40" s="32"/>
      <c r="AF40" s="32"/>
      <c r="AG40" s="32"/>
      <c r="AH40" s="32"/>
      <c r="AI40" s="32"/>
      <c r="AJ40" s="32"/>
    </row>
    <row r="41" spans="1:36" x14ac:dyDescent="0.25">
      <c r="A41" s="20" t="s">
        <v>1264</v>
      </c>
      <c r="B41" s="21" t="s">
        <v>1227</v>
      </c>
      <c r="C41" s="21" t="s">
        <v>1237</v>
      </c>
      <c r="D41" s="26">
        <v>340</v>
      </c>
      <c r="E41" s="21" t="s">
        <v>1258</v>
      </c>
      <c r="F41" s="27">
        <v>293.22684210526313</v>
      </c>
      <c r="G41" s="27">
        <v>21.533333333333335</v>
      </c>
      <c r="H41" s="28">
        <f t="shared" si="2"/>
        <v>292.88712631578949</v>
      </c>
      <c r="I41" s="28">
        <f t="shared" si="2"/>
        <v>21.597999999999999</v>
      </c>
      <c r="J41" s="21" t="s">
        <v>1218</v>
      </c>
      <c r="K41" s="30" t="s">
        <v>1246</v>
      </c>
      <c r="N41" s="31"/>
      <c r="O41" s="31"/>
      <c r="P41" s="31"/>
      <c r="R41" s="31"/>
      <c r="S41" s="31"/>
      <c r="T41" s="31"/>
      <c r="U41" s="31"/>
      <c r="V41" s="31"/>
      <c r="Z41" s="33"/>
      <c r="AD41" s="32"/>
      <c r="AF41" s="32"/>
      <c r="AG41" s="32"/>
      <c r="AH41" s="32"/>
      <c r="AI41" s="32"/>
      <c r="AJ41" s="32"/>
    </row>
    <row r="42" spans="1:36" x14ac:dyDescent="0.25">
      <c r="A42" s="20" t="s">
        <v>1264</v>
      </c>
      <c r="B42" s="21" t="s">
        <v>1227</v>
      </c>
      <c r="C42" s="21" t="s">
        <v>1207</v>
      </c>
      <c r="D42" s="26">
        <v>340</v>
      </c>
      <c r="E42" s="21" t="s">
        <v>1258</v>
      </c>
      <c r="F42" s="27">
        <v>293.22684210526313</v>
      </c>
      <c r="G42" s="27">
        <v>21.706666666666667</v>
      </c>
      <c r="H42" s="28">
        <f t="shared" si="2"/>
        <v>293.14047368421046</v>
      </c>
      <c r="I42" s="28">
        <f t="shared" si="2"/>
        <v>21.766000000000002</v>
      </c>
      <c r="J42" s="29" t="s">
        <v>1622</v>
      </c>
      <c r="K42" s="30" t="s">
        <v>1242</v>
      </c>
      <c r="N42" s="31"/>
      <c r="O42" s="31"/>
      <c r="P42" s="31"/>
      <c r="R42" s="31"/>
      <c r="S42" s="31"/>
      <c r="T42" s="31"/>
      <c r="U42" s="31"/>
      <c r="V42" s="31"/>
      <c r="Z42" s="33"/>
      <c r="AD42" s="32"/>
      <c r="AF42" s="32"/>
      <c r="AG42" s="32"/>
      <c r="AH42" s="32"/>
      <c r="AI42" s="32"/>
      <c r="AJ42" s="32"/>
    </row>
    <row r="43" spans="1:36" x14ac:dyDescent="0.25">
      <c r="A43" s="20" t="s">
        <v>1265</v>
      </c>
      <c r="B43" s="21" t="s">
        <v>1227</v>
      </c>
      <c r="C43" s="21" t="s">
        <v>1237</v>
      </c>
      <c r="D43" s="26">
        <v>338.6</v>
      </c>
      <c r="E43" s="21" t="s">
        <v>1258</v>
      </c>
      <c r="F43" s="27">
        <v>293.4283684210526</v>
      </c>
      <c r="G43" s="27">
        <v>21.78</v>
      </c>
      <c r="H43" s="28">
        <f t="shared" si="2"/>
        <v>293.44564210526312</v>
      </c>
      <c r="I43" s="28">
        <f t="shared" si="2"/>
        <v>21.737333333333332</v>
      </c>
      <c r="J43" s="29" t="s">
        <v>1622</v>
      </c>
      <c r="K43" s="30" t="s">
        <v>1214</v>
      </c>
      <c r="N43" s="31"/>
      <c r="O43" s="31"/>
      <c r="P43" s="31"/>
      <c r="R43" s="31"/>
      <c r="S43" s="31"/>
      <c r="T43" s="31"/>
      <c r="U43" s="31"/>
      <c r="V43" s="31"/>
      <c r="Z43" s="33"/>
      <c r="AD43" s="32"/>
      <c r="AF43" s="32"/>
      <c r="AG43" s="32"/>
      <c r="AH43" s="32"/>
      <c r="AI43" s="32"/>
      <c r="AJ43" s="32"/>
    </row>
    <row r="44" spans="1:36" ht="26.5" customHeight="1" x14ac:dyDescent="0.25">
      <c r="A44" s="20" t="s">
        <v>1266</v>
      </c>
      <c r="B44" s="21" t="s">
        <v>1206</v>
      </c>
      <c r="C44" s="21" t="s">
        <v>1237</v>
      </c>
      <c r="D44" s="26">
        <v>337.8</v>
      </c>
      <c r="E44" s="21" t="s">
        <v>1258</v>
      </c>
      <c r="F44" s="27">
        <v>293.54352631578945</v>
      </c>
      <c r="G44" s="27">
        <v>22.07</v>
      </c>
      <c r="H44" s="28">
        <f t="shared" si="2"/>
        <v>293.6183789473684</v>
      </c>
      <c r="I44" s="28">
        <f t="shared" si="2"/>
        <v>21.818666666666665</v>
      </c>
      <c r="J44" s="29" t="s">
        <v>1626</v>
      </c>
      <c r="K44" s="30" t="s">
        <v>1242</v>
      </c>
      <c r="N44" s="31"/>
      <c r="O44" s="31"/>
      <c r="P44" s="31"/>
      <c r="R44" s="31"/>
      <c r="S44" s="31"/>
      <c r="T44" s="31"/>
      <c r="U44" s="31"/>
      <c r="V44" s="31"/>
      <c r="Z44" s="33"/>
      <c r="AD44" s="32"/>
      <c r="AF44" s="32"/>
      <c r="AG44" s="32"/>
      <c r="AH44" s="32"/>
      <c r="AI44" s="32"/>
      <c r="AJ44" s="32"/>
    </row>
    <row r="45" spans="1:36" x14ac:dyDescent="0.25">
      <c r="A45" s="20" t="s">
        <v>1267</v>
      </c>
      <c r="B45" s="21" t="s">
        <v>1227</v>
      </c>
      <c r="C45" s="21" t="s">
        <v>1237</v>
      </c>
      <c r="D45" s="26">
        <v>336</v>
      </c>
      <c r="E45" s="21" t="s">
        <v>1258</v>
      </c>
      <c r="F45" s="27">
        <v>293.80263157894734</v>
      </c>
      <c r="G45" s="27">
        <v>21.596666666666668</v>
      </c>
      <c r="H45" s="28">
        <f t="shared" si="2"/>
        <v>293.88324210526315</v>
      </c>
      <c r="I45" s="28">
        <f t="shared" si="2"/>
        <v>21.696333333333335</v>
      </c>
      <c r="J45" s="29" t="s">
        <v>1622</v>
      </c>
      <c r="K45" s="30" t="s">
        <v>1242</v>
      </c>
      <c r="N45" s="31"/>
      <c r="O45" s="31"/>
      <c r="P45" s="31"/>
      <c r="R45" s="31"/>
      <c r="S45" s="31"/>
      <c r="T45" s="31"/>
      <c r="U45" s="31"/>
      <c r="V45" s="31"/>
      <c r="Z45" s="33"/>
      <c r="AD45" s="32"/>
      <c r="AF45" s="32"/>
      <c r="AG45" s="32"/>
      <c r="AH45" s="32"/>
      <c r="AI45" s="32"/>
      <c r="AJ45" s="32"/>
    </row>
    <row r="46" spans="1:36" x14ac:dyDescent="0.25">
      <c r="A46" s="20" t="s">
        <v>1268</v>
      </c>
      <c r="B46" s="21" t="s">
        <v>1227</v>
      </c>
      <c r="C46" s="21" t="s">
        <v>1237</v>
      </c>
      <c r="D46" s="26">
        <v>334</v>
      </c>
      <c r="E46" s="21" t="s">
        <v>1258</v>
      </c>
      <c r="F46" s="27">
        <v>294.09052631578948</v>
      </c>
      <c r="G46" s="27">
        <v>21.94</v>
      </c>
      <c r="H46" s="28">
        <f t="shared" si="2"/>
        <v>294.1135578947368</v>
      </c>
      <c r="I46" s="28">
        <f t="shared" si="2"/>
        <v>21.618333333333332</v>
      </c>
      <c r="J46" s="29" t="s">
        <v>1622</v>
      </c>
      <c r="K46" s="30" t="s">
        <v>1242</v>
      </c>
      <c r="N46" s="31"/>
      <c r="O46" s="31"/>
      <c r="P46" s="31"/>
      <c r="R46" s="31"/>
      <c r="S46" s="31"/>
      <c r="T46" s="31"/>
      <c r="U46" s="31"/>
      <c r="V46" s="31"/>
      <c r="Z46" s="33"/>
      <c r="AD46" s="32"/>
      <c r="AF46" s="32"/>
      <c r="AG46" s="32"/>
      <c r="AH46" s="32"/>
      <c r="AI46" s="32"/>
      <c r="AJ46" s="32"/>
    </row>
    <row r="47" spans="1:36" x14ac:dyDescent="0.25">
      <c r="A47" s="20" t="s">
        <v>1269</v>
      </c>
      <c r="B47" s="21" t="s">
        <v>1227</v>
      </c>
      <c r="C47" s="21" t="s">
        <v>1237</v>
      </c>
      <c r="D47" s="26">
        <v>330.8</v>
      </c>
      <c r="E47" s="21" t="s">
        <v>1258</v>
      </c>
      <c r="F47" s="27">
        <v>294.55115789473683</v>
      </c>
      <c r="G47" s="27">
        <v>21.095000000000002</v>
      </c>
      <c r="H47" s="28">
        <f t="shared" si="2"/>
        <v>294.38993684210527</v>
      </c>
      <c r="I47" s="28">
        <f t="shared" si="2"/>
        <v>21.089666666666666</v>
      </c>
      <c r="J47" s="29" t="s">
        <v>1622</v>
      </c>
      <c r="K47" s="30" t="s">
        <v>1242</v>
      </c>
      <c r="N47" s="31"/>
      <c r="O47" s="31"/>
      <c r="P47" s="31"/>
      <c r="R47" s="31"/>
      <c r="S47" s="31"/>
      <c r="T47" s="31"/>
      <c r="U47" s="31"/>
      <c r="V47" s="31"/>
      <c r="Z47" s="33"/>
      <c r="AD47" s="32"/>
      <c r="AF47" s="32"/>
      <c r="AG47" s="32"/>
      <c r="AH47" s="32"/>
      <c r="AI47" s="32"/>
      <c r="AJ47" s="32"/>
    </row>
    <row r="48" spans="1:36" x14ac:dyDescent="0.25">
      <c r="A48" s="20" t="s">
        <v>1270</v>
      </c>
      <c r="B48" s="21" t="s">
        <v>1227</v>
      </c>
      <c r="C48" s="21" t="s">
        <v>1237</v>
      </c>
      <c r="D48" s="26">
        <v>330.6</v>
      </c>
      <c r="E48" s="21" t="s">
        <v>1258</v>
      </c>
      <c r="F48" s="27">
        <v>294.57994736842102</v>
      </c>
      <c r="G48" s="27">
        <v>21.39</v>
      </c>
      <c r="H48" s="28">
        <f t="shared" si="2"/>
        <v>294.75259001349525</v>
      </c>
      <c r="I48" s="28">
        <f t="shared" si="2"/>
        <v>21.067333333333334</v>
      </c>
      <c r="J48" s="29" t="s">
        <v>1622</v>
      </c>
      <c r="K48" s="30" t="s">
        <v>1242</v>
      </c>
      <c r="N48" s="31"/>
      <c r="O48" s="31"/>
      <c r="P48" s="31"/>
      <c r="R48" s="31"/>
      <c r="S48" s="31"/>
      <c r="T48" s="31"/>
      <c r="U48" s="31"/>
      <c r="V48" s="31"/>
      <c r="Z48" s="33"/>
      <c r="AD48" s="32"/>
      <c r="AF48" s="32"/>
      <c r="AG48" s="32"/>
      <c r="AH48" s="32"/>
      <c r="AI48" s="32"/>
      <c r="AJ48" s="32"/>
    </row>
    <row r="49" spans="1:36" x14ac:dyDescent="0.25">
      <c r="A49" s="20" t="s">
        <v>1271</v>
      </c>
      <c r="B49" s="21" t="s">
        <v>1227</v>
      </c>
      <c r="C49" s="21" t="s">
        <v>1237</v>
      </c>
      <c r="D49" s="26">
        <v>328.2</v>
      </c>
      <c r="E49" s="21" t="s">
        <v>1258</v>
      </c>
      <c r="F49" s="27">
        <v>294.92542105263158</v>
      </c>
      <c r="G49" s="27">
        <v>19.426666666666666</v>
      </c>
      <c r="H49" s="28">
        <f t="shared" si="2"/>
        <v>295.13153603238868</v>
      </c>
      <c r="I49" s="28">
        <f t="shared" si="2"/>
        <v>21.011333333333333</v>
      </c>
      <c r="J49" s="29" t="s">
        <v>1622</v>
      </c>
      <c r="K49" s="30" t="s">
        <v>1242</v>
      </c>
      <c r="N49" s="31"/>
      <c r="O49" s="31"/>
      <c r="P49" s="31"/>
      <c r="R49" s="31"/>
      <c r="S49" s="31"/>
      <c r="T49" s="31"/>
      <c r="U49" s="31"/>
      <c r="V49" s="31"/>
      <c r="Z49" s="33"/>
      <c r="AD49" s="32"/>
      <c r="AF49" s="32"/>
      <c r="AG49" s="32"/>
      <c r="AH49" s="32"/>
      <c r="AI49" s="32"/>
      <c r="AJ49" s="32"/>
    </row>
    <row r="50" spans="1:36" x14ac:dyDescent="0.25">
      <c r="A50" s="20" t="s">
        <v>1272</v>
      </c>
      <c r="B50" s="21" t="s">
        <v>1227</v>
      </c>
      <c r="C50" s="21" t="s">
        <v>1207</v>
      </c>
      <c r="D50" s="26">
        <v>323</v>
      </c>
      <c r="E50" s="21" t="s">
        <v>1273</v>
      </c>
      <c r="F50" s="27">
        <v>295.61589743589741</v>
      </c>
      <c r="G50" s="27">
        <v>21.484999999999999</v>
      </c>
      <c r="H50" s="28">
        <f t="shared" si="2"/>
        <v>295.47161214574896</v>
      </c>
      <c r="I50" s="28">
        <f t="shared" si="2"/>
        <v>21.066333333333333</v>
      </c>
      <c r="J50" s="29" t="s">
        <v>1622</v>
      </c>
      <c r="K50" s="30" t="s">
        <v>1242</v>
      </c>
      <c r="N50" s="31"/>
      <c r="O50" s="31"/>
      <c r="P50" s="31"/>
      <c r="R50" s="31"/>
      <c r="S50" s="31"/>
      <c r="T50" s="31"/>
      <c r="U50" s="31"/>
      <c r="V50" s="31"/>
      <c r="Z50" s="33"/>
      <c r="AD50" s="32"/>
      <c r="AF50" s="32"/>
      <c r="AG50" s="32"/>
      <c r="AH50" s="32"/>
      <c r="AI50" s="32"/>
      <c r="AJ50" s="32"/>
    </row>
    <row r="51" spans="1:36" x14ac:dyDescent="0.25">
      <c r="A51" s="20" t="s">
        <v>1274</v>
      </c>
      <c r="B51" s="21" t="s">
        <v>1227</v>
      </c>
      <c r="C51" s="21" t="s">
        <v>1237</v>
      </c>
      <c r="D51" s="26">
        <v>318.7</v>
      </c>
      <c r="E51" s="21" t="s">
        <v>1273</v>
      </c>
      <c r="F51" s="27">
        <v>295.9852564102564</v>
      </c>
      <c r="G51" s="27">
        <v>21.66</v>
      </c>
      <c r="H51" s="28">
        <f t="shared" si="2"/>
        <v>295.81623805668016</v>
      </c>
      <c r="I51" s="28">
        <f t="shared" si="2"/>
        <v>21.061666666666667</v>
      </c>
      <c r="J51" s="29" t="s">
        <v>1627</v>
      </c>
      <c r="K51" s="30" t="s">
        <v>1242</v>
      </c>
      <c r="N51" s="31"/>
      <c r="O51" s="31"/>
      <c r="P51" s="31"/>
      <c r="R51" s="31"/>
      <c r="S51" s="31"/>
      <c r="T51" s="31"/>
      <c r="U51" s="31"/>
      <c r="V51" s="31"/>
      <c r="Z51" s="33"/>
      <c r="AD51" s="32"/>
      <c r="AF51" s="32"/>
      <c r="AG51" s="32"/>
      <c r="AH51" s="32"/>
      <c r="AI51" s="32"/>
      <c r="AJ51" s="32"/>
    </row>
    <row r="52" spans="1:36" x14ac:dyDescent="0.25">
      <c r="A52" s="20" t="s">
        <v>1275</v>
      </c>
      <c r="B52" s="21" t="s">
        <v>1227</v>
      </c>
      <c r="C52" s="21" t="s">
        <v>1237</v>
      </c>
      <c r="D52" s="26">
        <v>315.60000000000002</v>
      </c>
      <c r="E52" s="21" t="s">
        <v>1273</v>
      </c>
      <c r="F52" s="27">
        <v>296.25153846153842</v>
      </c>
      <c r="G52" s="27">
        <v>21.37</v>
      </c>
      <c r="H52" s="28">
        <f t="shared" si="2"/>
        <v>296.12612820512823</v>
      </c>
      <c r="I52" s="28">
        <f t="shared" si="2"/>
        <v>21.236333333333331</v>
      </c>
      <c r="J52" s="29" t="s">
        <v>1627</v>
      </c>
      <c r="K52" s="30" t="s">
        <v>1242</v>
      </c>
      <c r="N52" s="31"/>
      <c r="O52" s="31"/>
      <c r="P52" s="31"/>
      <c r="R52" s="31"/>
      <c r="S52" s="31"/>
      <c r="T52" s="31"/>
      <c r="U52" s="31"/>
      <c r="V52" s="31"/>
      <c r="Z52" s="33"/>
      <c r="AD52" s="32"/>
      <c r="AF52" s="32"/>
      <c r="AG52" s="32"/>
      <c r="AH52" s="32"/>
      <c r="AI52" s="32"/>
      <c r="AJ52" s="32"/>
    </row>
    <row r="53" spans="1:36" x14ac:dyDescent="0.25">
      <c r="A53" s="20" t="s">
        <v>1276</v>
      </c>
      <c r="B53" s="21" t="s">
        <v>1227</v>
      </c>
      <c r="C53" s="21" t="s">
        <v>1237</v>
      </c>
      <c r="D53" s="26">
        <v>315</v>
      </c>
      <c r="E53" s="21" t="s">
        <v>1273</v>
      </c>
      <c r="F53" s="27">
        <v>296.3030769230769</v>
      </c>
      <c r="G53" s="27">
        <v>21.366666666666667</v>
      </c>
      <c r="H53" s="28">
        <f t="shared" ref="H53:I68" si="3">AVERAGE(F51:F55)</f>
        <v>296.3047948717948</v>
      </c>
      <c r="I53" s="28">
        <f t="shared" si="3"/>
        <v>21.232333333333337</v>
      </c>
      <c r="J53" s="29" t="s">
        <v>1627</v>
      </c>
      <c r="K53" s="30" t="s">
        <v>1242</v>
      </c>
      <c r="N53" s="31"/>
      <c r="O53" s="31"/>
      <c r="P53" s="31"/>
      <c r="R53" s="31"/>
      <c r="S53" s="31"/>
      <c r="T53" s="31"/>
      <c r="U53" s="31"/>
      <c r="V53" s="31"/>
      <c r="Z53" s="33"/>
      <c r="AD53" s="32"/>
      <c r="AF53" s="32"/>
      <c r="AG53" s="32"/>
      <c r="AH53" s="32"/>
      <c r="AI53" s="32"/>
      <c r="AJ53" s="32"/>
    </row>
    <row r="54" spans="1:36" x14ac:dyDescent="0.25">
      <c r="A54" s="20" t="s">
        <v>1277</v>
      </c>
      <c r="B54" s="21" t="s">
        <v>1227</v>
      </c>
      <c r="C54" s="21" t="s">
        <v>1237</v>
      </c>
      <c r="D54" s="26">
        <v>313</v>
      </c>
      <c r="E54" s="21" t="s">
        <v>1273</v>
      </c>
      <c r="F54" s="27">
        <v>296.47487179487177</v>
      </c>
      <c r="G54" s="27">
        <v>20.3</v>
      </c>
      <c r="H54" s="28">
        <f t="shared" si="3"/>
        <v>296.45425641025639</v>
      </c>
      <c r="I54" s="28">
        <f t="shared" si="3"/>
        <v>21.166333333333334</v>
      </c>
      <c r="J54" s="29" t="s">
        <v>1627</v>
      </c>
      <c r="K54" s="30" t="s">
        <v>1242</v>
      </c>
      <c r="N54" s="31"/>
      <c r="O54" s="31"/>
      <c r="P54" s="31"/>
      <c r="R54" s="31"/>
      <c r="S54" s="31"/>
      <c r="T54" s="31"/>
      <c r="U54" s="31"/>
      <c r="V54" s="31"/>
      <c r="Z54" s="33"/>
      <c r="AD54" s="32"/>
      <c r="AF54" s="32"/>
      <c r="AG54" s="32"/>
      <c r="AH54" s="32"/>
      <c r="AI54" s="32"/>
      <c r="AJ54" s="32"/>
    </row>
    <row r="55" spans="1:36" x14ac:dyDescent="0.25">
      <c r="A55" s="20" t="s">
        <v>1278</v>
      </c>
      <c r="B55" s="21" t="s">
        <v>1227</v>
      </c>
      <c r="C55" s="21" t="s">
        <v>1237</v>
      </c>
      <c r="D55" s="26">
        <v>312.60000000000002</v>
      </c>
      <c r="E55" s="21" t="s">
        <v>1273</v>
      </c>
      <c r="F55" s="27">
        <v>296.50923076923073</v>
      </c>
      <c r="G55" s="27">
        <v>21.465000000000003</v>
      </c>
      <c r="H55" s="28">
        <f t="shared" si="3"/>
        <v>296.5848205128205</v>
      </c>
      <c r="I55" s="28">
        <f t="shared" si="3"/>
        <v>21.143333333333334</v>
      </c>
      <c r="J55" s="29" t="s">
        <v>1628</v>
      </c>
      <c r="K55" s="30" t="s">
        <v>1242</v>
      </c>
      <c r="N55" s="31"/>
      <c r="O55" s="31"/>
      <c r="P55" s="31"/>
      <c r="R55" s="31"/>
      <c r="S55" s="31"/>
      <c r="T55" s="31"/>
      <c r="U55" s="31"/>
      <c r="V55" s="31"/>
      <c r="Z55" s="33"/>
      <c r="AD55" s="32"/>
      <c r="AF55" s="32"/>
      <c r="AG55" s="32"/>
      <c r="AH55" s="32"/>
      <c r="AI55" s="32"/>
      <c r="AJ55" s="32"/>
    </row>
    <row r="56" spans="1:36" ht="26.5" customHeight="1" x14ac:dyDescent="0.25">
      <c r="A56" s="20" t="s">
        <v>1279</v>
      </c>
      <c r="B56" s="21" t="s">
        <v>1227</v>
      </c>
      <c r="C56" s="21" t="s">
        <v>1223</v>
      </c>
      <c r="D56" s="26">
        <v>310</v>
      </c>
      <c r="E56" s="21" t="s">
        <v>1273</v>
      </c>
      <c r="F56" s="27">
        <v>296.73256410256408</v>
      </c>
      <c r="G56" s="27">
        <v>21.330000000000002</v>
      </c>
      <c r="H56" s="28">
        <f t="shared" si="3"/>
        <v>296.70851282051274</v>
      </c>
      <c r="I56" s="28">
        <f t="shared" si="3"/>
        <v>21.251999999999999</v>
      </c>
      <c r="J56" s="29" t="s">
        <v>1629</v>
      </c>
      <c r="K56" s="30" t="s">
        <v>1242</v>
      </c>
      <c r="N56" s="31"/>
      <c r="O56" s="31"/>
      <c r="P56" s="31"/>
      <c r="R56" s="31"/>
      <c r="S56" s="31"/>
      <c r="T56" s="31"/>
      <c r="U56" s="31"/>
      <c r="V56" s="31"/>
      <c r="Z56" s="33"/>
      <c r="AD56" s="32"/>
      <c r="AF56" s="32"/>
      <c r="AG56" s="32"/>
      <c r="AH56" s="32"/>
      <c r="AI56" s="32"/>
      <c r="AJ56" s="32"/>
    </row>
    <row r="57" spans="1:36" x14ac:dyDescent="0.25">
      <c r="A57" s="20" t="s">
        <v>1280</v>
      </c>
      <c r="B57" s="21" t="s">
        <v>1227</v>
      </c>
      <c r="C57" s="21" t="s">
        <v>1223</v>
      </c>
      <c r="D57" s="26">
        <v>308</v>
      </c>
      <c r="E57" s="21" t="s">
        <v>1273</v>
      </c>
      <c r="F57" s="27">
        <v>296.90435897435896</v>
      </c>
      <c r="G57" s="27">
        <v>21.254999999999999</v>
      </c>
      <c r="H57" s="28">
        <f t="shared" si="3"/>
        <v>296.88889743589738</v>
      </c>
      <c r="I57" s="28">
        <f t="shared" si="3"/>
        <v>21.614666666666665</v>
      </c>
      <c r="J57" s="29" t="s">
        <v>1627</v>
      </c>
      <c r="K57" s="30" t="s">
        <v>1242</v>
      </c>
      <c r="N57" s="31"/>
      <c r="O57" s="31"/>
      <c r="P57" s="31"/>
      <c r="R57" s="31"/>
      <c r="S57" s="31"/>
      <c r="T57" s="31"/>
      <c r="U57" s="31"/>
      <c r="V57" s="31"/>
      <c r="Z57" s="33"/>
      <c r="AD57" s="32"/>
      <c r="AF57" s="32"/>
      <c r="AG57" s="32"/>
      <c r="AH57" s="32"/>
      <c r="AI57" s="32"/>
      <c r="AJ57" s="32"/>
    </row>
    <row r="58" spans="1:36" x14ac:dyDescent="0.25">
      <c r="A58" s="20" t="s">
        <v>1281</v>
      </c>
      <c r="B58" s="21" t="s">
        <v>1227</v>
      </c>
      <c r="C58" s="21" t="s">
        <v>1237</v>
      </c>
      <c r="D58" s="26">
        <v>307.8</v>
      </c>
      <c r="E58" s="21" t="s">
        <v>1273</v>
      </c>
      <c r="F58" s="27">
        <v>296.92153846153843</v>
      </c>
      <c r="G58" s="27">
        <v>21.91</v>
      </c>
      <c r="H58" s="28">
        <f t="shared" si="3"/>
        <v>297.06584615384611</v>
      </c>
      <c r="I58" s="28">
        <f t="shared" si="3"/>
        <v>21.633666666666667</v>
      </c>
      <c r="J58" s="29" t="s">
        <v>1627</v>
      </c>
      <c r="K58" s="30" t="s">
        <v>1242</v>
      </c>
      <c r="N58" s="31"/>
      <c r="O58" s="31"/>
      <c r="P58" s="31"/>
      <c r="R58" s="31"/>
      <c r="S58" s="31"/>
      <c r="T58" s="31"/>
      <c r="U58" s="31"/>
      <c r="V58" s="31"/>
      <c r="Z58" s="33"/>
      <c r="AD58" s="32"/>
      <c r="AF58" s="32"/>
      <c r="AG58" s="32"/>
      <c r="AH58" s="32"/>
      <c r="AI58" s="32"/>
      <c r="AJ58" s="32"/>
    </row>
    <row r="59" spans="1:36" ht="39.65" customHeight="1" x14ac:dyDescent="0.25">
      <c r="A59" s="20" t="s">
        <v>1282</v>
      </c>
      <c r="B59" s="21" t="s">
        <v>1206</v>
      </c>
      <c r="C59" s="21" t="s">
        <v>1237</v>
      </c>
      <c r="D59" s="26">
        <v>302.5</v>
      </c>
      <c r="E59" s="21" t="s">
        <v>1273</v>
      </c>
      <c r="F59" s="27">
        <v>297.37679487179486</v>
      </c>
      <c r="G59" s="27">
        <v>22.113333333333333</v>
      </c>
      <c r="H59" s="28">
        <f t="shared" si="3"/>
        <v>297.24279487179484</v>
      </c>
      <c r="I59" s="28">
        <f t="shared" si="3"/>
        <v>21.775666666666666</v>
      </c>
      <c r="J59" s="29" t="s">
        <v>1630</v>
      </c>
      <c r="K59" s="30" t="s">
        <v>1246</v>
      </c>
      <c r="N59" s="31"/>
      <c r="O59" s="31"/>
      <c r="P59" s="31"/>
      <c r="R59" s="31"/>
      <c r="S59" s="31"/>
      <c r="T59" s="31"/>
      <c r="U59" s="31"/>
      <c r="V59" s="31"/>
      <c r="Z59" s="33"/>
      <c r="AD59" s="32"/>
      <c r="AF59" s="32"/>
      <c r="AG59" s="32"/>
      <c r="AH59" s="32"/>
      <c r="AI59" s="32"/>
      <c r="AJ59" s="32"/>
    </row>
    <row r="60" spans="1:36" x14ac:dyDescent="0.25">
      <c r="A60" s="20" t="s">
        <v>1283</v>
      </c>
      <c r="B60" s="21" t="s">
        <v>1227</v>
      </c>
      <c r="C60" s="21" t="s">
        <v>1237</v>
      </c>
      <c r="D60" s="26">
        <v>302.3</v>
      </c>
      <c r="E60" s="21" t="s">
        <v>1273</v>
      </c>
      <c r="F60" s="27">
        <v>297.39397435897433</v>
      </c>
      <c r="G60" s="27">
        <v>21.560000000000002</v>
      </c>
      <c r="H60" s="28">
        <f t="shared" si="3"/>
        <v>297.47300000000001</v>
      </c>
      <c r="I60" s="28">
        <f t="shared" si="3"/>
        <v>21.762666666666668</v>
      </c>
      <c r="J60" s="29" t="s">
        <v>1628</v>
      </c>
      <c r="K60" s="30" t="s">
        <v>1242</v>
      </c>
      <c r="N60" s="31"/>
      <c r="O60" s="31"/>
      <c r="P60" s="31"/>
      <c r="R60" s="31"/>
      <c r="S60" s="31"/>
      <c r="T60" s="31"/>
      <c r="U60" s="31"/>
      <c r="V60" s="31"/>
      <c r="Z60" s="33"/>
      <c r="AD60" s="32"/>
      <c r="AF60" s="32"/>
      <c r="AG60" s="32"/>
      <c r="AH60" s="32"/>
      <c r="AI60" s="32"/>
      <c r="AJ60" s="32"/>
    </row>
    <row r="61" spans="1:36" x14ac:dyDescent="0.25">
      <c r="A61" s="20" t="s">
        <v>1284</v>
      </c>
      <c r="B61" s="21" t="s">
        <v>1227</v>
      </c>
      <c r="C61" s="21" t="s">
        <v>1223</v>
      </c>
      <c r="D61" s="26">
        <v>299.7</v>
      </c>
      <c r="E61" s="21" t="s">
        <v>1273</v>
      </c>
      <c r="F61" s="27">
        <v>297.61730769230769</v>
      </c>
      <c r="G61" s="27">
        <v>22.04</v>
      </c>
      <c r="H61" s="28">
        <f t="shared" si="3"/>
        <v>297.72897435897437</v>
      </c>
      <c r="I61" s="28">
        <f t="shared" si="3"/>
        <v>21.709333333333337</v>
      </c>
      <c r="J61" s="29" t="s">
        <v>1628</v>
      </c>
      <c r="K61" s="30" t="s">
        <v>1242</v>
      </c>
      <c r="N61" s="31"/>
      <c r="O61" s="31"/>
      <c r="P61" s="31"/>
      <c r="R61" s="31"/>
      <c r="S61" s="31"/>
      <c r="T61" s="31"/>
      <c r="U61" s="31"/>
      <c r="V61" s="31"/>
      <c r="Z61" s="33"/>
      <c r="AD61" s="32"/>
      <c r="AF61" s="32"/>
      <c r="AG61" s="32"/>
      <c r="AH61" s="32"/>
      <c r="AI61" s="32"/>
      <c r="AJ61" s="32"/>
    </row>
    <row r="62" spans="1:36" x14ac:dyDescent="0.25">
      <c r="A62" s="20" t="s">
        <v>1285</v>
      </c>
      <c r="B62" s="21" t="s">
        <v>1227</v>
      </c>
      <c r="C62" s="21" t="s">
        <v>1237</v>
      </c>
      <c r="D62" s="26">
        <v>294.60000000000002</v>
      </c>
      <c r="E62" s="21" t="s">
        <v>1273</v>
      </c>
      <c r="F62" s="27">
        <v>298.05538461538458</v>
      </c>
      <c r="G62" s="27">
        <v>21.19</v>
      </c>
      <c r="H62" s="28">
        <f t="shared" si="3"/>
        <v>297.96948717948715</v>
      </c>
      <c r="I62" s="28">
        <f t="shared" si="3"/>
        <v>21.492666666666668</v>
      </c>
      <c r="J62" s="29" t="s">
        <v>1628</v>
      </c>
      <c r="K62" s="30" t="s">
        <v>1242</v>
      </c>
      <c r="N62" s="31"/>
      <c r="O62" s="31"/>
      <c r="P62" s="31"/>
      <c r="R62" s="31"/>
      <c r="S62" s="31"/>
      <c r="T62" s="31"/>
      <c r="U62" s="31"/>
      <c r="V62" s="31"/>
      <c r="Z62" s="33"/>
      <c r="AD62" s="32"/>
      <c r="AF62" s="32"/>
      <c r="AG62" s="32"/>
      <c r="AH62" s="32"/>
      <c r="AI62" s="32"/>
      <c r="AJ62" s="32"/>
    </row>
    <row r="63" spans="1:36" x14ac:dyDescent="0.25">
      <c r="A63" s="20" t="s">
        <v>1286</v>
      </c>
      <c r="B63" s="21" t="s">
        <v>1227</v>
      </c>
      <c r="C63" s="21" t="s">
        <v>1237</v>
      </c>
      <c r="D63" s="26">
        <v>292.89999999999998</v>
      </c>
      <c r="E63" s="21" t="s">
        <v>1273</v>
      </c>
      <c r="F63" s="27">
        <v>298.20141025641027</v>
      </c>
      <c r="G63" s="27">
        <v>21.643333333333338</v>
      </c>
      <c r="H63" s="28">
        <f t="shared" si="3"/>
        <v>298.24951282051279</v>
      </c>
      <c r="I63" s="28">
        <f t="shared" si="3"/>
        <v>21.238666666666667</v>
      </c>
      <c r="J63" s="29" t="s">
        <v>1628</v>
      </c>
      <c r="K63" s="30" t="s">
        <v>1242</v>
      </c>
      <c r="N63" s="31"/>
      <c r="O63" s="31"/>
      <c r="P63" s="31"/>
      <c r="R63" s="31"/>
      <c r="S63" s="31"/>
      <c r="T63" s="31"/>
      <c r="U63" s="31"/>
      <c r="V63" s="31"/>
      <c r="Z63" s="33"/>
      <c r="AD63" s="32"/>
      <c r="AF63" s="32"/>
      <c r="AG63" s="32"/>
      <c r="AH63" s="32"/>
      <c r="AI63" s="32"/>
      <c r="AJ63" s="32"/>
    </row>
    <row r="64" spans="1:36" x14ac:dyDescent="0.25">
      <c r="A64" s="20" t="s">
        <v>1287</v>
      </c>
      <c r="B64" s="21" t="s">
        <v>1227</v>
      </c>
      <c r="C64" s="21" t="s">
        <v>1237</v>
      </c>
      <c r="D64" s="26">
        <v>288.5</v>
      </c>
      <c r="E64" s="21" t="s">
        <v>1273</v>
      </c>
      <c r="F64" s="27">
        <v>298.57935897435897</v>
      </c>
      <c r="G64" s="27">
        <v>21.03</v>
      </c>
      <c r="H64" s="28">
        <f t="shared" si="3"/>
        <v>298.48658974358972</v>
      </c>
      <c r="I64" s="28">
        <f t="shared" si="3"/>
        <v>21.121333333333332</v>
      </c>
      <c r="J64" s="29" t="s">
        <v>1628</v>
      </c>
      <c r="K64" s="30" t="s">
        <v>1242</v>
      </c>
      <c r="N64" s="31"/>
      <c r="O64" s="31"/>
      <c r="P64" s="31"/>
      <c r="R64" s="31"/>
      <c r="S64" s="31"/>
      <c r="T64" s="31"/>
      <c r="U64" s="31"/>
      <c r="V64" s="31"/>
      <c r="Z64" s="33"/>
      <c r="AD64" s="32"/>
      <c r="AF64" s="32"/>
      <c r="AG64" s="32"/>
      <c r="AH64" s="32"/>
      <c r="AI64" s="32"/>
      <c r="AJ64" s="32"/>
    </row>
    <row r="65" spans="1:36" x14ac:dyDescent="0.25">
      <c r="A65" s="20" t="s">
        <v>1288</v>
      </c>
      <c r="B65" s="21" t="s">
        <v>1227</v>
      </c>
      <c r="C65" s="21" t="s">
        <v>1223</v>
      </c>
      <c r="D65" s="26">
        <v>286</v>
      </c>
      <c r="E65" s="21" t="s">
        <v>1273</v>
      </c>
      <c r="F65" s="27">
        <v>298.79410256410256</v>
      </c>
      <c r="G65" s="27">
        <v>20.290000000000003</v>
      </c>
      <c r="H65" s="28">
        <f t="shared" si="3"/>
        <v>298.64979487179482</v>
      </c>
      <c r="I65" s="28">
        <f t="shared" si="3"/>
        <v>21.283333333333328</v>
      </c>
      <c r="J65" s="29" t="s">
        <v>1628</v>
      </c>
      <c r="K65" s="30" t="s">
        <v>1242</v>
      </c>
      <c r="R65" s="31"/>
      <c r="S65" s="31"/>
      <c r="T65" s="31"/>
      <c r="U65" s="31"/>
      <c r="V65" s="31"/>
      <c r="Z65" s="33"/>
      <c r="AD65" s="32"/>
      <c r="AF65" s="32"/>
      <c r="AG65" s="32"/>
      <c r="AH65" s="32"/>
      <c r="AI65" s="32"/>
      <c r="AJ65" s="32"/>
    </row>
    <row r="66" spans="1:36" x14ac:dyDescent="0.25">
      <c r="A66" s="20" t="s">
        <v>1289</v>
      </c>
      <c r="B66" s="21" t="s">
        <v>1227</v>
      </c>
      <c r="C66" s="21" t="s">
        <v>1237</v>
      </c>
      <c r="D66" s="26">
        <v>285.89999999999998</v>
      </c>
      <c r="E66" s="21" t="s">
        <v>1273</v>
      </c>
      <c r="F66" s="27">
        <v>298.80269230769233</v>
      </c>
      <c r="G66" s="27">
        <v>21.453333333333301</v>
      </c>
      <c r="H66" s="28">
        <f t="shared" si="3"/>
        <v>298.80128833071683</v>
      </c>
      <c r="I66" s="28">
        <f t="shared" si="3"/>
        <v>21.433244824166216</v>
      </c>
      <c r="J66" s="29" t="s">
        <v>1628</v>
      </c>
      <c r="K66" s="30" t="s">
        <v>1242</v>
      </c>
      <c r="R66" s="31"/>
      <c r="S66" s="31"/>
      <c r="T66" s="31"/>
      <c r="U66" s="31"/>
      <c r="V66" s="31"/>
      <c r="Z66" s="33"/>
      <c r="AD66" s="32"/>
      <c r="AF66" s="32"/>
      <c r="AG66" s="32"/>
      <c r="AH66" s="32"/>
      <c r="AI66" s="32"/>
      <c r="AJ66" s="32"/>
    </row>
    <row r="67" spans="1:36" x14ac:dyDescent="0.25">
      <c r="A67" s="20" t="s">
        <v>1290</v>
      </c>
      <c r="B67" s="21" t="s">
        <v>1227</v>
      </c>
      <c r="C67" s="21" t="s">
        <v>1237</v>
      </c>
      <c r="D67" s="26">
        <v>285.10000000000002</v>
      </c>
      <c r="E67" s="21" t="s">
        <v>1273</v>
      </c>
      <c r="F67" s="27">
        <v>298.87141025641023</v>
      </c>
      <c r="G67" s="27">
        <v>22</v>
      </c>
      <c r="H67" s="28">
        <f t="shared" si="3"/>
        <v>298.88045054945053</v>
      </c>
      <c r="I67" s="28">
        <f t="shared" si="3"/>
        <v>21.431244824166221</v>
      </c>
      <c r="J67" s="29" t="s">
        <v>1628</v>
      </c>
      <c r="K67" s="30" t="s">
        <v>1242</v>
      </c>
      <c r="R67" s="31"/>
      <c r="S67" s="31"/>
      <c r="T67" s="31"/>
      <c r="U67" s="31"/>
      <c r="V67" s="31"/>
      <c r="Z67" s="33"/>
      <c r="AD67" s="32"/>
      <c r="AF67" s="32"/>
      <c r="AG67" s="32"/>
      <c r="AH67" s="32"/>
      <c r="AI67" s="32"/>
      <c r="AJ67" s="32"/>
    </row>
    <row r="68" spans="1:36" ht="26.5" customHeight="1" x14ac:dyDescent="0.25">
      <c r="A68" s="21" t="s">
        <v>1291</v>
      </c>
      <c r="B68" s="21" t="s">
        <v>1227</v>
      </c>
      <c r="C68" s="21" t="s">
        <v>1237</v>
      </c>
      <c r="D68" s="26">
        <v>284.7</v>
      </c>
      <c r="E68" s="21" t="s">
        <v>1292</v>
      </c>
      <c r="F68" s="27">
        <v>298.95887755102035</v>
      </c>
      <c r="G68" s="27">
        <v>22.39289078749778</v>
      </c>
      <c r="H68" s="28">
        <f t="shared" si="3"/>
        <v>298.96880010465719</v>
      </c>
      <c r="I68" s="28">
        <f t="shared" si="3"/>
        <v>21.645244824166216</v>
      </c>
      <c r="J68" s="29" t="s">
        <v>1631</v>
      </c>
      <c r="K68" s="30" t="s">
        <v>1242</v>
      </c>
      <c r="R68" s="31"/>
      <c r="S68" s="31"/>
      <c r="T68" s="31"/>
      <c r="U68" s="31"/>
      <c r="V68" s="31"/>
      <c r="Z68" s="33"/>
      <c r="AD68" s="32"/>
      <c r="AF68" s="32"/>
      <c r="AG68" s="32"/>
      <c r="AH68" s="32"/>
      <c r="AI68" s="32"/>
      <c r="AJ68" s="32"/>
    </row>
    <row r="69" spans="1:36" x14ac:dyDescent="0.25">
      <c r="A69" s="20" t="s">
        <v>1293</v>
      </c>
      <c r="B69" s="21" t="s">
        <v>1227</v>
      </c>
      <c r="C69" s="21" t="s">
        <v>1237</v>
      </c>
      <c r="D69" s="26">
        <v>284.60000000000002</v>
      </c>
      <c r="E69" s="21" t="s">
        <v>1292</v>
      </c>
      <c r="F69" s="27">
        <v>298.97517006802718</v>
      </c>
      <c r="G69" s="27">
        <v>21.020000000000003</v>
      </c>
      <c r="H69" s="28">
        <f t="shared" ref="H69:I84" si="4">AVERAGE(F67:F71)</f>
        <v>299.06357796964937</v>
      </c>
      <c r="I69" s="28">
        <f t="shared" si="4"/>
        <v>21.57863960527175</v>
      </c>
      <c r="J69" s="29" t="s">
        <v>1628</v>
      </c>
      <c r="K69" s="30" t="s">
        <v>1242</v>
      </c>
      <c r="R69" s="31"/>
      <c r="S69" s="31"/>
      <c r="T69" s="31"/>
      <c r="U69" s="31"/>
      <c r="V69" s="31"/>
      <c r="Z69" s="33"/>
      <c r="AD69" s="32"/>
      <c r="AF69" s="32"/>
      <c r="AG69" s="32"/>
      <c r="AH69" s="32"/>
      <c r="AI69" s="32"/>
      <c r="AJ69" s="32"/>
    </row>
    <row r="70" spans="1:36" x14ac:dyDescent="0.25">
      <c r="A70" s="20" t="s">
        <v>1294</v>
      </c>
      <c r="B70" s="21" t="s">
        <v>1227</v>
      </c>
      <c r="C70" s="21" t="s">
        <v>1237</v>
      </c>
      <c r="D70" s="26">
        <v>283</v>
      </c>
      <c r="E70" s="21" t="s">
        <v>1292</v>
      </c>
      <c r="F70" s="27">
        <v>299.23585034013604</v>
      </c>
      <c r="G70" s="27">
        <v>21.360000000000003</v>
      </c>
      <c r="H70" s="28">
        <f t="shared" si="4"/>
        <v>299.19023129251696</v>
      </c>
      <c r="I70" s="28">
        <f t="shared" si="4"/>
        <v>21.60510374674713</v>
      </c>
      <c r="J70" s="29" t="s">
        <v>1628</v>
      </c>
      <c r="K70" s="30" t="s">
        <v>1242</v>
      </c>
      <c r="R70" s="31"/>
      <c r="S70" s="31"/>
      <c r="T70" s="31"/>
      <c r="U70" s="31"/>
      <c r="V70" s="31"/>
      <c r="Z70" s="33"/>
      <c r="AD70" s="32"/>
      <c r="AF70" s="32"/>
      <c r="AG70" s="32"/>
      <c r="AH70" s="32"/>
      <c r="AI70" s="32"/>
      <c r="AJ70" s="32"/>
    </row>
    <row r="71" spans="1:36" ht="26.5" customHeight="1" x14ac:dyDescent="0.25">
      <c r="A71" s="21" t="s">
        <v>1295</v>
      </c>
      <c r="B71" s="21" t="s">
        <v>1227</v>
      </c>
      <c r="C71" s="21" t="s">
        <v>1237</v>
      </c>
      <c r="D71" s="26">
        <v>282.75</v>
      </c>
      <c r="E71" s="21" t="s">
        <v>1292</v>
      </c>
      <c r="F71" s="27">
        <v>299.27658163265301</v>
      </c>
      <c r="G71" s="27">
        <v>21.120307238860956</v>
      </c>
      <c r="H71" s="28">
        <f t="shared" si="4"/>
        <v>299.30427891156461</v>
      </c>
      <c r="I71" s="28">
        <f t="shared" si="4"/>
        <v>21.302525589247573</v>
      </c>
      <c r="J71" s="29" t="s">
        <v>1632</v>
      </c>
      <c r="K71" s="30" t="s">
        <v>1242</v>
      </c>
      <c r="R71" s="31"/>
      <c r="S71" s="31"/>
      <c r="T71" s="31"/>
      <c r="U71" s="31"/>
      <c r="V71" s="31"/>
      <c r="Z71" s="33"/>
      <c r="AD71" s="32"/>
      <c r="AF71" s="32"/>
      <c r="AG71" s="32"/>
      <c r="AH71" s="32"/>
      <c r="AI71" s="32"/>
      <c r="AJ71" s="32"/>
    </row>
    <row r="72" spans="1:36" ht="26.5" customHeight="1" x14ac:dyDescent="0.25">
      <c r="A72" s="21" t="s">
        <v>1296</v>
      </c>
      <c r="B72" s="21" t="s">
        <v>1227</v>
      </c>
      <c r="C72" s="21" t="s">
        <v>1237</v>
      </c>
      <c r="D72" s="26">
        <v>281.35000000000002</v>
      </c>
      <c r="E72" s="21" t="s">
        <v>1292</v>
      </c>
      <c r="F72" s="27">
        <v>299.50467687074826</v>
      </c>
      <c r="G72" s="27">
        <v>22.132320707376898</v>
      </c>
      <c r="H72" s="28">
        <f t="shared" si="4"/>
        <v>299.41506802721085</v>
      </c>
      <c r="I72" s="28">
        <f t="shared" si="4"/>
        <v>21.22452558924757</v>
      </c>
      <c r="J72" s="29" t="s">
        <v>1632</v>
      </c>
      <c r="K72" s="30" t="s">
        <v>1242</v>
      </c>
      <c r="R72" s="31"/>
      <c r="S72" s="31"/>
      <c r="T72" s="31"/>
      <c r="U72" s="31"/>
      <c r="V72" s="31"/>
      <c r="Z72" s="33"/>
      <c r="AD72" s="32"/>
      <c r="AF72" s="32"/>
      <c r="AG72" s="32"/>
      <c r="AH72" s="32"/>
      <c r="AI72" s="32"/>
      <c r="AJ72" s="32"/>
    </row>
    <row r="73" spans="1:36" x14ac:dyDescent="0.25">
      <c r="A73" s="20" t="s">
        <v>1297</v>
      </c>
      <c r="B73" s="21" t="s">
        <v>1227</v>
      </c>
      <c r="C73" s="21" t="s">
        <v>1237</v>
      </c>
      <c r="D73" s="26">
        <v>281.2</v>
      </c>
      <c r="E73" s="21" t="s">
        <v>1292</v>
      </c>
      <c r="F73" s="27">
        <v>299.5291156462585</v>
      </c>
      <c r="G73" s="27">
        <v>20.880000000000003</v>
      </c>
      <c r="H73" s="28">
        <f t="shared" si="4"/>
        <v>299.4965306122449</v>
      </c>
      <c r="I73" s="28">
        <f t="shared" si="4"/>
        <v>21.317289377221041</v>
      </c>
      <c r="J73" s="29" t="s">
        <v>1628</v>
      </c>
      <c r="K73" s="30" t="s">
        <v>1242</v>
      </c>
      <c r="R73" s="31"/>
      <c r="S73" s="31"/>
      <c r="T73" s="31"/>
      <c r="U73" s="31"/>
      <c r="V73" s="31"/>
      <c r="Z73" s="33"/>
      <c r="AD73" s="32"/>
      <c r="AF73" s="32"/>
      <c r="AG73" s="32"/>
      <c r="AH73" s="32"/>
      <c r="AI73" s="32"/>
      <c r="AJ73" s="32"/>
    </row>
    <row r="74" spans="1:36" x14ac:dyDescent="0.25">
      <c r="A74" s="20" t="s">
        <v>1297</v>
      </c>
      <c r="B74" s="21" t="s">
        <v>1227</v>
      </c>
      <c r="C74" s="21" t="s">
        <v>1237</v>
      </c>
      <c r="D74" s="26">
        <v>281.2</v>
      </c>
      <c r="E74" s="21" t="s">
        <v>1292</v>
      </c>
      <c r="F74" s="27">
        <v>299.5291156462585</v>
      </c>
      <c r="G74" s="27">
        <v>20.630000000000003</v>
      </c>
      <c r="H74" s="28">
        <f t="shared" si="4"/>
        <v>299.60243197278913</v>
      </c>
      <c r="I74" s="28">
        <f t="shared" si="4"/>
        <v>21.39517047289365</v>
      </c>
      <c r="J74" s="29" t="s">
        <v>1628</v>
      </c>
      <c r="K74" s="30" t="s">
        <v>1242</v>
      </c>
      <c r="R74" s="31"/>
      <c r="S74" s="31"/>
      <c r="T74" s="31"/>
      <c r="U74" s="31"/>
      <c r="V74" s="31"/>
      <c r="Z74" s="33"/>
      <c r="AD74" s="32"/>
      <c r="AF74" s="32"/>
      <c r="AG74" s="32"/>
      <c r="AH74" s="32"/>
      <c r="AI74" s="32"/>
      <c r="AJ74" s="32"/>
    </row>
    <row r="75" spans="1:36" ht="26.5" customHeight="1" x14ac:dyDescent="0.25">
      <c r="A75" s="21" t="s">
        <v>1298</v>
      </c>
      <c r="B75" s="21" t="s">
        <v>1227</v>
      </c>
      <c r="C75" s="21" t="s">
        <v>1237</v>
      </c>
      <c r="D75" s="26">
        <v>280.5</v>
      </c>
      <c r="E75" s="21" t="s">
        <v>1292</v>
      </c>
      <c r="F75" s="27">
        <v>299.6431632653061</v>
      </c>
      <c r="G75" s="27">
        <v>21.823818939867362</v>
      </c>
      <c r="H75" s="28">
        <f t="shared" si="4"/>
        <v>299.69529931972789</v>
      </c>
      <c r="I75" s="28">
        <f t="shared" si="4"/>
        <v>21.402148358038176</v>
      </c>
      <c r="J75" s="29" t="s">
        <v>1633</v>
      </c>
      <c r="K75" s="30" t="s">
        <v>1242</v>
      </c>
      <c r="R75" s="31"/>
      <c r="S75" s="31"/>
      <c r="T75" s="31"/>
      <c r="U75" s="31"/>
      <c r="V75" s="31"/>
      <c r="Z75" s="33"/>
      <c r="AD75" s="32"/>
      <c r="AF75" s="32"/>
      <c r="AG75" s="32"/>
      <c r="AH75" s="32"/>
      <c r="AI75" s="32"/>
      <c r="AJ75" s="32"/>
    </row>
    <row r="76" spans="1:36" ht="26.5" customHeight="1" x14ac:dyDescent="0.25">
      <c r="A76" s="21" t="s">
        <v>1299</v>
      </c>
      <c r="B76" s="21" t="s">
        <v>1227</v>
      </c>
      <c r="C76" s="21" t="s">
        <v>1237</v>
      </c>
      <c r="D76" s="26">
        <v>279.5</v>
      </c>
      <c r="E76" s="21" t="s">
        <v>1292</v>
      </c>
      <c r="F76" s="27">
        <v>299.80608843537414</v>
      </c>
      <c r="G76" s="27">
        <v>21.509712717223991</v>
      </c>
      <c r="H76" s="28">
        <f t="shared" si="4"/>
        <v>299.8158639455782</v>
      </c>
      <c r="I76" s="28">
        <f t="shared" si="4"/>
        <v>21.578058295926375</v>
      </c>
      <c r="J76" s="29" t="s">
        <v>1634</v>
      </c>
      <c r="K76" s="30" t="s">
        <v>1242</v>
      </c>
      <c r="R76" s="31"/>
      <c r="S76" s="31"/>
      <c r="T76" s="31"/>
      <c r="U76" s="31"/>
      <c r="V76" s="31"/>
      <c r="Z76" s="33"/>
      <c r="AD76" s="32"/>
      <c r="AF76" s="32"/>
      <c r="AG76" s="32"/>
      <c r="AH76" s="32"/>
      <c r="AI76" s="32"/>
      <c r="AJ76" s="32"/>
    </row>
    <row r="77" spans="1:36" ht="26.5" customHeight="1" x14ac:dyDescent="0.25">
      <c r="A77" s="21" t="s">
        <v>1300</v>
      </c>
      <c r="B77" s="21" t="s">
        <v>1227</v>
      </c>
      <c r="C77" s="21" t="s">
        <v>1237</v>
      </c>
      <c r="D77" s="26">
        <v>278.5</v>
      </c>
      <c r="E77" s="21" t="s">
        <v>1292</v>
      </c>
      <c r="F77" s="27">
        <v>299.96901360544217</v>
      </c>
      <c r="G77" s="27">
        <v>22.167210133099523</v>
      </c>
      <c r="H77" s="28">
        <f t="shared" si="4"/>
        <v>300.0407006802721</v>
      </c>
      <c r="I77" s="28">
        <f t="shared" si="4"/>
        <v>21.769510525225741</v>
      </c>
      <c r="J77" s="29" t="s">
        <v>1635</v>
      </c>
      <c r="K77" s="30" t="s">
        <v>1242</v>
      </c>
      <c r="R77" s="31"/>
      <c r="S77" s="31"/>
      <c r="T77" s="31"/>
      <c r="U77" s="31"/>
      <c r="V77" s="31"/>
      <c r="Z77" s="33"/>
      <c r="AD77" s="32"/>
      <c r="AF77" s="32"/>
      <c r="AG77" s="32"/>
      <c r="AH77" s="32"/>
      <c r="AI77" s="32"/>
      <c r="AJ77" s="32"/>
    </row>
    <row r="78" spans="1:36" ht="26.5" customHeight="1" x14ac:dyDescent="0.25">
      <c r="A78" s="21" t="s">
        <v>1301</v>
      </c>
      <c r="B78" s="21" t="s">
        <v>1227</v>
      </c>
      <c r="C78" s="21" t="s">
        <v>1237</v>
      </c>
      <c r="D78" s="26">
        <v>277.5</v>
      </c>
      <c r="E78" s="21" t="s">
        <v>1292</v>
      </c>
      <c r="F78" s="27">
        <v>300.13193877551015</v>
      </c>
      <c r="G78" s="27">
        <v>21.759549689440998</v>
      </c>
      <c r="H78" s="28">
        <f t="shared" si="4"/>
        <v>300.26064965986399</v>
      </c>
      <c r="I78" s="28">
        <f t="shared" si="4"/>
        <v>21.746375644194519</v>
      </c>
      <c r="J78" s="29" t="s">
        <v>1636</v>
      </c>
      <c r="K78" s="30" t="s">
        <v>1242</v>
      </c>
      <c r="R78" s="31"/>
      <c r="S78" s="31"/>
      <c r="T78" s="31"/>
      <c r="U78" s="31"/>
      <c r="V78" s="31"/>
      <c r="Z78" s="33"/>
      <c r="AD78" s="32"/>
      <c r="AF78" s="32"/>
      <c r="AG78" s="32"/>
      <c r="AH78" s="32"/>
      <c r="AI78" s="32"/>
      <c r="AJ78" s="32"/>
    </row>
    <row r="79" spans="1:36" ht="26.5" customHeight="1" x14ac:dyDescent="0.25">
      <c r="A79" s="21" t="s">
        <v>1302</v>
      </c>
      <c r="B79" s="21" t="s">
        <v>1227</v>
      </c>
      <c r="C79" s="21" t="s">
        <v>1237</v>
      </c>
      <c r="D79" s="26">
        <v>274.3</v>
      </c>
      <c r="E79" s="21" t="s">
        <v>1292</v>
      </c>
      <c r="F79" s="27">
        <v>300.65329931972786</v>
      </c>
      <c r="G79" s="27">
        <v>21.587261146496814</v>
      </c>
      <c r="H79" s="28">
        <f t="shared" si="4"/>
        <v>300.5865</v>
      </c>
      <c r="I79" s="28">
        <f t="shared" si="4"/>
        <v>21.871238432192737</v>
      </c>
      <c r="J79" s="29" t="s">
        <v>1636</v>
      </c>
      <c r="K79" s="30" t="s">
        <v>1242</v>
      </c>
      <c r="R79" s="31"/>
      <c r="S79" s="31"/>
      <c r="T79" s="31"/>
      <c r="U79" s="31"/>
      <c r="V79" s="31"/>
      <c r="Z79" s="33"/>
      <c r="AD79" s="32"/>
      <c r="AF79" s="32"/>
      <c r="AG79" s="32"/>
      <c r="AH79" s="32"/>
      <c r="AI79" s="32"/>
      <c r="AJ79" s="32"/>
    </row>
    <row r="80" spans="1:36" ht="39.65" customHeight="1" x14ac:dyDescent="0.25">
      <c r="A80" s="21" t="s">
        <v>1303</v>
      </c>
      <c r="B80" s="21" t="s">
        <v>1227</v>
      </c>
      <c r="C80" s="21" t="s">
        <v>1237</v>
      </c>
      <c r="D80" s="26">
        <v>273.75</v>
      </c>
      <c r="E80" s="21" t="s">
        <v>1292</v>
      </c>
      <c r="F80" s="27">
        <v>300.74290816326527</v>
      </c>
      <c r="G80" s="27">
        <v>21.708144534711273</v>
      </c>
      <c r="H80" s="28">
        <f t="shared" si="4"/>
        <v>300.92538435374144</v>
      </c>
      <c r="I80" s="28">
        <f t="shared" si="4"/>
        <v>21.902013842839843</v>
      </c>
      <c r="J80" s="29" t="s">
        <v>1637</v>
      </c>
      <c r="K80" s="30" t="s">
        <v>1242</v>
      </c>
      <c r="R80" s="31"/>
      <c r="S80" s="31"/>
      <c r="T80" s="31"/>
      <c r="U80" s="31"/>
      <c r="V80" s="31"/>
      <c r="Z80" s="33"/>
      <c r="AD80" s="32"/>
      <c r="AF80" s="32"/>
      <c r="AG80" s="32"/>
      <c r="AH80" s="32"/>
      <c r="AI80" s="32"/>
      <c r="AJ80" s="32"/>
    </row>
    <row r="81" spans="1:36" ht="26.5" customHeight="1" x14ac:dyDescent="0.25">
      <c r="A81" s="21" t="s">
        <v>1304</v>
      </c>
      <c r="B81" s="21" t="s">
        <v>1227</v>
      </c>
      <c r="C81" s="21" t="s">
        <v>1237</v>
      </c>
      <c r="D81" s="26">
        <v>269.5</v>
      </c>
      <c r="E81" s="21" t="s">
        <v>1292</v>
      </c>
      <c r="F81" s="27">
        <v>301.43534013605438</v>
      </c>
      <c r="G81" s="27">
        <v>22.134026657215074</v>
      </c>
      <c r="H81" s="28">
        <f t="shared" si="4"/>
        <v>301.23494217687073</v>
      </c>
      <c r="I81" s="28">
        <f t="shared" si="4"/>
        <v>22.032171005023464</v>
      </c>
      <c r="J81" s="29" t="s">
        <v>1634</v>
      </c>
      <c r="K81" s="30" t="s">
        <v>1242</v>
      </c>
      <c r="R81" s="31"/>
      <c r="S81" s="31"/>
      <c r="T81" s="31"/>
      <c r="U81" s="31"/>
      <c r="V81" s="31"/>
      <c r="Z81" s="33"/>
      <c r="AD81" s="32"/>
      <c r="AF81" s="32"/>
      <c r="AG81" s="32"/>
      <c r="AH81" s="32"/>
      <c r="AI81" s="32"/>
      <c r="AJ81" s="32"/>
    </row>
    <row r="82" spans="1:36" ht="26.5" customHeight="1" x14ac:dyDescent="0.25">
      <c r="A82" s="21" t="s">
        <v>1305</v>
      </c>
      <c r="B82" s="21" t="s">
        <v>1227</v>
      </c>
      <c r="C82" s="21" t="s">
        <v>1237</v>
      </c>
      <c r="D82" s="26">
        <v>268.10000000000002</v>
      </c>
      <c r="E82" s="21" t="s">
        <v>1292</v>
      </c>
      <c r="F82" s="27">
        <v>301.66343537414963</v>
      </c>
      <c r="G82" s="27">
        <v>22.321087186335063</v>
      </c>
      <c r="H82" s="28">
        <f t="shared" si="4"/>
        <v>301.4783523809524</v>
      </c>
      <c r="I82" s="28">
        <f t="shared" si="4"/>
        <v>22.235073294190052</v>
      </c>
      <c r="J82" s="29" t="s">
        <v>1634</v>
      </c>
      <c r="K82" s="30" t="s">
        <v>1242</v>
      </c>
      <c r="R82" s="31"/>
      <c r="S82" s="31"/>
      <c r="T82" s="31"/>
      <c r="U82" s="31"/>
      <c r="V82" s="31"/>
      <c r="Z82" s="33"/>
      <c r="AD82" s="32"/>
      <c r="AF82" s="32"/>
      <c r="AG82" s="32"/>
      <c r="AH82" s="32"/>
      <c r="AI82" s="32"/>
      <c r="AJ82" s="32"/>
    </row>
    <row r="83" spans="1:36" ht="26.5" customHeight="1" x14ac:dyDescent="0.25">
      <c r="A83" s="21" t="s">
        <v>1306</v>
      </c>
      <c r="B83" s="21" t="s">
        <v>1227</v>
      </c>
      <c r="C83" s="21" t="s">
        <v>1237</v>
      </c>
      <c r="D83" s="26">
        <v>268</v>
      </c>
      <c r="E83" s="21" t="s">
        <v>1292</v>
      </c>
      <c r="F83" s="27">
        <v>301.67972789115646</v>
      </c>
      <c r="G83" s="27">
        <v>22.410335500359093</v>
      </c>
      <c r="H83" s="28">
        <f t="shared" si="4"/>
        <v>301.8188659863946</v>
      </c>
      <c r="I83" s="28">
        <f t="shared" si="4"/>
        <v>22.392405893781511</v>
      </c>
      <c r="J83" s="29" t="s">
        <v>1634</v>
      </c>
      <c r="K83" s="30" t="s">
        <v>1242</v>
      </c>
      <c r="R83" s="31"/>
      <c r="S83" s="31"/>
      <c r="T83" s="31"/>
      <c r="U83" s="31"/>
      <c r="V83" s="31"/>
      <c r="Z83" s="33"/>
      <c r="AD83" s="32"/>
      <c r="AF83" s="32"/>
      <c r="AG83" s="32"/>
      <c r="AH83" s="32"/>
      <c r="AI83" s="32"/>
      <c r="AJ83" s="32"/>
    </row>
    <row r="84" spans="1:36" ht="26.5" customHeight="1" x14ac:dyDescent="0.25">
      <c r="A84" s="21" t="s">
        <v>1307</v>
      </c>
      <c r="B84" s="21" t="s">
        <v>1227</v>
      </c>
      <c r="C84" s="21" t="s">
        <v>1237</v>
      </c>
      <c r="D84" s="26">
        <v>266.83</v>
      </c>
      <c r="E84" s="21" t="s">
        <v>1292</v>
      </c>
      <c r="F84" s="27">
        <v>301.87035034013604</v>
      </c>
      <c r="G84" s="27">
        <v>22.601772592329731</v>
      </c>
      <c r="H84" s="28">
        <f t="shared" si="4"/>
        <v>302.107243537415</v>
      </c>
      <c r="I84" s="28">
        <f t="shared" si="4"/>
        <v>22.368814848052786</v>
      </c>
      <c r="J84" s="29" t="s">
        <v>1634</v>
      </c>
      <c r="K84" s="30" t="s">
        <v>1242</v>
      </c>
      <c r="R84" s="31"/>
      <c r="S84" s="31"/>
      <c r="T84" s="31"/>
      <c r="U84" s="31"/>
      <c r="V84" s="31"/>
      <c r="Z84" s="33"/>
      <c r="AD84" s="32"/>
      <c r="AF84" s="32"/>
      <c r="AG84" s="32"/>
      <c r="AH84" s="32"/>
      <c r="AI84" s="32"/>
      <c r="AJ84" s="32"/>
    </row>
    <row r="85" spans="1:36" ht="26.5" customHeight="1" x14ac:dyDescent="0.25">
      <c r="A85" s="21" t="s">
        <v>1308</v>
      </c>
      <c r="B85" s="21" t="s">
        <v>1227</v>
      </c>
      <c r="C85" s="21" t="s">
        <v>1237</v>
      </c>
      <c r="D85" s="26">
        <v>263.3</v>
      </c>
      <c r="E85" s="21" t="s">
        <v>1292</v>
      </c>
      <c r="F85" s="27">
        <v>302.4454761904762</v>
      </c>
      <c r="G85" s="27">
        <v>22.494807532668606</v>
      </c>
      <c r="H85" s="28">
        <f t="shared" ref="H85:I100" si="5">AVERAGE(F83:F87)</f>
        <v>302.44612789115644</v>
      </c>
      <c r="I85" s="28">
        <f t="shared" si="5"/>
        <v>22.334554383281553</v>
      </c>
      <c r="J85" s="29" t="s">
        <v>1634</v>
      </c>
      <c r="K85" s="30" t="s">
        <v>1242</v>
      </c>
      <c r="R85" s="31"/>
      <c r="S85" s="31"/>
      <c r="T85" s="31"/>
      <c r="U85" s="31"/>
      <c r="V85" s="31"/>
      <c r="Z85" s="33"/>
      <c r="AD85" s="32"/>
      <c r="AF85" s="32"/>
      <c r="AG85" s="32"/>
      <c r="AH85" s="32"/>
      <c r="AI85" s="32"/>
      <c r="AJ85" s="32"/>
    </row>
    <row r="86" spans="1:36" ht="26.5" customHeight="1" x14ac:dyDescent="0.25">
      <c r="A86" s="21" t="s">
        <v>1309</v>
      </c>
      <c r="B86" s="21" t="s">
        <v>1227</v>
      </c>
      <c r="C86" s="21" t="s">
        <v>1237</v>
      </c>
      <c r="D86" s="26">
        <v>260.64999999999998</v>
      </c>
      <c r="E86" s="21" t="s">
        <v>1292</v>
      </c>
      <c r="F86" s="27">
        <v>302.87722789115645</v>
      </c>
      <c r="G86" s="27">
        <v>22.016071428571436</v>
      </c>
      <c r="H86" s="28">
        <f t="shared" si="5"/>
        <v>302.81433877551024</v>
      </c>
      <c r="I86" s="28">
        <f t="shared" si="5"/>
        <v>22.334202187185934</v>
      </c>
      <c r="J86" s="29" t="s">
        <v>1634</v>
      </c>
      <c r="K86" s="30" t="s">
        <v>1242</v>
      </c>
      <c r="R86" s="31"/>
      <c r="S86" s="31"/>
      <c r="T86" s="31"/>
      <c r="U86" s="31"/>
      <c r="V86" s="31"/>
      <c r="Z86" s="33"/>
      <c r="AD86" s="32"/>
      <c r="AF86" s="32"/>
      <c r="AG86" s="32"/>
      <c r="AH86" s="32"/>
      <c r="AI86" s="32"/>
      <c r="AJ86" s="32"/>
    </row>
    <row r="87" spans="1:36" ht="26.5" customHeight="1" x14ac:dyDescent="0.25">
      <c r="A87" s="21" t="s">
        <v>1310</v>
      </c>
      <c r="B87" s="21" t="s">
        <v>1227</v>
      </c>
      <c r="C87" s="21" t="s">
        <v>1237</v>
      </c>
      <c r="D87" s="26">
        <v>257.7</v>
      </c>
      <c r="E87" s="21" t="s">
        <v>1292</v>
      </c>
      <c r="F87" s="27">
        <v>303.35785714285714</v>
      </c>
      <c r="G87" s="27">
        <v>22.14978486247891</v>
      </c>
      <c r="H87" s="28">
        <f t="shared" si="5"/>
        <v>303.17049319727892</v>
      </c>
      <c r="I87" s="28">
        <f t="shared" si="5"/>
        <v>22.129274761339666</v>
      </c>
      <c r="J87" s="29" t="s">
        <v>1634</v>
      </c>
      <c r="K87" s="30" t="s">
        <v>1242</v>
      </c>
      <c r="R87" s="31"/>
      <c r="S87" s="31"/>
      <c r="T87" s="31"/>
      <c r="U87" s="31"/>
      <c r="V87" s="31"/>
      <c r="Z87" s="33"/>
      <c r="AD87" s="32"/>
      <c r="AF87" s="32"/>
      <c r="AG87" s="32"/>
      <c r="AH87" s="32"/>
      <c r="AI87" s="32"/>
      <c r="AJ87" s="32"/>
    </row>
    <row r="88" spans="1:36" ht="26.5" customHeight="1" x14ac:dyDescent="0.25">
      <c r="A88" s="21" t="s">
        <v>1311</v>
      </c>
      <c r="B88" s="21" t="s">
        <v>1227</v>
      </c>
      <c r="C88" s="21" t="s">
        <v>1237</v>
      </c>
      <c r="D88" s="26">
        <v>256.7</v>
      </c>
      <c r="E88" s="21" t="s">
        <v>1292</v>
      </c>
      <c r="F88" s="27">
        <v>303.52078231292518</v>
      </c>
      <c r="G88" s="27">
        <v>22.408574519880979</v>
      </c>
      <c r="H88" s="28">
        <f t="shared" si="5"/>
        <v>303.47174067018108</v>
      </c>
      <c r="I88" s="28">
        <f t="shared" si="5"/>
        <v>22.191622618905754</v>
      </c>
      <c r="J88" s="29" t="s">
        <v>1634</v>
      </c>
      <c r="K88" s="30" t="s">
        <v>1242</v>
      </c>
      <c r="R88" s="31"/>
      <c r="S88" s="31"/>
      <c r="T88" s="31"/>
      <c r="U88" s="31"/>
      <c r="V88" s="31"/>
      <c r="Z88" s="33"/>
      <c r="AD88" s="32"/>
      <c r="AF88" s="32"/>
      <c r="AG88" s="32"/>
      <c r="AH88" s="32"/>
      <c r="AI88" s="32"/>
      <c r="AJ88" s="32"/>
    </row>
    <row r="89" spans="1:36" ht="26.5" customHeight="1" x14ac:dyDescent="0.25">
      <c r="A89" s="21" t="s">
        <v>1312</v>
      </c>
      <c r="B89" s="21" t="s">
        <v>1227</v>
      </c>
      <c r="C89" s="21" t="s">
        <v>1237</v>
      </c>
      <c r="D89" s="26">
        <v>255.9</v>
      </c>
      <c r="E89" s="21" t="s">
        <v>1292</v>
      </c>
      <c r="F89" s="27">
        <v>303.65112244897961</v>
      </c>
      <c r="G89" s="27">
        <v>21.577135463098401</v>
      </c>
      <c r="H89" s="28">
        <f t="shared" si="5"/>
        <v>303.73079125563271</v>
      </c>
      <c r="I89" s="28">
        <f t="shared" si="5"/>
        <v>22.284993210507444</v>
      </c>
      <c r="J89" s="29" t="s">
        <v>1634</v>
      </c>
      <c r="K89" s="30" t="s">
        <v>1242</v>
      </c>
      <c r="R89" s="31"/>
      <c r="S89" s="31"/>
      <c r="T89" s="31"/>
      <c r="U89" s="31"/>
      <c r="V89" s="31"/>
      <c r="Z89" s="33"/>
      <c r="AD89" s="32"/>
      <c r="AF89" s="32"/>
      <c r="AG89" s="32"/>
      <c r="AH89" s="32"/>
      <c r="AI89" s="32"/>
      <c r="AJ89" s="32"/>
    </row>
    <row r="90" spans="1:36" ht="26.5" customHeight="1" x14ac:dyDescent="0.25">
      <c r="A90" s="21" t="s">
        <v>1313</v>
      </c>
      <c r="B90" s="21" t="s">
        <v>1227</v>
      </c>
      <c r="C90" s="21" t="s">
        <v>1237</v>
      </c>
      <c r="D90" s="26">
        <v>254</v>
      </c>
      <c r="E90" s="21" t="s">
        <v>1314</v>
      </c>
      <c r="F90" s="27">
        <v>303.95171355498724</v>
      </c>
      <c r="G90" s="27">
        <v>22.806546820499054</v>
      </c>
      <c r="H90" s="28">
        <f t="shared" si="5"/>
        <v>303.92768018511754</v>
      </c>
      <c r="I90" s="28">
        <f t="shared" si="5"/>
        <v>22.264663567204213</v>
      </c>
      <c r="J90" s="29" t="s">
        <v>1634</v>
      </c>
      <c r="K90" s="30" t="s">
        <v>1242</v>
      </c>
      <c r="R90" s="31"/>
      <c r="S90" s="31"/>
      <c r="T90" s="31"/>
      <c r="U90" s="31"/>
      <c r="V90" s="31"/>
      <c r="Z90" s="33"/>
      <c r="AD90" s="32"/>
      <c r="AF90" s="32"/>
      <c r="AG90" s="32"/>
      <c r="AH90" s="32"/>
      <c r="AI90" s="32"/>
      <c r="AJ90" s="32"/>
    </row>
    <row r="91" spans="1:36" ht="26.5" customHeight="1" x14ac:dyDescent="0.25">
      <c r="A91" s="21" t="s">
        <v>1315</v>
      </c>
      <c r="B91" s="21" t="s">
        <v>1227</v>
      </c>
      <c r="C91" s="21" t="s">
        <v>1237</v>
      </c>
      <c r="D91" s="26">
        <v>252.7</v>
      </c>
      <c r="E91" s="21" t="s">
        <v>1314</v>
      </c>
      <c r="F91" s="27">
        <v>304.17248081841433</v>
      </c>
      <c r="G91" s="27">
        <v>22.482924386579878</v>
      </c>
      <c r="H91" s="28">
        <f t="shared" si="5"/>
        <v>304.14972321102357</v>
      </c>
      <c r="I91" s="28">
        <f t="shared" si="5"/>
        <v>22.240217714953751</v>
      </c>
      <c r="J91" s="29" t="s">
        <v>1634</v>
      </c>
      <c r="K91" s="30" t="s">
        <v>1242</v>
      </c>
      <c r="R91" s="31"/>
      <c r="S91" s="31"/>
      <c r="T91" s="31"/>
      <c r="U91" s="31"/>
      <c r="V91" s="31"/>
      <c r="Z91" s="33"/>
      <c r="AD91" s="32"/>
      <c r="AF91" s="32"/>
      <c r="AG91" s="32"/>
      <c r="AH91" s="32"/>
      <c r="AI91" s="32"/>
      <c r="AJ91" s="32"/>
    </row>
    <row r="92" spans="1:36" ht="26.5" customHeight="1" x14ac:dyDescent="0.25">
      <c r="A92" s="21" t="s">
        <v>1316</v>
      </c>
      <c r="B92" s="21" t="s">
        <v>1227</v>
      </c>
      <c r="C92" s="21" t="s">
        <v>1237</v>
      </c>
      <c r="D92" s="26">
        <v>251.7</v>
      </c>
      <c r="E92" s="21" t="s">
        <v>1314</v>
      </c>
      <c r="F92" s="27">
        <v>304.34230179028134</v>
      </c>
      <c r="G92" s="27">
        <v>22.048136645962739</v>
      </c>
      <c r="H92" s="28">
        <f t="shared" si="5"/>
        <v>304.37966240409207</v>
      </c>
      <c r="I92" s="28">
        <f t="shared" si="5"/>
        <v>22.300965700447581</v>
      </c>
      <c r="J92" s="29" t="s">
        <v>1634</v>
      </c>
      <c r="K92" s="30" t="s">
        <v>1242</v>
      </c>
      <c r="R92" s="31"/>
      <c r="S92" s="31"/>
      <c r="T92" s="31"/>
      <c r="U92" s="31"/>
      <c r="V92" s="31"/>
      <c r="Z92" s="33"/>
      <c r="AD92" s="32"/>
      <c r="AF92" s="32"/>
      <c r="AG92" s="32"/>
      <c r="AH92" s="32"/>
      <c r="AI92" s="32"/>
      <c r="AJ92" s="32"/>
    </row>
    <row r="93" spans="1:36" ht="39.65" customHeight="1" x14ac:dyDescent="0.25">
      <c r="A93" s="21" t="s">
        <v>1317</v>
      </c>
      <c r="B93" s="21" t="s">
        <v>1227</v>
      </c>
      <c r="C93" s="21" t="s">
        <v>1237</v>
      </c>
      <c r="D93" s="26">
        <v>250</v>
      </c>
      <c r="E93" s="21" t="s">
        <v>1314</v>
      </c>
      <c r="F93" s="27">
        <v>304.63099744245523</v>
      </c>
      <c r="G93" s="27">
        <v>22.286345258628693</v>
      </c>
      <c r="H93" s="28">
        <f t="shared" si="5"/>
        <v>304.58344757033251</v>
      </c>
      <c r="I93" s="28">
        <f t="shared" si="5"/>
        <v>22.058799723810107</v>
      </c>
      <c r="J93" s="29" t="s">
        <v>1638</v>
      </c>
      <c r="K93" s="30" t="s">
        <v>1242</v>
      </c>
      <c r="R93" s="31"/>
      <c r="S93" s="31"/>
      <c r="T93" s="31"/>
      <c r="U93" s="31"/>
      <c r="V93" s="31"/>
      <c r="Z93" s="33"/>
      <c r="AD93" s="32"/>
      <c r="AF93" s="32"/>
      <c r="AG93" s="32"/>
      <c r="AH93" s="32"/>
      <c r="AI93" s="32"/>
      <c r="AJ93" s="32"/>
    </row>
    <row r="94" spans="1:36" ht="32.5" customHeight="1" x14ac:dyDescent="0.25">
      <c r="A94" s="21" t="s">
        <v>1318</v>
      </c>
      <c r="B94" s="21" t="s">
        <v>1227</v>
      </c>
      <c r="C94" s="21" t="s">
        <v>1237</v>
      </c>
      <c r="D94" s="26">
        <v>249</v>
      </c>
      <c r="E94" s="21" t="s">
        <v>1314</v>
      </c>
      <c r="F94" s="27">
        <v>304.80081841432224</v>
      </c>
      <c r="G94" s="27">
        <v>21.880875390567525</v>
      </c>
      <c r="H94" s="28">
        <f t="shared" si="5"/>
        <v>304.77704347826091</v>
      </c>
      <c r="I94" s="28">
        <f t="shared" si="5"/>
        <v>22.069446620080434</v>
      </c>
      <c r="J94" s="29" t="s">
        <v>1639</v>
      </c>
      <c r="K94" s="30" t="s">
        <v>1242</v>
      </c>
      <c r="R94" s="31"/>
      <c r="S94" s="31"/>
      <c r="T94" s="31"/>
      <c r="U94" s="31"/>
      <c r="V94" s="31"/>
      <c r="Z94" s="33"/>
      <c r="AD94" s="32"/>
      <c r="AF94" s="32"/>
      <c r="AG94" s="32"/>
      <c r="AH94" s="32"/>
      <c r="AI94" s="32"/>
      <c r="AJ94" s="32"/>
    </row>
    <row r="95" spans="1:36" ht="39.65" customHeight="1" x14ac:dyDescent="0.25">
      <c r="A95" s="21" t="s">
        <v>1319</v>
      </c>
      <c r="B95" s="21" t="s">
        <v>1227</v>
      </c>
      <c r="C95" s="21" t="s">
        <v>1237</v>
      </c>
      <c r="D95" s="26">
        <v>248</v>
      </c>
      <c r="E95" s="21" t="s">
        <v>1314</v>
      </c>
      <c r="F95" s="27">
        <v>304.97063938618925</v>
      </c>
      <c r="G95" s="27">
        <v>21.5957169373117</v>
      </c>
      <c r="H95" s="28">
        <f t="shared" si="5"/>
        <v>304.97063938618925</v>
      </c>
      <c r="I95" s="28">
        <f t="shared" si="5"/>
        <v>22.132245022842035</v>
      </c>
      <c r="J95" s="21" t="s">
        <v>1640</v>
      </c>
      <c r="K95" s="30" t="s">
        <v>1242</v>
      </c>
      <c r="R95" s="31"/>
      <c r="S95" s="31"/>
      <c r="T95" s="31"/>
      <c r="U95" s="31"/>
      <c r="V95" s="31"/>
      <c r="Z95" s="33"/>
      <c r="AD95" s="32"/>
      <c r="AF95" s="32"/>
      <c r="AG95" s="32"/>
      <c r="AH95" s="32"/>
      <c r="AI95" s="32"/>
      <c r="AJ95" s="32"/>
    </row>
    <row r="96" spans="1:36" ht="39.65" customHeight="1" x14ac:dyDescent="0.25">
      <c r="A96" s="21" t="s">
        <v>1320</v>
      </c>
      <c r="B96" s="21" t="s">
        <v>1227</v>
      </c>
      <c r="C96" s="21" t="s">
        <v>1237</v>
      </c>
      <c r="D96" s="26">
        <v>247</v>
      </c>
      <c r="E96" s="21" t="s">
        <v>1314</v>
      </c>
      <c r="F96" s="27">
        <v>305.14046035805626</v>
      </c>
      <c r="G96" s="27">
        <v>22.536158867931533</v>
      </c>
      <c r="H96" s="28">
        <f t="shared" si="5"/>
        <v>305.13706393861895</v>
      </c>
      <c r="I96" s="28">
        <f t="shared" si="5"/>
        <v>22.090761533748996</v>
      </c>
      <c r="J96" s="21" t="s">
        <v>1321</v>
      </c>
      <c r="K96" s="30" t="s">
        <v>1242</v>
      </c>
      <c r="R96" s="31"/>
      <c r="S96" s="31"/>
      <c r="T96" s="31"/>
      <c r="U96" s="31"/>
      <c r="V96" s="31"/>
      <c r="Z96" s="33"/>
      <c r="AD96" s="32"/>
      <c r="AF96" s="32"/>
      <c r="AG96" s="32"/>
      <c r="AH96" s="32"/>
      <c r="AI96" s="32"/>
      <c r="AJ96" s="32"/>
    </row>
    <row r="97" spans="1:36" ht="39.65" customHeight="1" x14ac:dyDescent="0.25">
      <c r="A97" s="21" t="s">
        <v>1322</v>
      </c>
      <c r="B97" s="21" t="s">
        <v>1227</v>
      </c>
      <c r="C97" s="21" t="s">
        <v>1237</v>
      </c>
      <c r="D97" s="26">
        <v>246</v>
      </c>
      <c r="E97" s="21" t="s">
        <v>1314</v>
      </c>
      <c r="F97" s="27">
        <v>305.31028132992327</v>
      </c>
      <c r="G97" s="27">
        <v>22.362128659770732</v>
      </c>
      <c r="H97" s="28">
        <f t="shared" si="5"/>
        <v>305.30688491048596</v>
      </c>
      <c r="I97" s="28">
        <f t="shared" si="5"/>
        <v>22.226105954203764</v>
      </c>
      <c r="J97" s="21" t="s">
        <v>1641</v>
      </c>
      <c r="K97" s="30" t="s">
        <v>1242</v>
      </c>
      <c r="R97" s="31"/>
      <c r="S97" s="31"/>
      <c r="T97" s="31"/>
      <c r="U97" s="31"/>
      <c r="V97" s="31"/>
      <c r="Z97" s="33"/>
      <c r="AD97" s="32"/>
      <c r="AF97" s="32"/>
      <c r="AG97" s="32"/>
      <c r="AH97" s="32"/>
      <c r="AI97" s="32"/>
      <c r="AJ97" s="32"/>
    </row>
    <row r="98" spans="1:36" ht="26.5" customHeight="1" x14ac:dyDescent="0.25">
      <c r="A98" s="21" t="s">
        <v>1323</v>
      </c>
      <c r="B98" s="21" t="s">
        <v>1227</v>
      </c>
      <c r="C98" s="21" t="s">
        <v>1237</v>
      </c>
      <c r="D98" s="26">
        <v>245.1</v>
      </c>
      <c r="E98" s="21" t="s">
        <v>1314</v>
      </c>
      <c r="F98" s="27">
        <v>305.46312020460357</v>
      </c>
      <c r="G98" s="27">
        <v>22.078927813163485</v>
      </c>
      <c r="H98" s="28">
        <f t="shared" si="5"/>
        <v>305.48349872122765</v>
      </c>
      <c r="I98" s="28">
        <f t="shared" si="5"/>
        <v>22.377711677415924</v>
      </c>
      <c r="J98" s="29" t="s">
        <v>1636</v>
      </c>
      <c r="K98" s="30" t="s">
        <v>1242</v>
      </c>
      <c r="R98" s="31"/>
      <c r="S98" s="31"/>
      <c r="T98" s="31"/>
      <c r="U98" s="31"/>
      <c r="V98" s="31"/>
      <c r="Z98" s="33"/>
      <c r="AD98" s="32"/>
      <c r="AF98" s="32"/>
      <c r="AG98" s="32"/>
      <c r="AH98" s="32"/>
      <c r="AI98" s="32"/>
      <c r="AJ98" s="32"/>
    </row>
    <row r="99" spans="1:36" ht="26.5" customHeight="1" x14ac:dyDescent="0.25">
      <c r="A99" s="21" t="s">
        <v>1324</v>
      </c>
      <c r="B99" s="21" t="s">
        <v>1227</v>
      </c>
      <c r="C99" s="21" t="s">
        <v>1237</v>
      </c>
      <c r="D99" s="26">
        <v>244</v>
      </c>
      <c r="E99" s="21" t="s">
        <v>1314</v>
      </c>
      <c r="F99" s="27">
        <v>305.64992327365729</v>
      </c>
      <c r="G99" s="27">
        <v>22.557597492841349</v>
      </c>
      <c r="H99" s="28">
        <f t="shared" si="5"/>
        <v>305.65331969309466</v>
      </c>
      <c r="I99" s="28">
        <f t="shared" si="5"/>
        <v>22.298154719383696</v>
      </c>
      <c r="J99" s="29" t="s">
        <v>1636</v>
      </c>
      <c r="K99" s="30" t="s">
        <v>1242</v>
      </c>
      <c r="R99" s="31"/>
      <c r="S99" s="31"/>
      <c r="T99" s="31"/>
      <c r="U99" s="31"/>
      <c r="V99" s="31"/>
      <c r="Z99" s="33"/>
      <c r="AD99" s="32"/>
      <c r="AF99" s="32"/>
      <c r="AG99" s="32"/>
      <c r="AH99" s="32"/>
      <c r="AI99" s="32"/>
      <c r="AJ99" s="32"/>
    </row>
    <row r="100" spans="1:36" ht="26.5" customHeight="1" x14ac:dyDescent="0.25">
      <c r="A100" s="21" t="s">
        <v>1325</v>
      </c>
      <c r="B100" s="21" t="s">
        <v>1227</v>
      </c>
      <c r="C100" s="21" t="s">
        <v>1237</v>
      </c>
      <c r="D100" s="26">
        <v>242.8</v>
      </c>
      <c r="E100" s="21" t="s">
        <v>1314</v>
      </c>
      <c r="F100" s="27">
        <v>305.85370843989767</v>
      </c>
      <c r="G100" s="27">
        <v>22.353745553372509</v>
      </c>
      <c r="H100" s="28">
        <f t="shared" si="5"/>
        <v>305.82314066496167</v>
      </c>
      <c r="I100" s="28">
        <f t="shared" si="5"/>
        <v>22.258425378087725</v>
      </c>
      <c r="J100" s="29" t="s">
        <v>1636</v>
      </c>
      <c r="K100" s="30" t="s">
        <v>1242</v>
      </c>
      <c r="R100" s="31"/>
      <c r="S100" s="31"/>
      <c r="T100" s="31"/>
      <c r="U100" s="31"/>
      <c r="V100" s="31"/>
      <c r="Z100" s="33"/>
      <c r="AD100" s="32"/>
      <c r="AF100" s="32"/>
      <c r="AG100" s="32"/>
      <c r="AH100" s="32"/>
      <c r="AI100" s="32"/>
      <c r="AJ100" s="32"/>
    </row>
    <row r="101" spans="1:36" ht="26.5" customHeight="1" x14ac:dyDescent="0.25">
      <c r="A101" s="21" t="s">
        <v>1326</v>
      </c>
      <c r="B101" s="21" t="s">
        <v>1227</v>
      </c>
      <c r="C101" s="21" t="s">
        <v>1237</v>
      </c>
      <c r="D101" s="26">
        <v>242</v>
      </c>
      <c r="E101" s="21" t="s">
        <v>1314</v>
      </c>
      <c r="F101" s="27">
        <v>305.98956521739132</v>
      </c>
      <c r="G101" s="27">
        <v>22.138374077770411</v>
      </c>
      <c r="H101" s="28">
        <f t="shared" ref="H101:I116" si="6">AVERAGE(F99:F103)</f>
        <v>306.02013299232738</v>
      </c>
      <c r="I101" s="28">
        <f t="shared" si="6"/>
        <v>22.273836591965338</v>
      </c>
      <c r="J101" s="29" t="s">
        <v>1636</v>
      </c>
      <c r="K101" s="30" t="s">
        <v>1242</v>
      </c>
      <c r="R101" s="31"/>
      <c r="S101" s="31"/>
      <c r="T101" s="31"/>
      <c r="U101" s="31"/>
      <c r="V101" s="31"/>
      <c r="Z101" s="33"/>
      <c r="AD101" s="32"/>
      <c r="AF101" s="32"/>
      <c r="AG101" s="32"/>
      <c r="AH101" s="32"/>
      <c r="AI101" s="32"/>
      <c r="AJ101" s="32"/>
    </row>
    <row r="102" spans="1:36" ht="26.5" customHeight="1" x14ac:dyDescent="0.25">
      <c r="A102" s="21" t="s">
        <v>1327</v>
      </c>
      <c r="B102" s="21" t="s">
        <v>1227</v>
      </c>
      <c r="C102" s="21" t="s">
        <v>1237</v>
      </c>
      <c r="D102" s="26">
        <v>241</v>
      </c>
      <c r="E102" s="21" t="s">
        <v>1314</v>
      </c>
      <c r="F102" s="27">
        <v>306.15938618925833</v>
      </c>
      <c r="G102" s="27">
        <v>22.163481953290869</v>
      </c>
      <c r="H102" s="28">
        <f t="shared" si="6"/>
        <v>306.25788235294124</v>
      </c>
      <c r="I102" s="28">
        <f t="shared" si="6"/>
        <v>22.314911461617339</v>
      </c>
      <c r="J102" s="29" t="s">
        <v>1636</v>
      </c>
      <c r="K102" s="30" t="s">
        <v>1242</v>
      </c>
      <c r="R102" s="31"/>
      <c r="S102" s="31"/>
      <c r="T102" s="31"/>
      <c r="U102" s="31"/>
      <c r="V102" s="31"/>
      <c r="Z102" s="33"/>
      <c r="AD102" s="32"/>
      <c r="AF102" s="32"/>
      <c r="AG102" s="32"/>
      <c r="AH102" s="32"/>
      <c r="AI102" s="32"/>
      <c r="AJ102" s="32"/>
    </row>
    <row r="103" spans="1:36" ht="26.5" customHeight="1" x14ac:dyDescent="0.25">
      <c r="A103" s="21" t="s">
        <v>1328</v>
      </c>
      <c r="B103" s="21" t="s">
        <v>1227</v>
      </c>
      <c r="C103" s="21" t="s">
        <v>1237</v>
      </c>
      <c r="D103" s="26">
        <v>239.3</v>
      </c>
      <c r="E103" s="21" t="s">
        <v>1314</v>
      </c>
      <c r="F103" s="27">
        <v>306.44808184143221</v>
      </c>
      <c r="G103" s="27">
        <v>22.155983882551549</v>
      </c>
      <c r="H103" s="28">
        <f t="shared" si="6"/>
        <v>306.485442455243</v>
      </c>
      <c r="I103" s="28">
        <f t="shared" si="6"/>
        <v>22.241784431622243</v>
      </c>
      <c r="J103" s="29" t="s">
        <v>1636</v>
      </c>
      <c r="K103" s="30" t="s">
        <v>1214</v>
      </c>
      <c r="R103" s="31"/>
      <c r="S103" s="31"/>
      <c r="T103" s="31"/>
      <c r="U103" s="31"/>
      <c r="V103" s="31"/>
      <c r="Z103" s="33"/>
      <c r="AD103" s="32"/>
      <c r="AF103" s="32"/>
      <c r="AG103" s="32"/>
      <c r="AH103" s="32"/>
      <c r="AI103" s="32"/>
      <c r="AJ103" s="32"/>
    </row>
    <row r="104" spans="1:36" ht="26.5" customHeight="1" x14ac:dyDescent="0.25">
      <c r="A104" s="21" t="s">
        <v>1329</v>
      </c>
      <c r="B104" s="21" t="s">
        <v>1206</v>
      </c>
      <c r="C104" s="21" t="s">
        <v>1207</v>
      </c>
      <c r="D104" s="26">
        <v>237</v>
      </c>
      <c r="E104" s="21" t="s">
        <v>1330</v>
      </c>
      <c r="F104" s="27">
        <v>306.83867007672632</v>
      </c>
      <c r="G104" s="27">
        <v>22.762971841101354</v>
      </c>
      <c r="H104" s="28">
        <f t="shared" si="6"/>
        <v>306.7636524886878</v>
      </c>
      <c r="I104" s="28">
        <f t="shared" si="6"/>
        <v>22.215853994082021</v>
      </c>
      <c r="J104" s="29" t="s">
        <v>1636</v>
      </c>
      <c r="K104" s="30" t="s">
        <v>1214</v>
      </c>
      <c r="R104" s="31"/>
      <c r="S104" s="31"/>
      <c r="T104" s="31"/>
      <c r="U104" s="31"/>
      <c r="V104" s="31"/>
      <c r="Z104" s="33"/>
      <c r="AD104" s="32"/>
      <c r="AF104" s="32"/>
      <c r="AG104" s="32"/>
      <c r="AH104" s="32"/>
      <c r="AI104" s="32"/>
      <c r="AJ104" s="32"/>
    </row>
    <row r="105" spans="1:36" ht="26.5" customHeight="1" x14ac:dyDescent="0.25">
      <c r="A105" s="21" t="s">
        <v>1331</v>
      </c>
      <c r="B105" s="21" t="s">
        <v>1206</v>
      </c>
      <c r="C105" s="21" t="s">
        <v>1207</v>
      </c>
      <c r="D105" s="26">
        <v>236.1</v>
      </c>
      <c r="E105" s="21" t="s">
        <v>1332</v>
      </c>
      <c r="F105" s="27">
        <v>306.99150895140667</v>
      </c>
      <c r="G105" s="27">
        <v>21.98811040339703</v>
      </c>
      <c r="H105" s="28">
        <f t="shared" si="6"/>
        <v>307.02377525083614</v>
      </c>
      <c r="I105" s="28">
        <f t="shared" si="6"/>
        <v>22.218148052059764</v>
      </c>
      <c r="J105" s="29" t="s">
        <v>1636</v>
      </c>
      <c r="K105" s="30" t="s">
        <v>1214</v>
      </c>
      <c r="R105" s="31"/>
      <c r="S105" s="31"/>
      <c r="T105" s="31"/>
      <c r="U105" s="31"/>
      <c r="V105" s="31"/>
      <c r="Z105" s="33"/>
      <c r="AD105" s="32"/>
      <c r="AF105" s="32"/>
      <c r="AG105" s="32"/>
      <c r="AH105" s="32"/>
      <c r="AI105" s="32"/>
      <c r="AJ105" s="32"/>
    </row>
    <row r="106" spans="1:36" ht="26.5" customHeight="1" x14ac:dyDescent="0.25">
      <c r="A106" s="21" t="s">
        <v>1333</v>
      </c>
      <c r="B106" s="21" t="s">
        <v>1206</v>
      </c>
      <c r="C106" s="21" t="s">
        <v>1334</v>
      </c>
      <c r="D106" s="26">
        <v>233.4</v>
      </c>
      <c r="E106" s="21" t="s">
        <v>1332</v>
      </c>
      <c r="F106" s="27">
        <v>307.38061538461534</v>
      </c>
      <c r="G106" s="27">
        <v>22.008721890069296</v>
      </c>
      <c r="H106" s="28">
        <f t="shared" si="6"/>
        <v>307.29231272870351</v>
      </c>
      <c r="I106" s="28">
        <f t="shared" si="6"/>
        <v>22.293385942987168</v>
      </c>
      <c r="J106" s="29" t="s">
        <v>1636</v>
      </c>
      <c r="K106" s="30" t="s">
        <v>1214</v>
      </c>
      <c r="R106" s="31"/>
      <c r="S106" s="31"/>
      <c r="T106" s="31"/>
      <c r="U106" s="31"/>
      <c r="V106" s="31"/>
      <c r="Z106" s="33"/>
      <c r="AD106" s="32"/>
      <c r="AF106" s="32"/>
      <c r="AG106" s="32"/>
      <c r="AH106" s="32"/>
      <c r="AI106" s="32"/>
      <c r="AJ106" s="32"/>
    </row>
    <row r="107" spans="1:36" ht="39.65" customHeight="1" x14ac:dyDescent="0.25">
      <c r="A107" s="21" t="s">
        <v>1335</v>
      </c>
      <c r="B107" s="21" t="s">
        <v>1206</v>
      </c>
      <c r="C107" s="21" t="s">
        <v>1207</v>
      </c>
      <c r="D107" s="26">
        <v>232.8</v>
      </c>
      <c r="E107" s="21" t="s">
        <v>1332</v>
      </c>
      <c r="F107" s="27">
        <v>307.45999999999998</v>
      </c>
      <c r="G107" s="27">
        <v>22.17495224317959</v>
      </c>
      <c r="H107" s="28">
        <f t="shared" si="6"/>
        <v>307.54094794412742</v>
      </c>
      <c r="I107" s="28">
        <f t="shared" si="6"/>
        <v>22.18255423414589</v>
      </c>
      <c r="J107" s="29" t="s">
        <v>1321</v>
      </c>
      <c r="K107" s="30" t="s">
        <v>1214</v>
      </c>
      <c r="R107" s="31"/>
      <c r="S107" s="31"/>
      <c r="T107" s="31"/>
      <c r="U107" s="31"/>
      <c r="V107" s="31"/>
      <c r="Z107" s="33"/>
      <c r="AD107" s="32"/>
      <c r="AF107" s="32"/>
      <c r="AG107" s="32"/>
      <c r="AH107" s="32"/>
      <c r="AI107" s="32"/>
      <c r="AJ107" s="32"/>
    </row>
    <row r="108" spans="1:36" ht="26.5" customHeight="1" x14ac:dyDescent="0.25">
      <c r="A108" s="21" t="s">
        <v>1336</v>
      </c>
      <c r="B108" s="21" t="s">
        <v>1206</v>
      </c>
      <c r="C108" s="21" t="s">
        <v>1207</v>
      </c>
      <c r="D108" s="26">
        <v>230.3</v>
      </c>
      <c r="E108" s="21" t="s">
        <v>1332</v>
      </c>
      <c r="F108" s="27">
        <v>307.79076923076923</v>
      </c>
      <c r="G108" s="27">
        <v>22.532173337188581</v>
      </c>
      <c r="H108" s="28">
        <f t="shared" si="6"/>
        <v>307.78812307692306</v>
      </c>
      <c r="I108" s="28">
        <f t="shared" si="6"/>
        <v>22.35066783850468</v>
      </c>
      <c r="J108" s="29" t="s">
        <v>1639</v>
      </c>
      <c r="K108" s="30" t="s">
        <v>1214</v>
      </c>
      <c r="R108" s="31"/>
      <c r="S108" s="31"/>
      <c r="T108" s="31"/>
      <c r="U108" s="31"/>
      <c r="V108" s="31"/>
      <c r="Z108" s="33"/>
      <c r="AD108" s="32"/>
      <c r="AF108" s="32"/>
      <c r="AG108" s="32"/>
      <c r="AH108" s="32"/>
      <c r="AI108" s="32"/>
      <c r="AJ108" s="32"/>
    </row>
    <row r="109" spans="1:36" ht="26.5" customHeight="1" x14ac:dyDescent="0.25">
      <c r="A109" s="21" t="s">
        <v>1337</v>
      </c>
      <c r="B109" s="21" t="s">
        <v>1206</v>
      </c>
      <c r="C109" s="21" t="s">
        <v>1334</v>
      </c>
      <c r="D109" s="26">
        <v>228.1</v>
      </c>
      <c r="E109" s="21" t="s">
        <v>1332</v>
      </c>
      <c r="F109" s="27">
        <v>308.08184615384613</v>
      </c>
      <c r="G109" s="27">
        <v>22.208813296894959</v>
      </c>
      <c r="H109" s="28">
        <f t="shared" si="6"/>
        <v>307.98923076923074</v>
      </c>
      <c r="I109" s="28">
        <f t="shared" si="6"/>
        <v>22.414723503396065</v>
      </c>
      <c r="J109" s="29" t="s">
        <v>1639</v>
      </c>
      <c r="K109" s="30" t="s">
        <v>1214</v>
      </c>
      <c r="R109" s="31"/>
      <c r="S109" s="31"/>
      <c r="T109" s="31"/>
      <c r="U109" s="31"/>
      <c r="V109" s="31"/>
      <c r="Z109" s="33"/>
      <c r="AD109" s="32"/>
      <c r="AF109" s="32"/>
      <c r="AG109" s="32"/>
      <c r="AH109" s="32"/>
      <c r="AI109" s="32"/>
      <c r="AJ109" s="32"/>
    </row>
    <row r="110" spans="1:36" ht="26.5" customHeight="1" x14ac:dyDescent="0.25">
      <c r="A110" s="21" t="s">
        <v>1338</v>
      </c>
      <c r="B110" s="21" t="s">
        <v>1206</v>
      </c>
      <c r="C110" s="21" t="s">
        <v>1207</v>
      </c>
      <c r="D110" s="26">
        <v>227</v>
      </c>
      <c r="E110" s="21" t="s">
        <v>1332</v>
      </c>
      <c r="F110" s="27">
        <v>308.22738461538461</v>
      </c>
      <c r="G110" s="27">
        <v>22.828678425190969</v>
      </c>
      <c r="H110" s="28">
        <f t="shared" si="6"/>
        <v>308.38086153846155</v>
      </c>
      <c r="I110" s="28">
        <f t="shared" si="6"/>
        <v>22.3421204065388</v>
      </c>
      <c r="J110" s="29" t="s">
        <v>1639</v>
      </c>
      <c r="K110" s="30" t="s">
        <v>1211</v>
      </c>
      <c r="R110" s="31"/>
      <c r="S110" s="31"/>
      <c r="T110" s="31"/>
      <c r="U110" s="31"/>
      <c r="V110" s="31"/>
      <c r="Z110" s="33"/>
      <c r="AD110" s="32"/>
      <c r="AF110" s="32"/>
      <c r="AG110" s="32"/>
      <c r="AH110" s="32"/>
      <c r="AI110" s="32"/>
      <c r="AJ110" s="32"/>
    </row>
    <row r="111" spans="1:36" ht="26.5" customHeight="1" x14ac:dyDescent="0.25">
      <c r="A111" s="21" t="s">
        <v>1339</v>
      </c>
      <c r="B111" s="21" t="s">
        <v>1206</v>
      </c>
      <c r="C111" s="21" t="s">
        <v>1217</v>
      </c>
      <c r="D111" s="26">
        <v>225.8</v>
      </c>
      <c r="E111" s="21" t="s">
        <v>1332</v>
      </c>
      <c r="F111" s="27">
        <v>308.38615384615383</v>
      </c>
      <c r="G111" s="27">
        <v>22.329000214526218</v>
      </c>
      <c r="H111" s="28">
        <f t="shared" si="6"/>
        <v>308.73809230769223</v>
      </c>
      <c r="I111" s="28">
        <f t="shared" si="6"/>
        <v>22.083026977572761</v>
      </c>
      <c r="J111" s="29" t="s">
        <v>1639</v>
      </c>
      <c r="K111" s="30" t="s">
        <v>1340</v>
      </c>
      <c r="R111" s="31"/>
      <c r="S111" s="31"/>
      <c r="T111" s="31"/>
      <c r="U111" s="31"/>
      <c r="V111" s="31"/>
      <c r="Z111" s="33"/>
      <c r="AD111" s="32"/>
      <c r="AF111" s="32"/>
      <c r="AG111" s="32"/>
      <c r="AH111" s="32"/>
      <c r="AI111" s="32"/>
      <c r="AJ111" s="32"/>
    </row>
    <row r="112" spans="1:36" ht="26.5" customHeight="1" x14ac:dyDescent="0.25">
      <c r="A112" s="21" t="s">
        <v>1341</v>
      </c>
      <c r="B112" s="21" t="s">
        <v>1206</v>
      </c>
      <c r="C112" s="21" t="s">
        <v>1207</v>
      </c>
      <c r="D112" s="26">
        <v>218</v>
      </c>
      <c r="E112" s="21" t="s">
        <v>1332</v>
      </c>
      <c r="F112" s="27">
        <v>309.41815384615381</v>
      </c>
      <c r="G112" s="27">
        <v>21.811936758893275</v>
      </c>
      <c r="H112" s="28">
        <f t="shared" si="6"/>
        <v>309.07944615384611</v>
      </c>
      <c r="I112" s="28">
        <f t="shared" si="6"/>
        <v>21.99929857379324</v>
      </c>
      <c r="J112" s="29" t="s">
        <v>1639</v>
      </c>
      <c r="K112" s="30" t="s">
        <v>1214</v>
      </c>
      <c r="R112" s="31"/>
      <c r="S112" s="31"/>
      <c r="T112" s="31"/>
      <c r="U112" s="31"/>
      <c r="V112" s="31"/>
      <c r="Z112" s="33"/>
      <c r="AD112" s="32"/>
      <c r="AF112" s="32"/>
      <c r="AG112" s="32"/>
      <c r="AH112" s="32"/>
      <c r="AI112" s="32"/>
      <c r="AJ112" s="32"/>
    </row>
    <row r="113" spans="1:36" ht="26.5" customHeight="1" x14ac:dyDescent="0.25">
      <c r="A113" s="21" t="s">
        <v>1342</v>
      </c>
      <c r="B113" s="21" t="s">
        <v>1206</v>
      </c>
      <c r="C113" s="21" t="s">
        <v>1207</v>
      </c>
      <c r="D113" s="26">
        <v>216.8</v>
      </c>
      <c r="E113" s="21" t="s">
        <v>1332</v>
      </c>
      <c r="F113" s="27">
        <v>309.57692307692304</v>
      </c>
      <c r="G113" s="27">
        <v>21.236706192358366</v>
      </c>
      <c r="H113" s="28">
        <f t="shared" si="6"/>
        <v>309.41021538461541</v>
      </c>
      <c r="I113" s="28">
        <f t="shared" si="6"/>
        <v>21.791190997584955</v>
      </c>
      <c r="J113" s="29" t="s">
        <v>1639</v>
      </c>
      <c r="K113" s="30" t="s">
        <v>1211</v>
      </c>
      <c r="R113" s="31"/>
      <c r="S113" s="31"/>
      <c r="T113" s="31"/>
      <c r="U113" s="31"/>
      <c r="V113" s="31"/>
      <c r="Z113" s="33"/>
      <c r="AD113" s="32"/>
      <c r="AF113" s="32"/>
      <c r="AG113" s="32"/>
      <c r="AH113" s="32"/>
      <c r="AI113" s="32"/>
      <c r="AJ113" s="32"/>
    </row>
    <row r="114" spans="1:36" ht="26.5" customHeight="1" x14ac:dyDescent="0.25">
      <c r="A114" s="21" t="s">
        <v>1343</v>
      </c>
      <c r="B114" s="21" t="s">
        <v>1344</v>
      </c>
      <c r="C114" s="21" t="s">
        <v>1207</v>
      </c>
      <c r="D114" s="26">
        <v>215.2</v>
      </c>
      <c r="E114" s="21" t="s">
        <v>1332</v>
      </c>
      <c r="F114" s="27">
        <v>309.78861538461535</v>
      </c>
      <c r="G114" s="27">
        <v>21.790171277997363</v>
      </c>
      <c r="H114" s="28">
        <f t="shared" si="6"/>
        <v>309.74892307692301</v>
      </c>
      <c r="I114" s="28">
        <f t="shared" si="6"/>
        <v>21.734418622663899</v>
      </c>
      <c r="J114" s="29" t="s">
        <v>1639</v>
      </c>
      <c r="K114" s="30" t="s">
        <v>1214</v>
      </c>
      <c r="R114" s="31"/>
      <c r="S114" s="31"/>
      <c r="T114" s="31"/>
      <c r="U114" s="31"/>
      <c r="V114" s="31"/>
      <c r="Z114" s="33"/>
      <c r="AD114" s="32"/>
      <c r="AF114" s="32"/>
      <c r="AG114" s="32"/>
      <c r="AH114" s="32"/>
      <c r="AI114" s="32"/>
      <c r="AJ114" s="32"/>
    </row>
    <row r="115" spans="1:36" ht="26.5" customHeight="1" x14ac:dyDescent="0.25">
      <c r="A115" s="21" t="s">
        <v>1345</v>
      </c>
      <c r="B115" s="21" t="s">
        <v>1206</v>
      </c>
      <c r="C115" s="21" t="s">
        <v>1207</v>
      </c>
      <c r="D115" s="26">
        <v>214.5</v>
      </c>
      <c r="E115" s="21" t="s">
        <v>1346</v>
      </c>
      <c r="F115" s="27">
        <v>309.88123076923074</v>
      </c>
      <c r="G115" s="27">
        <v>21.788140544149559</v>
      </c>
      <c r="H115" s="28">
        <f t="shared" si="6"/>
        <v>309.93283076923075</v>
      </c>
      <c r="I115" s="28">
        <f t="shared" si="6"/>
        <v>21.812350638826047</v>
      </c>
      <c r="J115" s="29" t="s">
        <v>1639</v>
      </c>
      <c r="K115" s="30" t="s">
        <v>1214</v>
      </c>
      <c r="R115" s="31"/>
      <c r="S115" s="31"/>
      <c r="T115" s="31"/>
      <c r="U115" s="31"/>
      <c r="V115" s="31"/>
      <c r="Z115" s="33"/>
      <c r="AD115" s="32"/>
      <c r="AF115" s="32"/>
      <c r="AG115" s="32"/>
      <c r="AH115" s="32"/>
      <c r="AI115" s="32"/>
      <c r="AJ115" s="32"/>
    </row>
    <row r="116" spans="1:36" ht="26.5" customHeight="1" x14ac:dyDescent="0.25">
      <c r="A116" s="21" t="s">
        <v>1347</v>
      </c>
      <c r="B116" s="21" t="s">
        <v>1241</v>
      </c>
      <c r="C116" s="21" t="s">
        <v>1207</v>
      </c>
      <c r="D116" s="26">
        <v>213</v>
      </c>
      <c r="E116" s="21" t="s">
        <v>1332</v>
      </c>
      <c r="F116" s="27">
        <v>310.07969230769231</v>
      </c>
      <c r="G116" s="27">
        <v>22.045138339920943</v>
      </c>
      <c r="H116" s="28">
        <f t="shared" si="6"/>
        <v>310.25566153846154</v>
      </c>
      <c r="I116" s="28">
        <f t="shared" si="6"/>
        <v>21.967400649964979</v>
      </c>
      <c r="J116" s="29" t="s">
        <v>1639</v>
      </c>
      <c r="K116" s="30" t="s">
        <v>1340</v>
      </c>
      <c r="R116" s="31"/>
      <c r="S116" s="31"/>
      <c r="T116" s="31"/>
      <c r="U116" s="31"/>
      <c r="V116" s="31"/>
      <c r="Z116" s="33"/>
      <c r="AD116" s="32"/>
      <c r="AF116" s="32"/>
      <c r="AG116" s="32"/>
      <c r="AH116" s="32"/>
      <c r="AI116" s="32"/>
      <c r="AJ116" s="32"/>
    </row>
    <row r="117" spans="1:36" ht="26.5" customHeight="1" x14ac:dyDescent="0.25">
      <c r="A117" s="21" t="s">
        <v>1348</v>
      </c>
      <c r="B117" s="21" t="s">
        <v>1206</v>
      </c>
      <c r="C117" s="21" t="s">
        <v>1207</v>
      </c>
      <c r="D117" s="26">
        <v>211.05</v>
      </c>
      <c r="E117" s="21" t="s">
        <v>1332</v>
      </c>
      <c r="F117" s="27">
        <v>310.33769230769229</v>
      </c>
      <c r="G117" s="27">
        <v>22.201596839704006</v>
      </c>
      <c r="H117" s="28">
        <f t="shared" ref="H117:I132" si="7">AVERAGE(F115:F119)</f>
        <v>310.61553846153845</v>
      </c>
      <c r="I117" s="28">
        <f t="shared" si="7"/>
        <v>22.11651062923633</v>
      </c>
      <c r="J117" s="29" t="s">
        <v>1639</v>
      </c>
      <c r="K117" s="30" t="s">
        <v>1214</v>
      </c>
      <c r="R117" s="31"/>
      <c r="S117" s="31"/>
      <c r="T117" s="31"/>
      <c r="U117" s="31"/>
      <c r="V117" s="31"/>
      <c r="Z117" s="33"/>
      <c r="AD117" s="32"/>
      <c r="AF117" s="32"/>
      <c r="AG117" s="32"/>
      <c r="AH117" s="32"/>
      <c r="AI117" s="32"/>
      <c r="AJ117" s="32"/>
    </row>
    <row r="118" spans="1:36" ht="26.5" customHeight="1" x14ac:dyDescent="0.25">
      <c r="A118" s="21" t="s">
        <v>1349</v>
      </c>
      <c r="B118" s="21" t="s">
        <v>1206</v>
      </c>
      <c r="C118" s="21" t="s">
        <v>1207</v>
      </c>
      <c r="D118" s="26">
        <v>204.6</v>
      </c>
      <c r="E118" s="21" t="s">
        <v>1346</v>
      </c>
      <c r="F118" s="27">
        <v>311.19107692307693</v>
      </c>
      <c r="G118" s="27">
        <v>22.011956248053021</v>
      </c>
      <c r="H118" s="28">
        <f t="shared" si="7"/>
        <v>310.97276923076925</v>
      </c>
      <c r="I118" s="28">
        <f t="shared" si="7"/>
        <v>22.246693046722207</v>
      </c>
      <c r="J118" s="29" t="s">
        <v>1639</v>
      </c>
      <c r="K118" s="30" t="s">
        <v>1350</v>
      </c>
      <c r="R118" s="31"/>
      <c r="S118" s="31"/>
      <c r="T118" s="31"/>
      <c r="U118" s="31"/>
      <c r="V118" s="31"/>
      <c r="Z118" s="33"/>
      <c r="AD118" s="32"/>
      <c r="AF118" s="32"/>
      <c r="AG118" s="32"/>
      <c r="AH118" s="32"/>
      <c r="AI118" s="32"/>
      <c r="AJ118" s="32"/>
    </row>
    <row r="119" spans="1:36" ht="26.5" customHeight="1" x14ac:dyDescent="0.25">
      <c r="A119" s="21" t="s">
        <v>1351</v>
      </c>
      <c r="B119" s="21" t="s">
        <v>1352</v>
      </c>
      <c r="C119" s="21" t="s">
        <v>1207</v>
      </c>
      <c r="D119" s="26">
        <v>201.6</v>
      </c>
      <c r="E119" s="21" t="s">
        <v>1332</v>
      </c>
      <c r="F119" s="27">
        <v>311.58799999999997</v>
      </c>
      <c r="G119" s="27">
        <v>22.535721174354126</v>
      </c>
      <c r="H119" s="28">
        <f t="shared" si="7"/>
        <v>311.31676923076924</v>
      </c>
      <c r="I119" s="28">
        <f t="shared" si="7"/>
        <v>22.25593593271714</v>
      </c>
      <c r="J119" s="29" t="s">
        <v>1639</v>
      </c>
      <c r="K119" s="30" t="s">
        <v>1214</v>
      </c>
      <c r="R119" s="31"/>
      <c r="S119" s="31"/>
      <c r="T119" s="31"/>
      <c r="U119" s="31"/>
      <c r="V119" s="31"/>
      <c r="Z119" s="33"/>
      <c r="AD119" s="32"/>
      <c r="AF119" s="32"/>
      <c r="AG119" s="32"/>
      <c r="AH119" s="32"/>
      <c r="AI119" s="32"/>
      <c r="AJ119" s="32"/>
    </row>
    <row r="120" spans="1:36" ht="26.5" customHeight="1" x14ac:dyDescent="0.25">
      <c r="A120" s="21" t="s">
        <v>1353</v>
      </c>
      <c r="B120" s="21" t="s">
        <v>1344</v>
      </c>
      <c r="C120" s="21" t="s">
        <v>1217</v>
      </c>
      <c r="D120" s="26">
        <v>201</v>
      </c>
      <c r="E120" s="21" t="s">
        <v>1332</v>
      </c>
      <c r="F120" s="27">
        <v>311.66738461538461</v>
      </c>
      <c r="G120" s="27">
        <v>22.439052631578946</v>
      </c>
      <c r="H120" s="28">
        <f t="shared" si="7"/>
        <v>311.63563076923077</v>
      </c>
      <c r="I120" s="28">
        <f t="shared" si="7"/>
        <v>22.152508940376777</v>
      </c>
      <c r="J120" s="29" t="s">
        <v>1639</v>
      </c>
      <c r="K120" s="30" t="s">
        <v>1340</v>
      </c>
      <c r="R120" s="31"/>
      <c r="S120" s="31"/>
      <c r="T120" s="31"/>
      <c r="U120" s="31"/>
      <c r="V120" s="31"/>
      <c r="Z120" s="33"/>
      <c r="AD120" s="32"/>
      <c r="AF120" s="32"/>
      <c r="AG120" s="32"/>
      <c r="AH120" s="32"/>
      <c r="AI120" s="32"/>
      <c r="AJ120" s="32"/>
    </row>
    <row r="121" spans="1:36" ht="26.5" customHeight="1" x14ac:dyDescent="0.25">
      <c r="A121" s="21" t="s">
        <v>1354</v>
      </c>
      <c r="B121" s="21" t="s">
        <v>1206</v>
      </c>
      <c r="C121" s="21" t="s">
        <v>1207</v>
      </c>
      <c r="D121" s="26">
        <v>200</v>
      </c>
      <c r="E121" s="21" t="s">
        <v>1355</v>
      </c>
      <c r="F121" s="27">
        <v>311.79969230769228</v>
      </c>
      <c r="G121" s="27">
        <v>22.091352769895593</v>
      </c>
      <c r="H121" s="28">
        <f t="shared" si="7"/>
        <v>311.82615384615383</v>
      </c>
      <c r="I121" s="28">
        <f t="shared" si="7"/>
        <v>22.131011257329263</v>
      </c>
      <c r="J121" s="29" t="s">
        <v>1639</v>
      </c>
      <c r="K121" s="30" t="s">
        <v>1214</v>
      </c>
      <c r="R121" s="31"/>
      <c r="S121" s="31"/>
      <c r="T121" s="31"/>
      <c r="U121" s="31"/>
      <c r="V121" s="31"/>
      <c r="Z121" s="33"/>
      <c r="AD121" s="32"/>
      <c r="AF121" s="32"/>
      <c r="AG121" s="32"/>
      <c r="AH121" s="32"/>
      <c r="AI121" s="32"/>
      <c r="AJ121" s="32"/>
    </row>
    <row r="122" spans="1:36" ht="26.5" customHeight="1" x14ac:dyDescent="0.25">
      <c r="A122" s="21" t="s">
        <v>1356</v>
      </c>
      <c r="B122" s="21" t="s">
        <v>1206</v>
      </c>
      <c r="C122" s="21" t="s">
        <v>1207</v>
      </c>
      <c r="D122" s="26">
        <v>199</v>
      </c>
      <c r="E122" s="21" t="s">
        <v>1332</v>
      </c>
      <c r="F122" s="27">
        <v>311.93199999999996</v>
      </c>
      <c r="G122" s="27">
        <v>21.684461878002196</v>
      </c>
      <c r="H122" s="28">
        <f t="shared" si="7"/>
        <v>311.98227692307688</v>
      </c>
      <c r="I122" s="28">
        <f t="shared" si="7"/>
        <v>22.066897566786231</v>
      </c>
      <c r="J122" s="29" t="s">
        <v>1639</v>
      </c>
      <c r="K122" s="30" t="s">
        <v>1214</v>
      </c>
      <c r="R122" s="31"/>
      <c r="S122" s="31"/>
      <c r="T122" s="31"/>
      <c r="U122" s="31"/>
      <c r="V122" s="31"/>
      <c r="Z122" s="33"/>
      <c r="AD122" s="32"/>
      <c r="AF122" s="32"/>
      <c r="AG122" s="32"/>
      <c r="AH122" s="32"/>
      <c r="AI122" s="32"/>
      <c r="AJ122" s="32"/>
    </row>
    <row r="123" spans="1:36" ht="26.5" customHeight="1" x14ac:dyDescent="0.25">
      <c r="A123" s="21" t="s">
        <v>1357</v>
      </c>
      <c r="B123" s="21" t="s">
        <v>1241</v>
      </c>
      <c r="C123" s="21" t="s">
        <v>1217</v>
      </c>
      <c r="D123" s="26">
        <v>197.4</v>
      </c>
      <c r="E123" s="21" t="s">
        <v>1332</v>
      </c>
      <c r="F123" s="27">
        <v>312.14369230769228</v>
      </c>
      <c r="G123" s="27">
        <v>21.904467832815456</v>
      </c>
      <c r="H123" s="28">
        <f t="shared" si="7"/>
        <v>312.12252307692307</v>
      </c>
      <c r="I123" s="28">
        <f t="shared" si="7"/>
        <v>22.022430989515023</v>
      </c>
      <c r="J123" s="29" t="s">
        <v>1639</v>
      </c>
      <c r="K123" s="30" t="s">
        <v>1350</v>
      </c>
      <c r="R123" s="31"/>
      <c r="S123" s="31"/>
      <c r="T123" s="31"/>
      <c r="U123" s="31"/>
      <c r="V123" s="31"/>
      <c r="Z123" s="33"/>
      <c r="AD123" s="32"/>
      <c r="AF123" s="32"/>
      <c r="AG123" s="32"/>
      <c r="AH123" s="32"/>
      <c r="AI123" s="32"/>
      <c r="AJ123" s="32"/>
    </row>
    <row r="124" spans="1:36" ht="26.5" customHeight="1" x14ac:dyDescent="0.25">
      <c r="A124" s="21" t="s">
        <v>1358</v>
      </c>
      <c r="B124" s="21" t="s">
        <v>1344</v>
      </c>
      <c r="C124" s="21" t="s">
        <v>1217</v>
      </c>
      <c r="D124" s="26">
        <v>195.7</v>
      </c>
      <c r="E124" s="21" t="s">
        <v>1332</v>
      </c>
      <c r="F124" s="27">
        <v>312.3686153846154</v>
      </c>
      <c r="G124" s="27">
        <v>22.215152721638951</v>
      </c>
      <c r="H124" s="28">
        <f t="shared" si="7"/>
        <v>312.27864615384613</v>
      </c>
      <c r="I124" s="28">
        <f t="shared" si="7"/>
        <v>21.947918397319345</v>
      </c>
      <c r="J124" s="29" t="s">
        <v>1639</v>
      </c>
      <c r="K124" s="30" t="s">
        <v>1211</v>
      </c>
      <c r="R124" s="31"/>
      <c r="S124" s="31"/>
      <c r="T124" s="31"/>
      <c r="U124" s="31"/>
      <c r="V124" s="31"/>
      <c r="Z124" s="33"/>
      <c r="AD124" s="32"/>
      <c r="AF124" s="32"/>
      <c r="AG124" s="32"/>
      <c r="AH124" s="32"/>
      <c r="AI124" s="32"/>
      <c r="AJ124" s="32"/>
    </row>
    <row r="125" spans="1:36" x14ac:dyDescent="0.25">
      <c r="A125" s="21" t="s">
        <v>1359</v>
      </c>
      <c r="B125" s="21" t="s">
        <v>1206</v>
      </c>
      <c r="C125" s="21" t="s">
        <v>1334</v>
      </c>
      <c r="D125" s="26">
        <v>195.7</v>
      </c>
      <c r="E125" s="21" t="s">
        <v>1332</v>
      </c>
      <c r="F125" s="27">
        <v>312.3686153846154</v>
      </c>
      <c r="G125" s="27">
        <v>22.216719745222928</v>
      </c>
      <c r="H125" s="28">
        <f t="shared" si="7"/>
        <v>312.43476923076923</v>
      </c>
      <c r="I125" s="28">
        <f t="shared" si="7"/>
        <v>21.953844493056486</v>
      </c>
      <c r="J125" s="29" t="s">
        <v>1642</v>
      </c>
      <c r="K125" s="30" t="s">
        <v>1340</v>
      </c>
      <c r="R125" s="31"/>
      <c r="S125" s="31"/>
      <c r="T125" s="31"/>
      <c r="U125" s="31"/>
      <c r="V125" s="31"/>
      <c r="Z125" s="33"/>
      <c r="AD125" s="32"/>
      <c r="AF125" s="32"/>
      <c r="AG125" s="32"/>
      <c r="AH125" s="32"/>
      <c r="AI125" s="32"/>
      <c r="AJ125" s="32"/>
    </row>
    <row r="126" spans="1:36" ht="26.5" customHeight="1" x14ac:dyDescent="0.25">
      <c r="A126" s="21" t="s">
        <v>1360</v>
      </c>
      <c r="B126" s="21" t="s">
        <v>1206</v>
      </c>
      <c r="C126" s="21" t="s">
        <v>1237</v>
      </c>
      <c r="D126" s="26">
        <v>194.1</v>
      </c>
      <c r="E126" s="21" t="s">
        <v>1355</v>
      </c>
      <c r="F126" s="27">
        <v>312.58030769230766</v>
      </c>
      <c r="G126" s="27">
        <v>21.718789808917194</v>
      </c>
      <c r="H126" s="28">
        <f t="shared" si="7"/>
        <v>312.55119999999999</v>
      </c>
      <c r="I126" s="28">
        <f t="shared" si="7"/>
        <v>21.911340260318127</v>
      </c>
      <c r="J126" s="29" t="s">
        <v>1636</v>
      </c>
      <c r="K126" s="30" t="s">
        <v>1350</v>
      </c>
      <c r="R126" s="31"/>
      <c r="S126" s="31"/>
      <c r="T126" s="31"/>
      <c r="U126" s="31"/>
      <c r="V126" s="31"/>
      <c r="Z126" s="33"/>
      <c r="AD126" s="32"/>
      <c r="AF126" s="32"/>
      <c r="AG126" s="32"/>
      <c r="AH126" s="32"/>
      <c r="AI126" s="32"/>
      <c r="AJ126" s="32"/>
    </row>
    <row r="127" spans="1:36" x14ac:dyDescent="0.25">
      <c r="A127" s="21" t="s">
        <v>1361</v>
      </c>
      <c r="B127" s="21" t="s">
        <v>1344</v>
      </c>
      <c r="C127" s="21" t="s">
        <v>1334</v>
      </c>
      <c r="D127" s="26">
        <v>193.1</v>
      </c>
      <c r="E127" s="21" t="s">
        <v>1332</v>
      </c>
      <c r="F127" s="27">
        <v>312.71261538461539</v>
      </c>
      <c r="G127" s="27">
        <v>21.7140923566879</v>
      </c>
      <c r="H127" s="28">
        <f t="shared" si="7"/>
        <v>312.64381538461532</v>
      </c>
      <c r="I127" s="28">
        <f t="shared" si="7"/>
        <v>21.994455106644416</v>
      </c>
      <c r="J127" s="29" t="s">
        <v>1642</v>
      </c>
      <c r="K127" s="30" t="s">
        <v>1340</v>
      </c>
      <c r="R127" s="31"/>
      <c r="S127" s="31"/>
      <c r="T127" s="31"/>
      <c r="U127" s="31"/>
      <c r="V127" s="31"/>
      <c r="Z127" s="33"/>
      <c r="AD127" s="32"/>
      <c r="AF127" s="32"/>
      <c r="AG127" s="32"/>
      <c r="AH127" s="32"/>
      <c r="AI127" s="32"/>
      <c r="AJ127" s="32"/>
    </row>
    <row r="128" spans="1:36" ht="26.5" customHeight="1" x14ac:dyDescent="0.25">
      <c r="A128" s="21" t="s">
        <v>1362</v>
      </c>
      <c r="B128" s="21" t="s">
        <v>1227</v>
      </c>
      <c r="C128" s="21" t="s">
        <v>1237</v>
      </c>
      <c r="D128" s="26">
        <v>193</v>
      </c>
      <c r="E128" s="21" t="s">
        <v>1355</v>
      </c>
      <c r="F128" s="27">
        <v>312.72584615384613</v>
      </c>
      <c r="G128" s="27">
        <v>21.691946669123674</v>
      </c>
      <c r="H128" s="28">
        <f t="shared" si="7"/>
        <v>312.73643076923071</v>
      </c>
      <c r="I128" s="28">
        <f t="shared" si="7"/>
        <v>21.943871622115957</v>
      </c>
      <c r="J128" s="29" t="s">
        <v>1633</v>
      </c>
      <c r="K128" s="30" t="s">
        <v>1214</v>
      </c>
      <c r="R128" s="31"/>
      <c r="S128" s="31"/>
      <c r="T128" s="31"/>
      <c r="U128" s="31"/>
      <c r="V128" s="31"/>
      <c r="Z128" s="33"/>
      <c r="AD128" s="32"/>
      <c r="AF128" s="32"/>
      <c r="AG128" s="32"/>
      <c r="AH128" s="32"/>
      <c r="AI128" s="32"/>
      <c r="AJ128" s="32"/>
    </row>
    <row r="129" spans="1:36" x14ac:dyDescent="0.25">
      <c r="A129" s="21" t="s">
        <v>1363</v>
      </c>
      <c r="B129" s="21" t="s">
        <v>1344</v>
      </c>
      <c r="C129" s="21" t="s">
        <v>1207</v>
      </c>
      <c r="D129" s="26">
        <v>192.2</v>
      </c>
      <c r="E129" s="21" t="s">
        <v>1332</v>
      </c>
      <c r="F129" s="27">
        <v>312.83169230769232</v>
      </c>
      <c r="G129" s="27">
        <v>22.630726953270379</v>
      </c>
      <c r="H129" s="28">
        <f t="shared" si="7"/>
        <v>312.83169230769226</v>
      </c>
      <c r="I129" s="28">
        <f t="shared" si="7"/>
        <v>21.972358687555179</v>
      </c>
      <c r="J129" s="29" t="s">
        <v>1643</v>
      </c>
      <c r="K129" s="30" t="s">
        <v>1340</v>
      </c>
      <c r="R129" s="31"/>
      <c r="S129" s="31"/>
      <c r="T129" s="31"/>
      <c r="U129" s="31"/>
      <c r="V129" s="31"/>
      <c r="Z129" s="33"/>
      <c r="AD129" s="32"/>
      <c r="AF129" s="32"/>
      <c r="AG129" s="32"/>
      <c r="AH129" s="32"/>
      <c r="AI129" s="32"/>
      <c r="AJ129" s="32"/>
    </row>
    <row r="130" spans="1:36" ht="26.5" customHeight="1" x14ac:dyDescent="0.25">
      <c r="A130" s="22" t="s">
        <v>1364</v>
      </c>
      <c r="B130" s="21" t="s">
        <v>1206</v>
      </c>
      <c r="C130" s="21" t="s">
        <v>1365</v>
      </c>
      <c r="D130" s="26">
        <v>192.2</v>
      </c>
      <c r="E130" s="21" t="s">
        <v>1332</v>
      </c>
      <c r="F130" s="27">
        <v>312.83169230769232</v>
      </c>
      <c r="G130" s="27">
        <v>21.963802322580648</v>
      </c>
      <c r="H130" s="28">
        <f t="shared" si="7"/>
        <v>312.90049230769228</v>
      </c>
      <c r="I130" s="28">
        <f t="shared" si="7"/>
        <v>21.998072667760052</v>
      </c>
      <c r="J130" s="29" t="s">
        <v>1634</v>
      </c>
      <c r="K130" s="30" t="s">
        <v>1214</v>
      </c>
      <c r="R130" s="31"/>
      <c r="S130" s="31"/>
      <c r="T130" s="31"/>
      <c r="U130" s="31"/>
      <c r="V130" s="31"/>
      <c r="Z130" s="33"/>
      <c r="AD130" s="32"/>
      <c r="AF130" s="32"/>
      <c r="AG130" s="32"/>
      <c r="AH130" s="32"/>
      <c r="AI130" s="32"/>
      <c r="AJ130" s="32"/>
    </row>
    <row r="131" spans="1:36" x14ac:dyDescent="0.25">
      <c r="A131" s="22" t="s">
        <v>1366</v>
      </c>
      <c r="B131" s="21" t="s">
        <v>1344</v>
      </c>
      <c r="C131" s="21" t="s">
        <v>1237</v>
      </c>
      <c r="D131" s="26">
        <v>190.5</v>
      </c>
      <c r="E131" s="21" t="s">
        <v>1332</v>
      </c>
      <c r="F131" s="27">
        <v>313.05661538461538</v>
      </c>
      <c r="G131" s="27">
        <v>21.861225136113301</v>
      </c>
      <c r="H131" s="28">
        <f t="shared" si="7"/>
        <v>313.06720000000007</v>
      </c>
      <c r="I131" s="28">
        <f t="shared" si="7"/>
        <v>22.009347550042335</v>
      </c>
      <c r="J131" s="21" t="s">
        <v>1218</v>
      </c>
      <c r="K131" s="30" t="s">
        <v>1214</v>
      </c>
      <c r="R131" s="31"/>
      <c r="S131" s="31"/>
      <c r="T131" s="31"/>
      <c r="U131" s="31"/>
      <c r="V131" s="31"/>
      <c r="Z131" s="33"/>
      <c r="AD131" s="32"/>
      <c r="AF131" s="32"/>
      <c r="AG131" s="32"/>
      <c r="AH131" s="32"/>
      <c r="AI131" s="32"/>
      <c r="AJ131" s="32"/>
    </row>
    <row r="132" spans="1:36" x14ac:dyDescent="0.25">
      <c r="A132" s="21" t="s">
        <v>1367</v>
      </c>
      <c r="B132" s="21" t="s">
        <v>1206</v>
      </c>
      <c r="C132" s="21" t="s">
        <v>1207</v>
      </c>
      <c r="D132" s="26">
        <v>190.5</v>
      </c>
      <c r="E132" s="21" t="s">
        <v>1368</v>
      </c>
      <c r="F132" s="27">
        <v>313.05661538461538</v>
      </c>
      <c r="G132" s="27">
        <v>21.842662257712259</v>
      </c>
      <c r="H132" s="28">
        <f t="shared" si="7"/>
        <v>313.2376123076923</v>
      </c>
      <c r="I132" s="28">
        <f t="shared" si="7"/>
        <v>21.916649364357205</v>
      </c>
      <c r="J132" s="29" t="s">
        <v>1644</v>
      </c>
      <c r="K132" s="30" t="s">
        <v>1214</v>
      </c>
      <c r="R132" s="31"/>
      <c r="S132" s="31"/>
      <c r="T132" s="31"/>
      <c r="U132" s="31"/>
      <c r="V132" s="31"/>
      <c r="Z132" s="33"/>
      <c r="AD132" s="32"/>
      <c r="AF132" s="32"/>
      <c r="AG132" s="32"/>
      <c r="AH132" s="32"/>
      <c r="AI132" s="32"/>
      <c r="AJ132" s="32"/>
    </row>
    <row r="133" spans="1:36" x14ac:dyDescent="0.25">
      <c r="A133" s="21" t="s">
        <v>1369</v>
      </c>
      <c r="B133" s="21" t="s">
        <v>1227</v>
      </c>
      <c r="C133" s="21" t="s">
        <v>1334</v>
      </c>
      <c r="D133" s="26">
        <v>186.7</v>
      </c>
      <c r="E133" s="21" t="s">
        <v>1355</v>
      </c>
      <c r="F133" s="27">
        <v>313.5593846153846</v>
      </c>
      <c r="G133" s="27">
        <v>21.748321080535082</v>
      </c>
      <c r="H133" s="28">
        <f t="shared" ref="H133:I148" si="8">AVERAGE(F131:F135)</f>
        <v>313.41358153846147</v>
      </c>
      <c r="I133" s="28">
        <f t="shared" si="8"/>
        <v>21.965632583682613</v>
      </c>
      <c r="J133" s="29" t="s">
        <v>1644</v>
      </c>
      <c r="K133" s="30" t="s">
        <v>1350</v>
      </c>
      <c r="R133" s="31"/>
      <c r="S133" s="31"/>
      <c r="T133" s="31"/>
      <c r="U133" s="31"/>
      <c r="V133" s="31"/>
      <c r="Z133" s="33"/>
      <c r="AD133" s="32"/>
      <c r="AF133" s="32"/>
      <c r="AG133" s="32"/>
      <c r="AH133" s="32"/>
      <c r="AI133" s="32"/>
      <c r="AJ133" s="32"/>
    </row>
    <row r="134" spans="1:36" x14ac:dyDescent="0.25">
      <c r="A134" s="21" t="s">
        <v>1370</v>
      </c>
      <c r="B134" s="21" t="s">
        <v>1227</v>
      </c>
      <c r="C134" s="21" t="s">
        <v>1237</v>
      </c>
      <c r="D134" s="26">
        <v>185.76</v>
      </c>
      <c r="E134" s="21" t="s">
        <v>1332</v>
      </c>
      <c r="F134" s="27">
        <v>313.68375384615382</v>
      </c>
      <c r="G134" s="27">
        <v>22.167236024844726</v>
      </c>
      <c r="H134" s="28">
        <f t="shared" si="8"/>
        <v>313.54588923076921</v>
      </c>
      <c r="I134" s="28">
        <f t="shared" si="8"/>
        <v>21.957502088646685</v>
      </c>
      <c r="J134" s="29" t="s">
        <v>1645</v>
      </c>
      <c r="K134" s="30" t="s">
        <v>1214</v>
      </c>
      <c r="R134" s="31"/>
      <c r="S134" s="31"/>
      <c r="T134" s="31"/>
      <c r="U134" s="31"/>
      <c r="V134" s="31"/>
      <c r="Z134" s="33"/>
      <c r="AD134" s="32"/>
      <c r="AF134" s="32"/>
      <c r="AG134" s="32"/>
      <c r="AH134" s="32"/>
      <c r="AI134" s="32"/>
      <c r="AJ134" s="32"/>
    </row>
    <row r="135" spans="1:36" ht="26.5" customHeight="1" x14ac:dyDescent="0.25">
      <c r="A135" s="21" t="s">
        <v>1371</v>
      </c>
      <c r="B135" s="21" t="s">
        <v>1352</v>
      </c>
      <c r="C135" s="21" t="s">
        <v>1365</v>
      </c>
      <c r="D135" s="26">
        <v>185.55</v>
      </c>
      <c r="E135" s="21" t="s">
        <v>1332</v>
      </c>
      <c r="F135" s="27">
        <v>313.71153846153845</v>
      </c>
      <c r="G135" s="27">
        <v>22.208718419207695</v>
      </c>
      <c r="H135" s="28">
        <f t="shared" si="8"/>
        <v>313.70333538461534</v>
      </c>
      <c r="I135" s="28">
        <f t="shared" si="8"/>
        <v>22.001050357038785</v>
      </c>
      <c r="J135" s="29" t="s">
        <v>1646</v>
      </c>
      <c r="K135" s="30" t="s">
        <v>1214</v>
      </c>
      <c r="R135" s="31"/>
      <c r="S135" s="31"/>
      <c r="T135" s="31"/>
      <c r="U135" s="31"/>
      <c r="V135" s="31"/>
      <c r="Z135" s="33"/>
      <c r="AD135" s="32"/>
      <c r="AF135" s="32"/>
      <c r="AG135" s="32"/>
      <c r="AH135" s="32"/>
      <c r="AI135" s="32"/>
      <c r="AJ135" s="32"/>
    </row>
    <row r="136" spans="1:36" x14ac:dyDescent="0.25">
      <c r="A136" s="21" t="s">
        <v>1372</v>
      </c>
      <c r="B136" s="21" t="s">
        <v>1206</v>
      </c>
      <c r="C136" s="21" t="s">
        <v>1207</v>
      </c>
      <c r="D136" s="26">
        <v>185.5</v>
      </c>
      <c r="E136" s="21" t="s">
        <v>1373</v>
      </c>
      <c r="F136" s="27">
        <v>313.71815384615383</v>
      </c>
      <c r="G136" s="27">
        <v>21.820572660933664</v>
      </c>
      <c r="H136" s="28">
        <f t="shared" si="8"/>
        <v>313.76022769230769</v>
      </c>
      <c r="I136" s="28">
        <f t="shared" si="8"/>
        <v>21.981767981226607</v>
      </c>
      <c r="J136" s="29" t="s">
        <v>1644</v>
      </c>
      <c r="K136" s="30" t="s">
        <v>1214</v>
      </c>
      <c r="R136" s="31"/>
      <c r="S136" s="31"/>
      <c r="T136" s="31"/>
      <c r="U136" s="31"/>
      <c r="V136" s="31"/>
      <c r="Z136" s="33"/>
      <c r="AD136" s="32"/>
      <c r="AF136" s="32"/>
      <c r="AG136" s="32"/>
      <c r="AH136" s="32"/>
      <c r="AI136" s="32"/>
      <c r="AJ136" s="32"/>
    </row>
    <row r="137" spans="1:36" x14ac:dyDescent="0.25">
      <c r="A137" s="21" t="s">
        <v>1374</v>
      </c>
      <c r="B137" s="21" t="s">
        <v>1227</v>
      </c>
      <c r="C137" s="21" t="s">
        <v>1207</v>
      </c>
      <c r="D137" s="26">
        <v>184.55</v>
      </c>
      <c r="E137" s="21" t="s">
        <v>1332</v>
      </c>
      <c r="F137" s="27">
        <v>313.84384615384613</v>
      </c>
      <c r="G137" s="27">
        <v>22.060403599672757</v>
      </c>
      <c r="H137" s="28">
        <f t="shared" si="8"/>
        <v>313.79356923076921</v>
      </c>
      <c r="I137" s="28">
        <f t="shared" si="8"/>
        <v>22.035124734106422</v>
      </c>
      <c r="J137" s="21" t="s">
        <v>1218</v>
      </c>
      <c r="K137" s="30" t="s">
        <v>1214</v>
      </c>
      <c r="R137" s="31"/>
      <c r="S137" s="31"/>
      <c r="T137" s="31"/>
      <c r="U137" s="31"/>
      <c r="V137" s="31"/>
      <c r="Z137" s="33"/>
      <c r="AD137" s="32"/>
      <c r="AF137" s="32"/>
      <c r="AG137" s="32"/>
      <c r="AH137" s="32"/>
      <c r="AI137" s="32"/>
      <c r="AJ137" s="32"/>
    </row>
    <row r="138" spans="1:36" x14ac:dyDescent="0.25">
      <c r="A138" s="21" t="s">
        <v>1375</v>
      </c>
      <c r="B138" s="21" t="s">
        <v>1206</v>
      </c>
      <c r="C138" s="21" t="s">
        <v>1237</v>
      </c>
      <c r="D138" s="26">
        <v>184.55</v>
      </c>
      <c r="E138" s="21" t="s">
        <v>1368</v>
      </c>
      <c r="F138" s="27">
        <v>313.84384615384613</v>
      </c>
      <c r="G138" s="27">
        <v>21.651909201474204</v>
      </c>
      <c r="H138" s="28">
        <f t="shared" si="8"/>
        <v>313.84781538461533</v>
      </c>
      <c r="I138" s="28">
        <f t="shared" si="8"/>
        <v>22.02676014094579</v>
      </c>
      <c r="J138" s="29" t="s">
        <v>1644</v>
      </c>
      <c r="K138" s="30" t="s">
        <v>1214</v>
      </c>
      <c r="R138" s="31"/>
      <c r="S138" s="31"/>
      <c r="T138" s="31"/>
      <c r="U138" s="31"/>
      <c r="V138" s="31"/>
      <c r="Z138" s="33"/>
      <c r="AD138" s="32"/>
      <c r="AF138" s="32"/>
      <c r="AG138" s="32"/>
      <c r="AH138" s="32"/>
      <c r="AI138" s="32"/>
      <c r="AJ138" s="32"/>
    </row>
    <row r="139" spans="1:36" ht="26.5" customHeight="1" x14ac:dyDescent="0.25">
      <c r="A139" s="21" t="s">
        <v>1376</v>
      </c>
      <c r="B139" s="21" t="s">
        <v>1206</v>
      </c>
      <c r="C139" s="21" t="s">
        <v>1237</v>
      </c>
      <c r="D139" s="26">
        <v>184.5</v>
      </c>
      <c r="E139" s="21" t="s">
        <v>1332</v>
      </c>
      <c r="F139" s="27">
        <v>313.8504615384615</v>
      </c>
      <c r="G139" s="27">
        <v>22.434019789243791</v>
      </c>
      <c r="H139" s="28">
        <f t="shared" si="8"/>
        <v>313.90073846153848</v>
      </c>
      <c r="I139" s="28">
        <f t="shared" si="8"/>
        <v>22.068612339056305</v>
      </c>
      <c r="J139" s="29" t="s">
        <v>1636</v>
      </c>
      <c r="K139" s="30" t="s">
        <v>1242</v>
      </c>
      <c r="R139" s="31"/>
      <c r="S139" s="31"/>
      <c r="T139" s="31"/>
      <c r="U139" s="31"/>
      <c r="V139" s="31"/>
      <c r="Z139" s="33"/>
      <c r="AD139" s="32"/>
      <c r="AF139" s="32"/>
      <c r="AG139" s="32"/>
      <c r="AH139" s="32"/>
      <c r="AI139" s="32"/>
      <c r="AJ139" s="32"/>
    </row>
    <row r="140" spans="1:36" ht="26.5" customHeight="1" x14ac:dyDescent="0.25">
      <c r="A140" s="21" t="s">
        <v>1377</v>
      </c>
      <c r="B140" s="21" t="s">
        <v>1206</v>
      </c>
      <c r="C140" s="21" t="s">
        <v>1237</v>
      </c>
      <c r="D140" s="26">
        <v>183.5</v>
      </c>
      <c r="E140" s="21" t="s">
        <v>1332</v>
      </c>
      <c r="F140" s="27">
        <v>313.98276923076924</v>
      </c>
      <c r="G140" s="27">
        <v>22.166895453404532</v>
      </c>
      <c r="H140" s="28">
        <f t="shared" si="8"/>
        <v>313.92852307692306</v>
      </c>
      <c r="I140" s="28">
        <f t="shared" si="8"/>
        <v>22.06095970932104</v>
      </c>
      <c r="J140" s="29" t="s">
        <v>1636</v>
      </c>
      <c r="K140" s="30" t="s">
        <v>1214</v>
      </c>
      <c r="R140" s="31"/>
      <c r="S140" s="31"/>
      <c r="T140" s="31"/>
      <c r="U140" s="31"/>
      <c r="V140" s="31"/>
      <c r="Z140" s="33"/>
      <c r="AD140" s="32"/>
      <c r="AF140" s="32"/>
      <c r="AG140" s="32"/>
      <c r="AH140" s="32"/>
      <c r="AI140" s="32"/>
      <c r="AJ140" s="32"/>
    </row>
    <row r="141" spans="1:36" x14ac:dyDescent="0.25">
      <c r="A141" s="21" t="s">
        <v>1378</v>
      </c>
      <c r="B141" s="21" t="s">
        <v>1206</v>
      </c>
      <c r="C141" s="21" t="s">
        <v>1207</v>
      </c>
      <c r="D141" s="26">
        <v>183.5</v>
      </c>
      <c r="E141" s="21" t="s">
        <v>1332</v>
      </c>
      <c r="F141" s="27">
        <v>313.98276923076924</v>
      </c>
      <c r="G141" s="27">
        <v>22.029833651486229</v>
      </c>
      <c r="H141" s="28">
        <f t="shared" si="8"/>
        <v>314.05421538461536</v>
      </c>
      <c r="I141" s="28">
        <f t="shared" si="8"/>
        <v>22.264628259810102</v>
      </c>
      <c r="J141" s="21" t="s">
        <v>1218</v>
      </c>
      <c r="K141" s="30" t="s">
        <v>1214</v>
      </c>
      <c r="R141" s="31"/>
      <c r="S141" s="31"/>
      <c r="T141" s="31"/>
      <c r="U141" s="31"/>
      <c r="V141" s="31"/>
      <c r="Z141" s="33"/>
      <c r="AD141" s="32"/>
      <c r="AF141" s="32"/>
      <c r="AG141" s="32"/>
      <c r="AH141" s="32"/>
      <c r="AI141" s="32"/>
      <c r="AJ141" s="32"/>
    </row>
    <row r="142" spans="1:36" x14ac:dyDescent="0.25">
      <c r="A142" s="21" t="s">
        <v>1379</v>
      </c>
      <c r="B142" s="21" t="s">
        <v>1206</v>
      </c>
      <c r="C142" s="21" t="s">
        <v>1207</v>
      </c>
      <c r="D142" s="26">
        <v>183.5</v>
      </c>
      <c r="E142" s="21" t="s">
        <v>1332</v>
      </c>
      <c r="F142" s="27">
        <v>313.98276923076924</v>
      </c>
      <c r="G142" s="27">
        <v>22.022140450996449</v>
      </c>
      <c r="H142" s="28">
        <f t="shared" si="8"/>
        <v>314.20901538461533</v>
      </c>
      <c r="I142" s="28">
        <f t="shared" si="8"/>
        <v>22.294745319364292</v>
      </c>
      <c r="J142" s="29" t="s">
        <v>1644</v>
      </c>
      <c r="K142" s="30" t="s">
        <v>1214</v>
      </c>
      <c r="R142" s="31"/>
      <c r="S142" s="31"/>
      <c r="T142" s="31"/>
      <c r="U142" s="31"/>
      <c r="V142" s="31"/>
      <c r="Z142" s="33"/>
      <c r="AD142" s="32"/>
      <c r="AF142" s="32"/>
      <c r="AG142" s="32"/>
      <c r="AH142" s="32"/>
      <c r="AI142" s="32"/>
      <c r="AJ142" s="32"/>
    </row>
    <row r="143" spans="1:36" ht="39.65" customHeight="1" x14ac:dyDescent="0.25">
      <c r="A143" s="21" t="s">
        <v>1380</v>
      </c>
      <c r="B143" s="21" t="s">
        <v>1206</v>
      </c>
      <c r="C143" s="21" t="s">
        <v>1207</v>
      </c>
      <c r="D143" s="26">
        <v>179.8</v>
      </c>
      <c r="E143" s="21" t="s">
        <v>1368</v>
      </c>
      <c r="F143" s="27">
        <v>314.47230769230765</v>
      </c>
      <c r="G143" s="27">
        <v>22.670251953919522</v>
      </c>
      <c r="H143" s="28">
        <f t="shared" si="8"/>
        <v>314.35984615384615</v>
      </c>
      <c r="I143" s="28">
        <f t="shared" si="8"/>
        <v>22.354706890116521</v>
      </c>
      <c r="J143" s="29" t="s">
        <v>1647</v>
      </c>
      <c r="K143" s="30" t="s">
        <v>1214</v>
      </c>
      <c r="R143" s="31"/>
      <c r="S143" s="31"/>
      <c r="T143" s="31"/>
      <c r="U143" s="31"/>
      <c r="V143" s="31"/>
      <c r="Z143" s="33"/>
      <c r="AD143" s="32"/>
      <c r="AF143" s="32"/>
      <c r="AG143" s="32"/>
      <c r="AH143" s="32"/>
      <c r="AI143" s="32"/>
      <c r="AJ143" s="32"/>
    </row>
    <row r="144" spans="1:36" ht="26.5" customHeight="1" x14ac:dyDescent="0.25">
      <c r="A144" s="21" t="s">
        <v>1381</v>
      </c>
      <c r="B144" s="21" t="s">
        <v>1206</v>
      </c>
      <c r="C144" s="21" t="s">
        <v>1207</v>
      </c>
      <c r="D144" s="26">
        <v>178.65</v>
      </c>
      <c r="E144" s="21" t="s">
        <v>1368</v>
      </c>
      <c r="F144" s="27">
        <v>314.6244615384615</v>
      </c>
      <c r="G144" s="27">
        <v>22.584605087014733</v>
      </c>
      <c r="H144" s="28">
        <f t="shared" si="8"/>
        <v>314.52655384615377</v>
      </c>
      <c r="I144" s="28">
        <f t="shared" si="8"/>
        <v>22.451681209006981</v>
      </c>
      <c r="J144" s="29" t="s">
        <v>1648</v>
      </c>
      <c r="K144" s="30" t="s">
        <v>1242</v>
      </c>
      <c r="R144" s="31"/>
      <c r="S144" s="31"/>
      <c r="T144" s="31"/>
      <c r="U144" s="31"/>
      <c r="V144" s="31"/>
      <c r="Z144" s="33"/>
      <c r="AD144" s="32"/>
      <c r="AF144" s="32"/>
      <c r="AG144" s="32"/>
      <c r="AH144" s="32"/>
      <c r="AI144" s="32"/>
      <c r="AJ144" s="32"/>
    </row>
    <row r="145" spans="1:36" ht="39.65" customHeight="1" x14ac:dyDescent="0.25">
      <c r="A145" s="21" t="s">
        <v>1382</v>
      </c>
      <c r="B145" s="21" t="s">
        <v>1206</v>
      </c>
      <c r="C145" s="21" t="s">
        <v>1237</v>
      </c>
      <c r="D145" s="26">
        <v>177.8</v>
      </c>
      <c r="E145" s="21" t="s">
        <v>1332</v>
      </c>
      <c r="F145" s="27">
        <v>314.73692307692306</v>
      </c>
      <c r="G145" s="27">
        <v>22.46670330716567</v>
      </c>
      <c r="H145" s="28">
        <f t="shared" si="8"/>
        <v>314.7250153846154</v>
      </c>
      <c r="I145" s="28">
        <f t="shared" si="8"/>
        <v>22.576701230769665</v>
      </c>
      <c r="J145" s="29" t="s">
        <v>1649</v>
      </c>
      <c r="K145" s="30" t="s">
        <v>1242</v>
      </c>
      <c r="R145" s="31"/>
      <c r="S145" s="31"/>
      <c r="T145" s="31"/>
      <c r="U145" s="31"/>
      <c r="V145" s="31"/>
      <c r="Z145" s="33"/>
      <c r="AD145" s="32"/>
      <c r="AF145" s="32"/>
      <c r="AG145" s="32"/>
      <c r="AH145" s="32"/>
      <c r="AI145" s="32"/>
      <c r="AJ145" s="32"/>
    </row>
    <row r="146" spans="1:36" ht="39.65" customHeight="1" x14ac:dyDescent="0.25">
      <c r="A146" s="21" t="s">
        <v>1383</v>
      </c>
      <c r="B146" s="21" t="s">
        <v>1206</v>
      </c>
      <c r="C146" s="21" t="s">
        <v>1237</v>
      </c>
      <c r="D146" s="26">
        <v>177.2</v>
      </c>
      <c r="E146" s="21" t="s">
        <v>1332</v>
      </c>
      <c r="F146" s="27">
        <v>314.8163076923077</v>
      </c>
      <c r="G146" s="27">
        <v>22.514705245938526</v>
      </c>
      <c r="H146" s="28">
        <f t="shared" si="8"/>
        <v>314.82556923076919</v>
      </c>
      <c r="I146" s="28">
        <f t="shared" si="8"/>
        <v>22.516012339853727</v>
      </c>
      <c r="J146" s="29" t="s">
        <v>1650</v>
      </c>
      <c r="K146" s="30" t="s">
        <v>1214</v>
      </c>
      <c r="R146" s="31"/>
      <c r="S146" s="31"/>
      <c r="T146" s="31"/>
      <c r="U146" s="31"/>
      <c r="V146" s="31"/>
      <c r="Z146" s="33"/>
      <c r="AD146" s="32"/>
      <c r="AF146" s="32"/>
      <c r="AG146" s="32"/>
      <c r="AH146" s="32"/>
      <c r="AI146" s="32"/>
      <c r="AJ146" s="32"/>
    </row>
    <row r="147" spans="1:36" ht="26.5" customHeight="1" x14ac:dyDescent="0.25">
      <c r="A147" s="21" t="s">
        <v>1384</v>
      </c>
      <c r="B147" s="21" t="s">
        <v>1206</v>
      </c>
      <c r="C147" s="21" t="s">
        <v>1237</v>
      </c>
      <c r="D147" s="26">
        <v>176</v>
      </c>
      <c r="E147" s="21" t="s">
        <v>1385</v>
      </c>
      <c r="F147" s="27">
        <v>314.97507692307693</v>
      </c>
      <c r="G147" s="27">
        <v>22.647240559809877</v>
      </c>
      <c r="H147" s="28">
        <f t="shared" si="8"/>
        <v>314.91156923076926</v>
      </c>
      <c r="I147" s="28">
        <f t="shared" si="8"/>
        <v>22.592727446031454</v>
      </c>
      <c r="J147" s="29" t="s">
        <v>1651</v>
      </c>
      <c r="K147" s="30" t="s">
        <v>1214</v>
      </c>
      <c r="R147" s="31"/>
      <c r="S147" s="31"/>
      <c r="T147" s="31"/>
      <c r="U147" s="31"/>
      <c r="V147" s="31"/>
      <c r="Z147" s="33"/>
      <c r="AD147" s="32"/>
      <c r="AF147" s="32"/>
      <c r="AG147" s="32"/>
      <c r="AH147" s="32"/>
      <c r="AI147" s="32"/>
      <c r="AJ147" s="32"/>
    </row>
    <row r="148" spans="1:36" x14ac:dyDescent="0.25">
      <c r="A148" s="21" t="s">
        <v>1386</v>
      </c>
      <c r="B148" s="21" t="s">
        <v>1206</v>
      </c>
      <c r="C148" s="21" t="s">
        <v>1207</v>
      </c>
      <c r="D148" s="26">
        <v>176</v>
      </c>
      <c r="E148" s="21" t="s">
        <v>1387</v>
      </c>
      <c r="F148" s="27">
        <v>314.97507692307693</v>
      </c>
      <c r="G148" s="27">
        <v>22.366807499339846</v>
      </c>
      <c r="H148" s="28">
        <f t="shared" si="8"/>
        <v>314.99095384615384</v>
      </c>
      <c r="I148" s="28">
        <f t="shared" si="8"/>
        <v>22.630704450296765</v>
      </c>
      <c r="J148" s="21" t="s">
        <v>1218</v>
      </c>
      <c r="K148" s="30" t="s">
        <v>1214</v>
      </c>
      <c r="R148" s="31"/>
      <c r="S148" s="31"/>
      <c r="T148" s="31"/>
      <c r="U148" s="31"/>
      <c r="V148" s="31"/>
      <c r="Z148" s="33"/>
      <c r="AD148" s="32"/>
      <c r="AF148" s="32"/>
      <c r="AG148" s="32"/>
      <c r="AH148" s="32"/>
      <c r="AI148" s="32"/>
      <c r="AJ148" s="32"/>
    </row>
    <row r="149" spans="1:36" ht="39.65" customHeight="1" x14ac:dyDescent="0.25">
      <c r="A149" s="21" t="s">
        <v>1388</v>
      </c>
      <c r="B149" s="21" t="s">
        <v>1227</v>
      </c>
      <c r="C149" s="21" t="s">
        <v>1207</v>
      </c>
      <c r="D149" s="26">
        <v>175.4</v>
      </c>
      <c r="E149" s="21" t="s">
        <v>1385</v>
      </c>
      <c r="F149" s="27">
        <v>315.05446153846151</v>
      </c>
      <c r="G149" s="27">
        <v>22.968180617903357</v>
      </c>
      <c r="H149" s="28">
        <f t="shared" ref="H149:I164" si="9">AVERAGE(F147:F151)</f>
        <v>315.05710769230768</v>
      </c>
      <c r="I149" s="28">
        <f t="shared" si="9"/>
        <v>22.617514405125128</v>
      </c>
      <c r="J149" s="29" t="s">
        <v>1652</v>
      </c>
      <c r="K149" s="30" t="s">
        <v>1214</v>
      </c>
      <c r="R149" s="31"/>
      <c r="S149" s="31"/>
      <c r="T149" s="31"/>
      <c r="U149" s="31"/>
      <c r="V149" s="31"/>
      <c r="Z149" s="33"/>
      <c r="AD149" s="32"/>
      <c r="AF149" s="32"/>
      <c r="AG149" s="32"/>
      <c r="AH149" s="32"/>
      <c r="AI149" s="32"/>
      <c r="AJ149" s="32"/>
    </row>
    <row r="150" spans="1:36" ht="26.5" customHeight="1" x14ac:dyDescent="0.25">
      <c r="A150" s="21" t="s">
        <v>1389</v>
      </c>
      <c r="B150" s="21" t="s">
        <v>1206</v>
      </c>
      <c r="C150" s="21" t="s">
        <v>1207</v>
      </c>
      <c r="D150" s="26">
        <v>174.8</v>
      </c>
      <c r="E150" s="21" t="s">
        <v>1385</v>
      </c>
      <c r="F150" s="27">
        <v>315.13384615384615</v>
      </c>
      <c r="G150" s="27">
        <v>22.656588328492216</v>
      </c>
      <c r="H150" s="28">
        <f t="shared" si="9"/>
        <v>315.09679999999997</v>
      </c>
      <c r="I150" s="28">
        <f t="shared" si="9"/>
        <v>22.654409028473836</v>
      </c>
      <c r="J150" s="29" t="s">
        <v>1653</v>
      </c>
      <c r="K150" s="30" t="s">
        <v>1214</v>
      </c>
      <c r="R150" s="31"/>
      <c r="S150" s="31"/>
      <c r="T150" s="31"/>
      <c r="U150" s="31"/>
      <c r="V150" s="31"/>
      <c r="Z150" s="33"/>
      <c r="AD150" s="32"/>
      <c r="AF150" s="32"/>
      <c r="AG150" s="32"/>
      <c r="AH150" s="32"/>
      <c r="AI150" s="32"/>
      <c r="AJ150" s="32"/>
    </row>
    <row r="151" spans="1:36" x14ac:dyDescent="0.25">
      <c r="A151" s="21" t="s">
        <v>1390</v>
      </c>
      <c r="B151" s="21" t="s">
        <v>1206</v>
      </c>
      <c r="C151" s="21" t="s">
        <v>1207</v>
      </c>
      <c r="D151" s="26">
        <v>174.7</v>
      </c>
      <c r="E151" s="21" t="s">
        <v>1387</v>
      </c>
      <c r="F151" s="27">
        <v>315.1470769230769</v>
      </c>
      <c r="G151" s="27">
        <v>22.448755020080323</v>
      </c>
      <c r="H151" s="28">
        <f t="shared" si="9"/>
        <v>315.13649230769232</v>
      </c>
      <c r="I151" s="28">
        <f t="shared" si="9"/>
        <v>22.761786484429159</v>
      </c>
      <c r="J151" s="21" t="s">
        <v>1391</v>
      </c>
      <c r="K151" s="30" t="s">
        <v>1242</v>
      </c>
      <c r="R151" s="31"/>
      <c r="S151" s="31"/>
      <c r="T151" s="31"/>
      <c r="U151" s="31"/>
      <c r="V151" s="31"/>
      <c r="Z151" s="33"/>
      <c r="AD151" s="32"/>
      <c r="AF151" s="32"/>
      <c r="AG151" s="32"/>
      <c r="AH151" s="32"/>
      <c r="AI151" s="32"/>
      <c r="AJ151" s="32"/>
    </row>
    <row r="152" spans="1:36" x14ac:dyDescent="0.25">
      <c r="A152" s="21" t="s">
        <v>1392</v>
      </c>
      <c r="B152" s="21" t="s">
        <v>1206</v>
      </c>
      <c r="C152" s="21" t="s">
        <v>1237</v>
      </c>
      <c r="D152" s="26">
        <v>174.5</v>
      </c>
      <c r="E152" s="21" t="s">
        <v>1387</v>
      </c>
      <c r="F152" s="27">
        <v>315.17353846153844</v>
      </c>
      <c r="G152" s="27">
        <v>22.831713676553438</v>
      </c>
      <c r="H152" s="28">
        <f t="shared" si="9"/>
        <v>315.18275830115829</v>
      </c>
      <c r="I152" s="28">
        <f t="shared" si="9"/>
        <v>22.680648352816359</v>
      </c>
      <c r="J152" s="21" t="s">
        <v>1218</v>
      </c>
      <c r="K152" s="30" t="s">
        <v>1242</v>
      </c>
      <c r="R152" s="31"/>
      <c r="S152" s="31"/>
      <c r="T152" s="31"/>
      <c r="U152" s="31"/>
      <c r="V152" s="31"/>
      <c r="Z152" s="33"/>
      <c r="AD152" s="32"/>
      <c r="AF152" s="32"/>
      <c r="AG152" s="32"/>
      <c r="AH152" s="32"/>
      <c r="AI152" s="32"/>
      <c r="AJ152" s="32"/>
    </row>
    <row r="153" spans="1:36" ht="26.5" customHeight="1" x14ac:dyDescent="0.25">
      <c r="A153" s="21" t="s">
        <v>1393</v>
      </c>
      <c r="B153" s="21" t="s">
        <v>1227</v>
      </c>
      <c r="C153" s="21" t="s">
        <v>1237</v>
      </c>
      <c r="D153" s="26">
        <v>174.5</v>
      </c>
      <c r="E153" s="21" t="s">
        <v>1387</v>
      </c>
      <c r="F153" s="27">
        <v>315.17353846153844</v>
      </c>
      <c r="G153" s="27">
        <v>22.903694779116467</v>
      </c>
      <c r="H153" s="28">
        <f t="shared" si="9"/>
        <v>315.2162632016632</v>
      </c>
      <c r="I153" s="28">
        <f t="shared" si="9"/>
        <v>22.509272593640226</v>
      </c>
      <c r="J153" s="29" t="s">
        <v>1634</v>
      </c>
      <c r="K153" s="30" t="s">
        <v>1242</v>
      </c>
      <c r="R153" s="31"/>
      <c r="S153" s="31"/>
      <c r="T153" s="31"/>
      <c r="U153" s="31"/>
      <c r="V153" s="31"/>
      <c r="Z153" s="33"/>
      <c r="AD153" s="32"/>
      <c r="AF153" s="32"/>
      <c r="AG153" s="32"/>
      <c r="AH153" s="32"/>
      <c r="AI153" s="32"/>
      <c r="AJ153" s="32"/>
    </row>
    <row r="154" spans="1:36" ht="26.5" customHeight="1" x14ac:dyDescent="0.25">
      <c r="A154" s="21" t="s">
        <v>1394</v>
      </c>
      <c r="B154" s="21" t="s">
        <v>1227</v>
      </c>
      <c r="C154" s="21" t="s">
        <v>1237</v>
      </c>
      <c r="D154" s="26">
        <v>173.3</v>
      </c>
      <c r="E154" s="21" t="s">
        <v>1385</v>
      </c>
      <c r="F154" s="27">
        <v>315.28579150579151</v>
      </c>
      <c r="G154" s="27">
        <v>22.562489959839358</v>
      </c>
      <c r="H154" s="28">
        <f t="shared" si="9"/>
        <v>315.25023777843774</v>
      </c>
      <c r="I154" s="28">
        <f t="shared" si="9"/>
        <v>22.542140637243214</v>
      </c>
      <c r="J154" s="29" t="s">
        <v>1654</v>
      </c>
      <c r="K154" s="30" t="s">
        <v>1214</v>
      </c>
      <c r="R154" s="31"/>
      <c r="S154" s="31"/>
      <c r="T154" s="31"/>
      <c r="U154" s="31"/>
      <c r="V154" s="31"/>
      <c r="Z154" s="33"/>
      <c r="AD154" s="32"/>
      <c r="AF154" s="32"/>
      <c r="AG154" s="32"/>
      <c r="AH154" s="32"/>
      <c r="AI154" s="32"/>
      <c r="AJ154" s="32"/>
    </row>
    <row r="155" spans="1:36" ht="26.5" customHeight="1" x14ac:dyDescent="0.25">
      <c r="A155" s="21" t="s">
        <v>1395</v>
      </c>
      <c r="B155" s="21" t="s">
        <v>1227</v>
      </c>
      <c r="C155" s="21" t="s">
        <v>1237</v>
      </c>
      <c r="D155" s="26">
        <v>173.2</v>
      </c>
      <c r="E155" s="21" t="s">
        <v>1387</v>
      </c>
      <c r="F155" s="27">
        <v>315.30137065637064</v>
      </c>
      <c r="G155" s="27">
        <v>21.799709532611562</v>
      </c>
      <c r="H155" s="28">
        <f t="shared" si="9"/>
        <v>315.27892004752005</v>
      </c>
      <c r="I155" s="28">
        <f t="shared" si="9"/>
        <v>22.408328957833149</v>
      </c>
      <c r="J155" s="29" t="s">
        <v>1633</v>
      </c>
      <c r="K155" s="30" t="s">
        <v>1242</v>
      </c>
      <c r="R155" s="31"/>
      <c r="S155" s="31"/>
      <c r="T155" s="31"/>
      <c r="U155" s="31"/>
      <c r="V155" s="31"/>
      <c r="Z155" s="33"/>
      <c r="AD155" s="32"/>
      <c r="AF155" s="32"/>
      <c r="AG155" s="32"/>
      <c r="AH155" s="32"/>
      <c r="AI155" s="32"/>
      <c r="AJ155" s="32"/>
    </row>
    <row r="156" spans="1:36" ht="26.5" customHeight="1" x14ac:dyDescent="0.25">
      <c r="A156" s="21" t="s">
        <v>1396</v>
      </c>
      <c r="B156" s="21" t="s">
        <v>1227</v>
      </c>
      <c r="C156" s="21" t="s">
        <v>1237</v>
      </c>
      <c r="D156" s="26">
        <v>173.1</v>
      </c>
      <c r="E156" s="21" t="s">
        <v>1387</v>
      </c>
      <c r="F156" s="27">
        <v>315.31694980694982</v>
      </c>
      <c r="G156" s="27">
        <v>22.613095238095241</v>
      </c>
      <c r="H156" s="28">
        <f t="shared" si="9"/>
        <v>315.32006563706562</v>
      </c>
      <c r="I156" s="28">
        <f t="shared" si="9"/>
        <v>22.390636856092851</v>
      </c>
      <c r="J156" s="29" t="s">
        <v>1634</v>
      </c>
      <c r="K156" s="30" t="s">
        <v>1242</v>
      </c>
      <c r="R156" s="31"/>
      <c r="S156" s="31"/>
      <c r="T156" s="31"/>
      <c r="U156" s="31"/>
      <c r="V156" s="31"/>
      <c r="Z156" s="33"/>
      <c r="AD156" s="32"/>
      <c r="AF156" s="32"/>
      <c r="AG156" s="32"/>
      <c r="AH156" s="32"/>
      <c r="AI156" s="32"/>
      <c r="AJ156" s="32"/>
    </row>
    <row r="157" spans="1:36" x14ac:dyDescent="0.25">
      <c r="A157" s="21" t="s">
        <v>1397</v>
      </c>
      <c r="B157" s="21" t="s">
        <v>1227</v>
      </c>
      <c r="C157" s="21" t="s">
        <v>1207</v>
      </c>
      <c r="D157" s="26">
        <v>173.1</v>
      </c>
      <c r="E157" s="21" t="s">
        <v>1385</v>
      </c>
      <c r="F157" s="27">
        <v>315.31694980694982</v>
      </c>
      <c r="G157" s="27">
        <v>22.16265527950311</v>
      </c>
      <c r="H157" s="28">
        <f t="shared" si="9"/>
        <v>315.34499227799228</v>
      </c>
      <c r="I157" s="28">
        <f t="shared" si="9"/>
        <v>22.352812777168459</v>
      </c>
      <c r="J157" s="21" t="s">
        <v>1218</v>
      </c>
      <c r="K157" s="30" t="s">
        <v>1242</v>
      </c>
      <c r="R157" s="31"/>
      <c r="S157" s="31"/>
      <c r="T157" s="31"/>
      <c r="U157" s="31"/>
      <c r="V157" s="31"/>
      <c r="Z157" s="33"/>
      <c r="AD157" s="32"/>
      <c r="AF157" s="32"/>
      <c r="AG157" s="32"/>
      <c r="AH157" s="32"/>
      <c r="AI157" s="32"/>
      <c r="AJ157" s="32"/>
    </row>
    <row r="158" spans="1:36" ht="39.65" customHeight="1" x14ac:dyDescent="0.25">
      <c r="A158" s="21" t="s">
        <v>1398</v>
      </c>
      <c r="B158" s="21" t="s">
        <v>1227</v>
      </c>
      <c r="C158" s="21" t="s">
        <v>1237</v>
      </c>
      <c r="D158" s="26">
        <v>172.7</v>
      </c>
      <c r="E158" s="21" t="s">
        <v>1387</v>
      </c>
      <c r="F158" s="27">
        <v>315.37926640926639</v>
      </c>
      <c r="G158" s="27">
        <v>22.815234270414994</v>
      </c>
      <c r="H158" s="28">
        <f t="shared" si="9"/>
        <v>315.37459266409269</v>
      </c>
      <c r="I158" s="28">
        <f t="shared" si="9"/>
        <v>22.628581714019639</v>
      </c>
      <c r="J158" s="29" t="s">
        <v>1655</v>
      </c>
      <c r="K158" s="30" t="s">
        <v>1242</v>
      </c>
      <c r="R158" s="31"/>
      <c r="S158" s="31"/>
      <c r="T158" s="31"/>
      <c r="U158" s="31"/>
      <c r="V158" s="31"/>
      <c r="Z158" s="33"/>
      <c r="AD158" s="32"/>
      <c r="AF158" s="32"/>
      <c r="AG158" s="32"/>
      <c r="AH158" s="32"/>
      <c r="AI158" s="32"/>
      <c r="AJ158" s="32"/>
    </row>
    <row r="159" spans="1:36" ht="39.65" customHeight="1" x14ac:dyDescent="0.25">
      <c r="A159" s="21" t="s">
        <v>1399</v>
      </c>
      <c r="B159" s="21" t="s">
        <v>1206</v>
      </c>
      <c r="C159" s="21" t="s">
        <v>1237</v>
      </c>
      <c r="D159" s="26">
        <v>172.5</v>
      </c>
      <c r="E159" s="21" t="s">
        <v>1387</v>
      </c>
      <c r="F159" s="27">
        <v>315.41042471042471</v>
      </c>
      <c r="G159" s="27">
        <v>22.373369565217395</v>
      </c>
      <c r="H159" s="28">
        <f t="shared" si="9"/>
        <v>315.41291737451741</v>
      </c>
      <c r="I159" s="28">
        <f t="shared" si="9"/>
        <v>22.395484715515984</v>
      </c>
      <c r="J159" s="29" t="s">
        <v>1656</v>
      </c>
      <c r="K159" s="30" t="s">
        <v>1242</v>
      </c>
      <c r="R159" s="31"/>
      <c r="S159" s="31"/>
      <c r="T159" s="31"/>
      <c r="U159" s="31"/>
      <c r="V159" s="31"/>
      <c r="Z159" s="33"/>
      <c r="AD159" s="32"/>
      <c r="AF159" s="32"/>
      <c r="AG159" s="32"/>
      <c r="AH159" s="32"/>
      <c r="AI159" s="32"/>
      <c r="AJ159" s="32"/>
    </row>
    <row r="160" spans="1:36" x14ac:dyDescent="0.25">
      <c r="A160" s="21" t="s">
        <v>1400</v>
      </c>
      <c r="B160" s="21" t="s">
        <v>1227</v>
      </c>
      <c r="C160" s="21" t="s">
        <v>1237</v>
      </c>
      <c r="D160" s="26">
        <v>172.25</v>
      </c>
      <c r="E160" s="21" t="s">
        <v>1385</v>
      </c>
      <c r="F160" s="27">
        <v>315.44937258687258</v>
      </c>
      <c r="G160" s="27">
        <v>23.178554216867475</v>
      </c>
      <c r="H160" s="28">
        <f t="shared" si="9"/>
        <v>315.45124208494207</v>
      </c>
      <c r="I160" s="28">
        <f t="shared" si="9"/>
        <v>22.545372460777237</v>
      </c>
      <c r="J160" s="21" t="s">
        <v>1391</v>
      </c>
      <c r="K160" s="30" t="s">
        <v>1242</v>
      </c>
      <c r="R160" s="31"/>
      <c r="S160" s="31"/>
      <c r="T160" s="31"/>
      <c r="U160" s="31"/>
      <c r="V160" s="31"/>
      <c r="Z160" s="33"/>
      <c r="AD160" s="32"/>
      <c r="AF160" s="32"/>
      <c r="AG160" s="32"/>
      <c r="AH160" s="32"/>
      <c r="AI160" s="32"/>
      <c r="AJ160" s="32"/>
    </row>
    <row r="161" spans="1:36" ht="26.5" customHeight="1" x14ac:dyDescent="0.25">
      <c r="A161" s="21" t="s">
        <v>1401</v>
      </c>
      <c r="B161" s="21" t="s">
        <v>1227</v>
      </c>
      <c r="C161" s="21" t="s">
        <v>1207</v>
      </c>
      <c r="D161" s="26">
        <v>171.87</v>
      </c>
      <c r="E161" s="21" t="s">
        <v>1385</v>
      </c>
      <c r="F161" s="27">
        <v>315.50857335907335</v>
      </c>
      <c r="G161" s="27">
        <v>21.447610245576971</v>
      </c>
      <c r="H161" s="28">
        <f t="shared" si="9"/>
        <v>315.51044285714289</v>
      </c>
      <c r="I161" s="28">
        <f t="shared" si="9"/>
        <v>22.357223943108284</v>
      </c>
      <c r="J161" s="29" t="s">
        <v>1633</v>
      </c>
      <c r="K161" s="30" t="s">
        <v>1242</v>
      </c>
      <c r="R161" s="31"/>
      <c r="S161" s="31"/>
      <c r="T161" s="31"/>
      <c r="U161" s="31"/>
      <c r="V161" s="31"/>
      <c r="Z161" s="33"/>
      <c r="AD161" s="32"/>
      <c r="AF161" s="32"/>
      <c r="AG161" s="32"/>
      <c r="AH161" s="32"/>
      <c r="AI161" s="32"/>
      <c r="AJ161" s="32"/>
    </row>
    <row r="162" spans="1:36" x14ac:dyDescent="0.25">
      <c r="A162" s="21" t="s">
        <v>1402</v>
      </c>
      <c r="B162" s="21" t="s">
        <v>1227</v>
      </c>
      <c r="C162" s="21" t="s">
        <v>1207</v>
      </c>
      <c r="D162" s="26">
        <v>171.87</v>
      </c>
      <c r="E162" s="21" t="s">
        <v>1387</v>
      </c>
      <c r="F162" s="27">
        <v>315.50857335907335</v>
      </c>
      <c r="G162" s="27">
        <v>22.912094005809347</v>
      </c>
      <c r="H162" s="28">
        <f t="shared" si="9"/>
        <v>315.57275945945946</v>
      </c>
      <c r="I162" s="28">
        <f t="shared" si="9"/>
        <v>22.326807058177259</v>
      </c>
      <c r="J162" s="21" t="s">
        <v>1218</v>
      </c>
      <c r="K162" s="30" t="s">
        <v>1242</v>
      </c>
      <c r="R162" s="31"/>
      <c r="S162" s="31"/>
      <c r="T162" s="31"/>
      <c r="U162" s="31"/>
      <c r="V162" s="31"/>
      <c r="Z162" s="33"/>
      <c r="AD162" s="32"/>
      <c r="AF162" s="32"/>
      <c r="AG162" s="32"/>
      <c r="AH162" s="32"/>
      <c r="AI162" s="32"/>
      <c r="AJ162" s="32"/>
    </row>
    <row r="163" spans="1:36" ht="39.65" customHeight="1" x14ac:dyDescent="0.25">
      <c r="A163" s="21" t="s">
        <v>1403</v>
      </c>
      <c r="B163" s="21" t="s">
        <v>1227</v>
      </c>
      <c r="C163" s="21" t="s">
        <v>1207</v>
      </c>
      <c r="D163" s="26">
        <v>170.8</v>
      </c>
      <c r="E163" s="21" t="s">
        <v>1387</v>
      </c>
      <c r="F163" s="27">
        <v>315.67527027027029</v>
      </c>
      <c r="G163" s="27">
        <v>21.874491682070236</v>
      </c>
      <c r="H163" s="28">
        <f t="shared" si="9"/>
        <v>315.63351814671813</v>
      </c>
      <c r="I163" s="28">
        <f t="shared" si="9"/>
        <v>22.226776172553961</v>
      </c>
      <c r="J163" s="29" t="s">
        <v>1657</v>
      </c>
      <c r="K163" s="30" t="s">
        <v>1242</v>
      </c>
      <c r="R163" s="31"/>
      <c r="S163" s="31"/>
      <c r="T163" s="31"/>
      <c r="U163" s="31"/>
      <c r="V163" s="31"/>
      <c r="Z163" s="33"/>
      <c r="AD163" s="32"/>
      <c r="AF163" s="32"/>
      <c r="AG163" s="32"/>
      <c r="AH163" s="32"/>
      <c r="AI163" s="32"/>
      <c r="AJ163" s="32"/>
    </row>
    <row r="164" spans="1:36" ht="26.5" customHeight="1" x14ac:dyDescent="0.25">
      <c r="A164" s="21" t="s">
        <v>1404</v>
      </c>
      <c r="B164" s="21" t="s">
        <v>1206</v>
      </c>
      <c r="C164" s="21" t="s">
        <v>1207</v>
      </c>
      <c r="D164" s="26">
        <v>170.5</v>
      </c>
      <c r="E164" s="21" t="s">
        <v>1387</v>
      </c>
      <c r="F164" s="27">
        <v>315.72200772200773</v>
      </c>
      <c r="G164" s="27">
        <v>22.221285140562252</v>
      </c>
      <c r="H164" s="28">
        <f t="shared" si="9"/>
        <v>315.72294247104253</v>
      </c>
      <c r="I164" s="28">
        <f t="shared" si="9"/>
        <v>22.540305506837775</v>
      </c>
      <c r="J164" s="29" t="s">
        <v>1658</v>
      </c>
      <c r="K164" s="30" t="s">
        <v>1242</v>
      </c>
      <c r="R164" s="31"/>
      <c r="S164" s="31"/>
      <c r="T164" s="31"/>
      <c r="U164" s="31"/>
      <c r="V164" s="31"/>
      <c r="Z164" s="33"/>
      <c r="AD164" s="32"/>
      <c r="AF164" s="32"/>
      <c r="AG164" s="32"/>
      <c r="AH164" s="32"/>
      <c r="AI164" s="32"/>
      <c r="AJ164" s="32"/>
    </row>
    <row r="165" spans="1:36" ht="26.5" customHeight="1" x14ac:dyDescent="0.25">
      <c r="A165" s="21" t="s">
        <v>1405</v>
      </c>
      <c r="B165" s="21" t="s">
        <v>1227</v>
      </c>
      <c r="C165" s="21" t="s">
        <v>1207</v>
      </c>
      <c r="D165" s="26">
        <v>170.3</v>
      </c>
      <c r="E165" s="21" t="s">
        <v>1387</v>
      </c>
      <c r="F165" s="27">
        <v>315.75316602316605</v>
      </c>
      <c r="G165" s="27">
        <v>22.678399788750987</v>
      </c>
      <c r="H165" s="28">
        <f t="shared" ref="H165:I180" si="10">AVERAGE(F163:F167)</f>
        <v>315.81236679536681</v>
      </c>
      <c r="I165" s="28">
        <f t="shared" si="10"/>
        <v>22.492631886557866</v>
      </c>
      <c r="J165" s="29" t="s">
        <v>1659</v>
      </c>
      <c r="K165" s="30" t="s">
        <v>1214</v>
      </c>
      <c r="R165" s="31"/>
      <c r="S165" s="31"/>
      <c r="T165" s="31"/>
      <c r="U165" s="31"/>
      <c r="V165" s="31"/>
      <c r="Z165" s="33"/>
      <c r="AD165" s="32"/>
      <c r="AF165" s="32"/>
      <c r="AG165" s="32"/>
      <c r="AH165" s="32"/>
      <c r="AI165" s="32"/>
      <c r="AJ165" s="32"/>
    </row>
    <row r="166" spans="1:36" ht="26.5" customHeight="1" x14ac:dyDescent="0.25">
      <c r="A166" s="21" t="s">
        <v>1406</v>
      </c>
      <c r="B166" s="21" t="s">
        <v>1206</v>
      </c>
      <c r="C166" s="21" t="s">
        <v>1207</v>
      </c>
      <c r="D166" s="26">
        <v>169</v>
      </c>
      <c r="E166" s="21" t="s">
        <v>1385</v>
      </c>
      <c r="F166" s="27">
        <v>315.955694980695</v>
      </c>
      <c r="G166" s="27">
        <v>23.015256916996041</v>
      </c>
      <c r="H166" s="28">
        <f t="shared" si="10"/>
        <v>315.89337837837837</v>
      </c>
      <c r="I166" s="28">
        <f t="shared" si="10"/>
        <v>22.718919320894805</v>
      </c>
      <c r="J166" s="29" t="s">
        <v>1660</v>
      </c>
      <c r="K166" s="30" t="s">
        <v>1214</v>
      </c>
      <c r="R166" s="31"/>
      <c r="S166" s="31"/>
      <c r="T166" s="31"/>
      <c r="U166" s="31"/>
      <c r="V166" s="31"/>
      <c r="Z166" s="33"/>
      <c r="AD166" s="32"/>
      <c r="AF166" s="32"/>
      <c r="AG166" s="32"/>
      <c r="AH166" s="32"/>
      <c r="AI166" s="32"/>
      <c r="AJ166" s="32"/>
    </row>
    <row r="167" spans="1:36" ht="26.5" customHeight="1" x14ac:dyDescent="0.25">
      <c r="A167" s="21" t="s">
        <v>1406</v>
      </c>
      <c r="B167" s="21" t="s">
        <v>1206</v>
      </c>
      <c r="C167" s="21" t="s">
        <v>1207</v>
      </c>
      <c r="D167" s="26">
        <v>169</v>
      </c>
      <c r="E167" s="21" t="s">
        <v>1385</v>
      </c>
      <c r="F167" s="27">
        <v>315.955694980695</v>
      </c>
      <c r="G167" s="27">
        <v>22.673725904409821</v>
      </c>
      <c r="H167" s="28">
        <f t="shared" si="10"/>
        <v>315.96504247104247</v>
      </c>
      <c r="I167" s="28">
        <f t="shared" si="10"/>
        <v>22.841657029624464</v>
      </c>
      <c r="J167" s="29" t="s">
        <v>1634</v>
      </c>
      <c r="K167" s="30" t="s">
        <v>1407</v>
      </c>
      <c r="R167" s="31"/>
      <c r="S167" s="31"/>
      <c r="T167" s="31"/>
      <c r="U167" s="31"/>
      <c r="V167" s="31"/>
      <c r="Z167" s="33"/>
      <c r="AD167" s="32"/>
      <c r="AF167" s="32"/>
      <c r="AG167" s="32"/>
      <c r="AH167" s="32"/>
      <c r="AI167" s="32"/>
      <c r="AJ167" s="32"/>
    </row>
    <row r="168" spans="1:36" x14ac:dyDescent="0.25">
      <c r="A168" s="21" t="s">
        <v>1408</v>
      </c>
      <c r="B168" s="21" t="s">
        <v>1409</v>
      </c>
      <c r="C168" s="21" t="s">
        <v>1207</v>
      </c>
      <c r="D168" s="26">
        <v>168.2</v>
      </c>
      <c r="E168" s="21" t="s">
        <v>1410</v>
      </c>
      <c r="F168" s="27">
        <v>316.0803281853282</v>
      </c>
      <c r="G168" s="27">
        <v>23.005928853754938</v>
      </c>
      <c r="H168" s="28">
        <f t="shared" si="10"/>
        <v>316.0320328185328</v>
      </c>
      <c r="I168" s="28">
        <f t="shared" si="10"/>
        <v>22.886926378157099</v>
      </c>
      <c r="J168" s="21" t="s">
        <v>1218</v>
      </c>
      <c r="K168" s="30" t="s">
        <v>1411</v>
      </c>
      <c r="R168" s="31"/>
      <c r="S168" s="31"/>
      <c r="T168" s="31"/>
      <c r="U168" s="31"/>
      <c r="V168" s="31"/>
      <c r="Z168" s="33"/>
      <c r="AD168" s="32"/>
      <c r="AF168" s="32"/>
      <c r="AG168" s="32"/>
      <c r="AH168" s="32"/>
      <c r="AI168" s="32"/>
      <c r="AJ168" s="32"/>
    </row>
    <row r="169" spans="1:36" x14ac:dyDescent="0.25">
      <c r="A169" s="21" t="s">
        <v>1412</v>
      </c>
      <c r="B169" s="21" t="s">
        <v>1413</v>
      </c>
      <c r="C169" s="21" t="s">
        <v>1414</v>
      </c>
      <c r="D169" s="26">
        <v>168.2</v>
      </c>
      <c r="E169" s="21" t="s">
        <v>1415</v>
      </c>
      <c r="F169" s="27">
        <v>316.0803281853282</v>
      </c>
      <c r="G169" s="27">
        <v>22.834973684210524</v>
      </c>
      <c r="H169" s="28">
        <f t="shared" si="10"/>
        <v>316.07877027027024</v>
      </c>
      <c r="I169" s="28">
        <f t="shared" si="10"/>
        <v>22.949915155400465</v>
      </c>
      <c r="J169" s="29" t="s">
        <v>1661</v>
      </c>
      <c r="K169" s="30" t="s">
        <v>1416</v>
      </c>
      <c r="R169" s="31"/>
      <c r="S169" s="31"/>
      <c r="T169" s="31"/>
      <c r="U169" s="31"/>
      <c r="V169" s="31"/>
      <c r="Z169" s="33"/>
      <c r="AD169" s="32"/>
      <c r="AF169" s="32"/>
      <c r="AG169" s="32"/>
      <c r="AH169" s="32"/>
      <c r="AI169" s="32"/>
      <c r="AJ169" s="32"/>
    </row>
    <row r="170" spans="1:36" ht="42" customHeight="1" x14ac:dyDescent="0.25">
      <c r="A170" s="21" t="s">
        <v>1417</v>
      </c>
      <c r="B170" s="21" t="s">
        <v>1418</v>
      </c>
      <c r="C170" s="21" t="s">
        <v>1419</v>
      </c>
      <c r="D170" s="26">
        <v>168.15</v>
      </c>
      <c r="E170" s="21" t="s">
        <v>1420</v>
      </c>
      <c r="F170" s="27">
        <v>316.08811776061776</v>
      </c>
      <c r="G170" s="27">
        <v>22.904746531414176</v>
      </c>
      <c r="H170" s="28">
        <f t="shared" si="10"/>
        <v>316.13173938223935</v>
      </c>
      <c r="I170" s="28">
        <f t="shared" si="10"/>
        <v>23.015054513670457</v>
      </c>
      <c r="J170" s="29" t="s">
        <v>1662</v>
      </c>
      <c r="K170" s="30" t="s">
        <v>1421</v>
      </c>
      <c r="R170" s="31"/>
      <c r="S170" s="31"/>
      <c r="T170" s="31"/>
      <c r="U170" s="31"/>
      <c r="V170" s="31"/>
      <c r="Z170" s="33"/>
      <c r="AD170" s="32"/>
      <c r="AF170" s="32"/>
      <c r="AG170" s="32"/>
      <c r="AH170" s="32"/>
      <c r="AI170" s="32"/>
      <c r="AJ170" s="32"/>
    </row>
    <row r="171" spans="1:36" ht="26.5" customHeight="1" x14ac:dyDescent="0.25">
      <c r="A171" s="21" t="s">
        <v>1422</v>
      </c>
      <c r="B171" s="21" t="s">
        <v>1423</v>
      </c>
      <c r="C171" s="21" t="s">
        <v>1424</v>
      </c>
      <c r="D171" s="26">
        <v>167.5</v>
      </c>
      <c r="E171" s="21" t="s">
        <v>1385</v>
      </c>
      <c r="F171" s="27">
        <v>316.18938223938221</v>
      </c>
      <c r="G171" s="27">
        <v>23.330200803212854</v>
      </c>
      <c r="H171" s="28">
        <f t="shared" si="10"/>
        <v>316.1597818532818</v>
      </c>
      <c r="I171" s="28">
        <f t="shared" si="10"/>
        <v>23.023041433682526</v>
      </c>
      <c r="J171" s="29" t="s">
        <v>1663</v>
      </c>
      <c r="K171" s="30" t="s">
        <v>1425</v>
      </c>
      <c r="R171" s="31"/>
      <c r="S171" s="31"/>
      <c r="T171" s="31"/>
      <c r="U171" s="31"/>
      <c r="V171" s="31"/>
      <c r="Z171" s="33"/>
      <c r="AD171" s="32"/>
      <c r="AF171" s="32"/>
      <c r="AG171" s="32"/>
      <c r="AH171" s="32"/>
      <c r="AI171" s="32"/>
      <c r="AJ171" s="32"/>
    </row>
    <row r="172" spans="1:36" x14ac:dyDescent="0.25">
      <c r="A172" s="21" t="s">
        <v>1426</v>
      </c>
      <c r="B172" s="21" t="s">
        <v>1427</v>
      </c>
      <c r="C172" s="21" t="s">
        <v>1428</v>
      </c>
      <c r="D172" s="26">
        <v>167.3</v>
      </c>
      <c r="E172" s="21" t="s">
        <v>1385</v>
      </c>
      <c r="F172" s="27">
        <v>316.22054054054053</v>
      </c>
      <c r="G172" s="27">
        <v>22.999422695759797</v>
      </c>
      <c r="H172" s="28">
        <f t="shared" si="10"/>
        <v>316.19717181467178</v>
      </c>
      <c r="I172" s="28">
        <f t="shared" si="10"/>
        <v>23.015567118447798</v>
      </c>
      <c r="J172" s="21" t="s">
        <v>1218</v>
      </c>
      <c r="K172" s="30" t="s">
        <v>1421</v>
      </c>
      <c r="R172" s="31"/>
      <c r="S172" s="31"/>
      <c r="T172" s="31"/>
      <c r="U172" s="31"/>
      <c r="V172" s="31"/>
      <c r="Z172" s="33"/>
      <c r="AD172" s="32"/>
      <c r="AF172" s="32"/>
      <c r="AG172" s="32"/>
      <c r="AH172" s="32"/>
      <c r="AI172" s="32"/>
      <c r="AJ172" s="32"/>
    </row>
    <row r="173" spans="1:36" ht="26.5" customHeight="1" x14ac:dyDescent="0.25">
      <c r="A173" s="21" t="s">
        <v>1429</v>
      </c>
      <c r="B173" s="21" t="s">
        <v>1430</v>
      </c>
      <c r="C173" s="21" t="s">
        <v>1419</v>
      </c>
      <c r="D173" s="26">
        <v>167.3</v>
      </c>
      <c r="E173" s="21" t="s">
        <v>1431</v>
      </c>
      <c r="F173" s="27">
        <v>316.22054054054053</v>
      </c>
      <c r="G173" s="27">
        <v>23.045863453815269</v>
      </c>
      <c r="H173" s="28">
        <f t="shared" si="10"/>
        <v>316.25169884169884</v>
      </c>
      <c r="I173" s="28">
        <f t="shared" si="10"/>
        <v>22.994505362365764</v>
      </c>
      <c r="J173" s="29" t="s">
        <v>1634</v>
      </c>
      <c r="K173" s="30" t="s">
        <v>1432</v>
      </c>
      <c r="R173" s="31"/>
      <c r="S173" s="31"/>
      <c r="T173" s="31"/>
      <c r="U173" s="31"/>
      <c r="V173" s="31"/>
      <c r="Z173" s="33"/>
      <c r="AD173" s="32"/>
      <c r="AF173" s="32"/>
      <c r="AG173" s="32"/>
      <c r="AH173" s="32"/>
      <c r="AI173" s="32"/>
      <c r="AJ173" s="32"/>
    </row>
    <row r="174" spans="1:36" x14ac:dyDescent="0.25">
      <c r="A174" s="21" t="s">
        <v>1433</v>
      </c>
      <c r="B174" s="21" t="s">
        <v>1434</v>
      </c>
      <c r="C174" s="21" t="s">
        <v>1435</v>
      </c>
      <c r="D174" s="26">
        <v>167</v>
      </c>
      <c r="E174" s="21" t="s">
        <v>1436</v>
      </c>
      <c r="F174" s="27">
        <v>316.26727799227797</v>
      </c>
      <c r="G174" s="27">
        <v>22.797602108036884</v>
      </c>
      <c r="H174" s="28">
        <f t="shared" si="10"/>
        <v>316.28908880308876</v>
      </c>
      <c r="I174" s="28">
        <f t="shared" si="10"/>
        <v>22.847114270046177</v>
      </c>
      <c r="J174" s="29" t="s">
        <v>1664</v>
      </c>
      <c r="K174" s="30" t="s">
        <v>1421</v>
      </c>
      <c r="R174" s="31"/>
      <c r="S174" s="31"/>
      <c r="T174" s="31"/>
      <c r="U174" s="31"/>
      <c r="V174" s="31"/>
      <c r="Z174" s="33"/>
      <c r="AD174" s="32"/>
      <c r="AF174" s="32"/>
      <c r="AG174" s="32"/>
      <c r="AH174" s="32"/>
      <c r="AI174" s="32"/>
      <c r="AJ174" s="32"/>
    </row>
    <row r="175" spans="1:36" ht="26.5" customHeight="1" x14ac:dyDescent="0.25">
      <c r="A175" s="21" t="s">
        <v>1437</v>
      </c>
      <c r="B175" s="21" t="s">
        <v>1423</v>
      </c>
      <c r="C175" s="21" t="s">
        <v>1438</v>
      </c>
      <c r="D175" s="26">
        <v>166.4</v>
      </c>
      <c r="E175" s="21" t="s">
        <v>1385</v>
      </c>
      <c r="F175" s="27">
        <v>316.36075289575291</v>
      </c>
      <c r="G175" s="27">
        <v>22.799437751004017</v>
      </c>
      <c r="H175" s="28">
        <f t="shared" si="10"/>
        <v>316.32336293436293</v>
      </c>
      <c r="I175" s="28">
        <f t="shared" si="10"/>
        <v>22.647862141961411</v>
      </c>
      <c r="J175" s="29" t="s">
        <v>1665</v>
      </c>
      <c r="K175" s="30" t="s">
        <v>1439</v>
      </c>
      <c r="R175" s="31"/>
      <c r="S175" s="31"/>
      <c r="T175" s="31"/>
      <c r="U175" s="31"/>
      <c r="V175" s="31"/>
      <c r="Z175" s="33"/>
      <c r="AD175" s="32"/>
      <c r="AF175" s="32"/>
      <c r="AG175" s="32"/>
      <c r="AH175" s="32"/>
      <c r="AI175" s="32"/>
      <c r="AJ175" s="32"/>
    </row>
    <row r="176" spans="1:36" ht="26.5" customHeight="1" x14ac:dyDescent="0.25">
      <c r="A176" s="21" t="s">
        <v>1440</v>
      </c>
      <c r="B176" s="21" t="s">
        <v>1441</v>
      </c>
      <c r="C176" s="21" t="s">
        <v>1438</v>
      </c>
      <c r="D176" s="26">
        <v>166.3</v>
      </c>
      <c r="E176" s="21" t="s">
        <v>1442</v>
      </c>
      <c r="F176" s="27">
        <v>316.37633204633204</v>
      </c>
      <c r="G176" s="27">
        <v>22.59324534161491</v>
      </c>
      <c r="H176" s="28">
        <f t="shared" si="10"/>
        <v>316.37321621621624</v>
      </c>
      <c r="I176" s="28">
        <f t="shared" si="10"/>
        <v>22.576577649956118</v>
      </c>
      <c r="J176" s="29" t="s">
        <v>1663</v>
      </c>
      <c r="K176" s="30" t="s">
        <v>1439</v>
      </c>
      <c r="R176" s="31"/>
      <c r="S176" s="31"/>
      <c r="T176" s="31"/>
      <c r="U176" s="31"/>
      <c r="V176" s="31"/>
      <c r="Z176" s="33"/>
      <c r="AD176" s="32"/>
      <c r="AF176" s="32"/>
      <c r="AG176" s="32"/>
      <c r="AH176" s="32"/>
      <c r="AI176" s="32"/>
      <c r="AJ176" s="32"/>
    </row>
    <row r="177" spans="1:36" x14ac:dyDescent="0.25">
      <c r="A177" s="21" t="s">
        <v>1443</v>
      </c>
      <c r="B177" s="21" t="s">
        <v>1427</v>
      </c>
      <c r="C177" s="21" t="s">
        <v>1438</v>
      </c>
      <c r="D177" s="26">
        <v>166.2</v>
      </c>
      <c r="E177" s="21" t="s">
        <v>1444</v>
      </c>
      <c r="F177" s="27">
        <v>316.39191119691117</v>
      </c>
      <c r="G177" s="27">
        <v>22.003162055335963</v>
      </c>
      <c r="H177" s="28">
        <f t="shared" si="10"/>
        <v>316.44799613899613</v>
      </c>
      <c r="I177" s="28">
        <f t="shared" si="10"/>
        <v>22.49202956036455</v>
      </c>
      <c r="J177" s="29" t="s">
        <v>1661</v>
      </c>
      <c r="K177" s="30" t="s">
        <v>1421</v>
      </c>
      <c r="R177" s="31"/>
      <c r="S177" s="31"/>
      <c r="T177" s="31"/>
      <c r="U177" s="31"/>
      <c r="V177" s="31"/>
      <c r="Z177" s="33"/>
      <c r="AD177" s="32"/>
      <c r="AF177" s="32"/>
      <c r="AG177" s="32"/>
      <c r="AH177" s="32"/>
      <c r="AI177" s="32"/>
      <c r="AJ177" s="32"/>
    </row>
    <row r="178" spans="1:36" ht="26.5" customHeight="1" x14ac:dyDescent="0.25">
      <c r="A178" s="21" t="s">
        <v>1445</v>
      </c>
      <c r="B178" s="21" t="s">
        <v>1446</v>
      </c>
      <c r="C178" s="21" t="s">
        <v>1419</v>
      </c>
      <c r="D178" s="26">
        <v>165.7</v>
      </c>
      <c r="E178" s="21" t="s">
        <v>1385</v>
      </c>
      <c r="F178" s="27">
        <v>316.46980694980692</v>
      </c>
      <c r="G178" s="27">
        <v>22.689440993788825</v>
      </c>
      <c r="H178" s="28">
        <f t="shared" si="10"/>
        <v>316.52277606177609</v>
      </c>
      <c r="I178" s="28">
        <f t="shared" si="10"/>
        <v>22.39573148384796</v>
      </c>
      <c r="J178" s="29" t="s">
        <v>1666</v>
      </c>
      <c r="K178" s="30" t="s">
        <v>1447</v>
      </c>
      <c r="R178" s="31"/>
      <c r="S178" s="31"/>
      <c r="T178" s="31"/>
      <c r="U178" s="31"/>
      <c r="V178" s="31"/>
      <c r="Z178" s="33"/>
      <c r="AD178" s="32"/>
      <c r="AF178" s="32"/>
      <c r="AG178" s="32"/>
      <c r="AH178" s="32"/>
      <c r="AI178" s="32"/>
      <c r="AJ178" s="32"/>
    </row>
    <row r="179" spans="1:36" ht="26.5" customHeight="1" x14ac:dyDescent="0.25">
      <c r="A179" s="21" t="s">
        <v>1448</v>
      </c>
      <c r="B179" s="21" t="s">
        <v>1449</v>
      </c>
      <c r="C179" s="21" t="s">
        <v>1419</v>
      </c>
      <c r="D179" s="26">
        <v>164.6</v>
      </c>
      <c r="E179" s="21" t="s">
        <v>1450</v>
      </c>
      <c r="F179" s="27">
        <v>316.64117760617762</v>
      </c>
      <c r="G179" s="27">
        <v>22.374861660079048</v>
      </c>
      <c r="H179" s="28">
        <f t="shared" si="10"/>
        <v>316.62559845559844</v>
      </c>
      <c r="I179" s="28">
        <f t="shared" si="10"/>
        <v>22.372738205328901</v>
      </c>
      <c r="J179" s="29" t="s">
        <v>1667</v>
      </c>
      <c r="K179" s="30" t="s">
        <v>1214</v>
      </c>
      <c r="R179" s="31"/>
      <c r="S179" s="31"/>
      <c r="T179" s="31"/>
      <c r="U179" s="31"/>
      <c r="V179" s="31"/>
      <c r="Z179" s="33"/>
      <c r="AD179" s="32"/>
      <c r="AF179" s="32"/>
      <c r="AG179" s="32"/>
      <c r="AH179" s="32"/>
      <c r="AI179" s="32"/>
      <c r="AJ179" s="32"/>
    </row>
    <row r="180" spans="1:36" ht="26.5" customHeight="1" x14ac:dyDescent="0.25">
      <c r="A180" s="21" t="s">
        <v>1451</v>
      </c>
      <c r="B180" s="21" t="s">
        <v>1423</v>
      </c>
      <c r="C180" s="21" t="s">
        <v>1438</v>
      </c>
      <c r="D180" s="26">
        <v>164</v>
      </c>
      <c r="E180" s="21" t="s">
        <v>1452</v>
      </c>
      <c r="F180" s="27">
        <v>316.73465250965251</v>
      </c>
      <c r="G180" s="27">
        <v>22.317947368421056</v>
      </c>
      <c r="H180" s="28">
        <f t="shared" si="10"/>
        <v>316.74711583011583</v>
      </c>
      <c r="I180" s="28">
        <f t="shared" si="10"/>
        <v>22.539310763205808</v>
      </c>
      <c r="J180" s="29" t="s">
        <v>1634</v>
      </c>
      <c r="K180" s="30" t="s">
        <v>1416</v>
      </c>
      <c r="R180" s="31"/>
      <c r="S180" s="31"/>
      <c r="T180" s="31"/>
      <c r="U180" s="31"/>
      <c r="V180" s="31"/>
      <c r="Z180" s="33"/>
      <c r="AD180" s="32"/>
      <c r="AF180" s="32"/>
      <c r="AG180" s="32"/>
      <c r="AH180" s="32"/>
      <c r="AI180" s="32"/>
      <c r="AJ180" s="32"/>
    </row>
    <row r="181" spans="1:36" ht="26.5" customHeight="1" x14ac:dyDescent="0.25">
      <c r="A181" s="21" t="s">
        <v>1453</v>
      </c>
      <c r="B181" s="21" t="s">
        <v>1434</v>
      </c>
      <c r="C181" s="21" t="s">
        <v>1424</v>
      </c>
      <c r="D181" s="26">
        <v>163</v>
      </c>
      <c r="E181" s="21" t="s">
        <v>1450</v>
      </c>
      <c r="F181" s="27">
        <v>316.89044401544402</v>
      </c>
      <c r="G181" s="27">
        <v>22.478278949019607</v>
      </c>
      <c r="H181" s="28">
        <f t="shared" ref="H181:I196" si="11">AVERAGE(F179:F183)</f>
        <v>316.86551737451737</v>
      </c>
      <c r="I181" s="28">
        <f t="shared" si="11"/>
        <v>22.548198519554369</v>
      </c>
      <c r="J181" s="29" t="s">
        <v>1454</v>
      </c>
      <c r="K181" s="30" t="s">
        <v>1411</v>
      </c>
      <c r="R181" s="31"/>
      <c r="S181" s="31"/>
      <c r="T181" s="31"/>
      <c r="U181" s="31"/>
      <c r="V181" s="31"/>
      <c r="Z181" s="33"/>
      <c r="AD181" s="32"/>
      <c r="AF181" s="32"/>
      <c r="AG181" s="32"/>
      <c r="AH181" s="32"/>
      <c r="AI181" s="32"/>
      <c r="AJ181" s="32"/>
    </row>
    <row r="182" spans="1:36" ht="26.5" customHeight="1" x14ac:dyDescent="0.25">
      <c r="A182" s="21" t="s">
        <v>1455</v>
      </c>
      <c r="B182" s="21" t="s">
        <v>1449</v>
      </c>
      <c r="C182" s="21" t="s">
        <v>1207</v>
      </c>
      <c r="D182" s="26">
        <v>162.30000000000001</v>
      </c>
      <c r="E182" s="21" t="s">
        <v>1431</v>
      </c>
      <c r="F182" s="27">
        <v>316.99949806949809</v>
      </c>
      <c r="G182" s="27">
        <v>22.836024844720502</v>
      </c>
      <c r="H182" s="28">
        <f t="shared" si="11"/>
        <v>316.97768725868724</v>
      </c>
      <c r="I182" s="28">
        <f t="shared" si="11"/>
        <v>22.548691784335023</v>
      </c>
      <c r="J182" s="29" t="s">
        <v>1634</v>
      </c>
      <c r="K182" s="30" t="s">
        <v>1214</v>
      </c>
      <c r="R182" s="31"/>
      <c r="S182" s="31"/>
      <c r="T182" s="31"/>
      <c r="U182" s="31"/>
      <c r="V182" s="31"/>
      <c r="Z182" s="33"/>
      <c r="AD182" s="32"/>
      <c r="AF182" s="32"/>
      <c r="AG182" s="32"/>
      <c r="AH182" s="32"/>
      <c r="AI182" s="32"/>
      <c r="AJ182" s="32"/>
    </row>
    <row r="183" spans="1:36" ht="26.5" customHeight="1" x14ac:dyDescent="0.25">
      <c r="A183" s="21" t="s">
        <v>1456</v>
      </c>
      <c r="B183" s="21" t="s">
        <v>1409</v>
      </c>
      <c r="C183" s="21" t="s">
        <v>1457</v>
      </c>
      <c r="D183" s="26">
        <v>161.9</v>
      </c>
      <c r="E183" s="21" t="s">
        <v>1444</v>
      </c>
      <c r="F183" s="27">
        <v>317.06181467181466</v>
      </c>
      <c r="G183" s="27">
        <v>22.733879775531619</v>
      </c>
      <c r="H183" s="28">
        <f t="shared" si="11"/>
        <v>317.07116216216212</v>
      </c>
      <c r="I183" s="28">
        <f t="shared" si="11"/>
        <v>22.591230675040045</v>
      </c>
      <c r="J183" s="29" t="s">
        <v>1668</v>
      </c>
      <c r="K183" s="30" t="s">
        <v>1214</v>
      </c>
      <c r="R183" s="31"/>
      <c r="S183" s="31"/>
      <c r="T183" s="31"/>
      <c r="U183" s="31"/>
      <c r="V183" s="31"/>
      <c r="Z183" s="33"/>
      <c r="AD183" s="32"/>
      <c r="AF183" s="32"/>
      <c r="AG183" s="32"/>
      <c r="AH183" s="32"/>
      <c r="AI183" s="32"/>
      <c r="AJ183" s="32"/>
    </row>
    <row r="184" spans="1:36" x14ac:dyDescent="0.25">
      <c r="A184" s="21" t="s">
        <v>1458</v>
      </c>
      <c r="B184" s="21" t="s">
        <v>1409</v>
      </c>
      <c r="C184" s="21" t="s">
        <v>1207</v>
      </c>
      <c r="D184" s="26">
        <v>161</v>
      </c>
      <c r="E184" s="21" t="s">
        <v>1385</v>
      </c>
      <c r="F184" s="27">
        <v>317.20202702702704</v>
      </c>
      <c r="G184" s="27">
        <v>22.377327983982326</v>
      </c>
      <c r="H184" s="28">
        <f t="shared" si="11"/>
        <v>317.16463706563707</v>
      </c>
      <c r="I184" s="28">
        <f t="shared" si="11"/>
        <v>22.512531406975256</v>
      </c>
      <c r="J184" s="29" t="s">
        <v>1664</v>
      </c>
      <c r="K184" s="30" t="s">
        <v>1421</v>
      </c>
      <c r="R184" s="31"/>
      <c r="S184" s="31"/>
      <c r="T184" s="31"/>
      <c r="U184" s="31"/>
      <c r="V184" s="31"/>
      <c r="Z184" s="33"/>
      <c r="AD184" s="32"/>
      <c r="AF184" s="32"/>
      <c r="AG184" s="32"/>
      <c r="AH184" s="32"/>
      <c r="AI184" s="32"/>
      <c r="AJ184" s="32"/>
    </row>
    <row r="185" spans="1:36" x14ac:dyDescent="0.25">
      <c r="A185" s="21" t="s">
        <v>1459</v>
      </c>
      <c r="B185" s="21" t="s">
        <v>1206</v>
      </c>
      <c r="C185" s="21" t="s">
        <v>1419</v>
      </c>
      <c r="D185" s="26">
        <v>161</v>
      </c>
      <c r="E185" s="21" t="s">
        <v>1431</v>
      </c>
      <c r="F185" s="27">
        <v>317.20202702702704</v>
      </c>
      <c r="G185" s="27">
        <v>22.530641821946173</v>
      </c>
      <c r="H185" s="28">
        <f t="shared" si="11"/>
        <v>317.24564864864863</v>
      </c>
      <c r="I185" s="28">
        <f t="shared" si="11"/>
        <v>22.452458754672968</v>
      </c>
      <c r="J185" s="21" t="s">
        <v>1218</v>
      </c>
      <c r="K185" s="30" t="s">
        <v>1421</v>
      </c>
      <c r="R185" s="31"/>
      <c r="S185" s="31"/>
      <c r="T185" s="31"/>
      <c r="U185" s="31"/>
      <c r="V185" s="31"/>
      <c r="Z185" s="33"/>
      <c r="AD185" s="32"/>
      <c r="AF185" s="32"/>
      <c r="AG185" s="32"/>
      <c r="AH185" s="32"/>
      <c r="AI185" s="32"/>
      <c r="AJ185" s="32"/>
    </row>
    <row r="186" spans="1:36" ht="39.65" customHeight="1" x14ac:dyDescent="0.25">
      <c r="A186" s="21" t="s">
        <v>1460</v>
      </c>
      <c r="B186" s="21" t="s">
        <v>1461</v>
      </c>
      <c r="C186" s="21" t="s">
        <v>1414</v>
      </c>
      <c r="D186" s="26">
        <v>160</v>
      </c>
      <c r="E186" s="21" t="s">
        <v>1462</v>
      </c>
      <c r="F186" s="27">
        <v>317.35781853281856</v>
      </c>
      <c r="G186" s="27">
        <v>22.084782608695654</v>
      </c>
      <c r="H186" s="28">
        <f t="shared" si="11"/>
        <v>317.33600772200776</v>
      </c>
      <c r="I186" s="28">
        <f t="shared" si="11"/>
        <v>22.465817648143293</v>
      </c>
      <c r="J186" s="29" t="s">
        <v>1669</v>
      </c>
      <c r="K186" s="30" t="s">
        <v>1432</v>
      </c>
      <c r="R186" s="31"/>
      <c r="S186" s="31"/>
      <c r="T186" s="31"/>
      <c r="U186" s="31"/>
      <c r="V186" s="31"/>
      <c r="Z186" s="33"/>
      <c r="AD186" s="32"/>
      <c r="AF186" s="32"/>
      <c r="AG186" s="32"/>
      <c r="AH186" s="32"/>
      <c r="AI186" s="32"/>
      <c r="AJ186" s="32"/>
    </row>
    <row r="187" spans="1:36" ht="26.5" customHeight="1" x14ac:dyDescent="0.25">
      <c r="A187" s="21" t="s">
        <v>1463</v>
      </c>
      <c r="B187" s="21" t="s">
        <v>1449</v>
      </c>
      <c r="C187" s="21" t="s">
        <v>1207</v>
      </c>
      <c r="D187" s="26">
        <v>159.69999999999999</v>
      </c>
      <c r="E187" s="21" t="s">
        <v>1464</v>
      </c>
      <c r="F187" s="27">
        <v>317.404555984556</v>
      </c>
      <c r="G187" s="27">
        <v>22.535661583209059</v>
      </c>
      <c r="H187" s="28">
        <f t="shared" si="11"/>
        <v>317.40673706563712</v>
      </c>
      <c r="I187" s="28">
        <f t="shared" si="11"/>
        <v>22.523349071827351</v>
      </c>
      <c r="J187" s="29" t="s">
        <v>1634</v>
      </c>
      <c r="K187" s="30" t="s">
        <v>1439</v>
      </c>
      <c r="R187" s="31"/>
      <c r="S187" s="31"/>
      <c r="T187" s="31"/>
      <c r="U187" s="31"/>
      <c r="V187" s="31"/>
      <c r="Z187" s="33"/>
      <c r="AD187" s="32"/>
      <c r="AF187" s="32"/>
      <c r="AG187" s="32"/>
      <c r="AH187" s="32"/>
      <c r="AI187" s="32"/>
      <c r="AJ187" s="32"/>
    </row>
    <row r="188" spans="1:36" x14ac:dyDescent="0.25">
      <c r="A188" s="21" t="s">
        <v>1465</v>
      </c>
      <c r="B188" s="21" t="s">
        <v>1449</v>
      </c>
      <c r="C188" s="21" t="s">
        <v>1414</v>
      </c>
      <c r="D188" s="26">
        <v>159</v>
      </c>
      <c r="E188" s="21" t="s">
        <v>1444</v>
      </c>
      <c r="F188" s="27">
        <v>317.51361003861001</v>
      </c>
      <c r="G188" s="27">
        <v>22.800674242883225</v>
      </c>
      <c r="H188" s="28">
        <f t="shared" si="11"/>
        <v>317.48151698841696</v>
      </c>
      <c r="I188" s="28">
        <f t="shared" si="11"/>
        <v>22.539839755057166</v>
      </c>
      <c r="J188" s="21" t="s">
        <v>1218</v>
      </c>
      <c r="K188" s="30" t="s">
        <v>1466</v>
      </c>
      <c r="R188" s="31"/>
      <c r="S188" s="31"/>
      <c r="T188" s="31"/>
      <c r="U188" s="31"/>
      <c r="V188" s="31"/>
      <c r="Z188" s="33"/>
      <c r="AD188" s="32"/>
      <c r="AF188" s="32"/>
      <c r="AG188" s="32"/>
      <c r="AH188" s="32"/>
      <c r="AI188" s="32"/>
      <c r="AJ188" s="32"/>
    </row>
    <row r="189" spans="1:36" x14ac:dyDescent="0.25">
      <c r="A189" s="21" t="s">
        <v>1467</v>
      </c>
      <c r="B189" s="21" t="s">
        <v>1449</v>
      </c>
      <c r="C189" s="21" t="s">
        <v>1424</v>
      </c>
      <c r="D189" s="26">
        <v>158.72999999999999</v>
      </c>
      <c r="E189" s="21" t="s">
        <v>1415</v>
      </c>
      <c r="F189" s="27">
        <v>317.55567374517375</v>
      </c>
      <c r="G189" s="27">
        <v>22.664985102402653</v>
      </c>
      <c r="H189" s="28">
        <f t="shared" si="11"/>
        <v>317.56564440154438</v>
      </c>
      <c r="I189" s="28">
        <f t="shared" si="11"/>
        <v>22.775595448638946</v>
      </c>
      <c r="J189" s="29" t="s">
        <v>1664</v>
      </c>
      <c r="K189" s="30" t="s">
        <v>1416</v>
      </c>
      <c r="R189" s="31"/>
      <c r="S189" s="31"/>
      <c r="T189" s="31"/>
      <c r="U189" s="31"/>
      <c r="V189" s="31"/>
      <c r="Z189" s="33"/>
      <c r="AD189" s="32"/>
      <c r="AF189" s="32"/>
      <c r="AG189" s="32"/>
      <c r="AH189" s="32"/>
      <c r="AI189" s="32"/>
      <c r="AJ189" s="32"/>
    </row>
    <row r="190" spans="1:36" ht="26.5" customHeight="1" x14ac:dyDescent="0.25">
      <c r="A190" s="21" t="s">
        <v>1468</v>
      </c>
      <c r="B190" s="21" t="s">
        <v>1423</v>
      </c>
      <c r="C190" s="21" t="s">
        <v>1457</v>
      </c>
      <c r="D190" s="26">
        <v>158.6</v>
      </c>
      <c r="E190" s="21" t="s">
        <v>1444</v>
      </c>
      <c r="F190" s="27">
        <v>317.57592664092664</v>
      </c>
      <c r="G190" s="27">
        <v>22.613095238095241</v>
      </c>
      <c r="H190" s="28">
        <f t="shared" si="11"/>
        <v>317.65600347490346</v>
      </c>
      <c r="I190" s="28">
        <f t="shared" si="11"/>
        <v>22.89575122283421</v>
      </c>
      <c r="J190" s="29" t="s">
        <v>1670</v>
      </c>
      <c r="K190" s="30" t="s">
        <v>1469</v>
      </c>
      <c r="R190" s="31"/>
      <c r="S190" s="31"/>
      <c r="T190" s="31"/>
      <c r="U190" s="31"/>
      <c r="V190" s="31"/>
      <c r="Z190" s="33"/>
      <c r="AD190" s="32"/>
      <c r="AF190" s="32"/>
      <c r="AG190" s="32"/>
      <c r="AH190" s="32"/>
      <c r="AI190" s="32"/>
      <c r="AJ190" s="32"/>
    </row>
    <row r="191" spans="1:36" x14ac:dyDescent="0.25">
      <c r="A191" s="21" t="s">
        <v>1470</v>
      </c>
      <c r="B191" s="21" t="s">
        <v>1434</v>
      </c>
      <c r="C191" s="21" t="s">
        <v>1428</v>
      </c>
      <c r="D191" s="26">
        <v>157.30000000000001</v>
      </c>
      <c r="E191" s="21" t="s">
        <v>1387</v>
      </c>
      <c r="F191" s="27">
        <v>317.77845559845559</v>
      </c>
      <c r="G191" s="27">
        <v>23.26356107660456</v>
      </c>
      <c r="H191" s="28">
        <f t="shared" si="11"/>
        <v>317.78686833976838</v>
      </c>
      <c r="I191" s="28">
        <f t="shared" si="11"/>
        <v>22.922468897691616</v>
      </c>
      <c r="J191" s="21" t="s">
        <v>1218</v>
      </c>
      <c r="K191" s="30" t="s">
        <v>1421</v>
      </c>
      <c r="R191" s="31"/>
      <c r="S191" s="31"/>
      <c r="T191" s="31"/>
      <c r="U191" s="31"/>
      <c r="V191" s="31"/>
      <c r="Z191" s="33"/>
      <c r="AD191" s="32"/>
      <c r="AF191" s="32"/>
      <c r="AG191" s="32"/>
      <c r="AH191" s="32"/>
      <c r="AI191" s="32"/>
      <c r="AJ191" s="32"/>
    </row>
    <row r="192" spans="1:36" ht="26.5" customHeight="1" x14ac:dyDescent="0.25">
      <c r="A192" s="21" t="s">
        <v>1471</v>
      </c>
      <c r="B192" s="21" t="s">
        <v>1206</v>
      </c>
      <c r="C192" s="21" t="s">
        <v>1419</v>
      </c>
      <c r="D192" s="26">
        <v>156.80000000000001</v>
      </c>
      <c r="E192" s="21" t="s">
        <v>1472</v>
      </c>
      <c r="F192" s="27">
        <v>317.85635135135135</v>
      </c>
      <c r="G192" s="27">
        <v>23.136440454185372</v>
      </c>
      <c r="H192" s="28">
        <f t="shared" si="11"/>
        <v>317.93736293436291</v>
      </c>
      <c r="I192" s="28">
        <f t="shared" si="11"/>
        <v>22.994325323210557</v>
      </c>
      <c r="J192" s="29" t="s">
        <v>1633</v>
      </c>
      <c r="K192" s="30" t="s">
        <v>1242</v>
      </c>
      <c r="R192" s="31"/>
      <c r="S192" s="31"/>
      <c r="T192" s="31"/>
      <c r="U192" s="31"/>
      <c r="V192" s="31"/>
      <c r="Z192" s="33"/>
      <c r="AD192" s="32"/>
      <c r="AF192" s="32"/>
      <c r="AG192" s="32"/>
      <c r="AH192" s="32"/>
      <c r="AI192" s="32"/>
      <c r="AJ192" s="32"/>
    </row>
    <row r="193" spans="1:36" ht="39.65" customHeight="1" x14ac:dyDescent="0.25">
      <c r="A193" s="21" t="s">
        <v>1473</v>
      </c>
      <c r="B193" s="21" t="s">
        <v>1413</v>
      </c>
      <c r="C193" s="21" t="s">
        <v>1414</v>
      </c>
      <c r="D193" s="26">
        <v>154.80000000000001</v>
      </c>
      <c r="E193" s="21" t="s">
        <v>1474</v>
      </c>
      <c r="F193" s="27">
        <v>318.16793436293437</v>
      </c>
      <c r="G193" s="27">
        <v>22.934262617170251</v>
      </c>
      <c r="H193" s="28">
        <f t="shared" si="11"/>
        <v>318.11184942084941</v>
      </c>
      <c r="I193" s="28">
        <f t="shared" si="11"/>
        <v>23.177168059030997</v>
      </c>
      <c r="J193" s="29" t="s">
        <v>1671</v>
      </c>
      <c r="K193" s="30" t="s">
        <v>1421</v>
      </c>
      <c r="R193" s="31"/>
      <c r="S193" s="31"/>
      <c r="T193" s="31"/>
      <c r="U193" s="31"/>
      <c r="V193" s="31"/>
      <c r="Z193" s="33"/>
      <c r="AD193" s="32"/>
      <c r="AF193" s="32"/>
      <c r="AG193" s="32"/>
      <c r="AH193" s="32"/>
      <c r="AI193" s="32"/>
      <c r="AJ193" s="32"/>
    </row>
    <row r="194" spans="1:36" ht="26.5" customHeight="1" x14ac:dyDescent="0.25">
      <c r="A194" s="21" t="s">
        <v>1475</v>
      </c>
      <c r="B194" s="21" t="s">
        <v>1449</v>
      </c>
      <c r="C194" s="21" t="s">
        <v>1435</v>
      </c>
      <c r="D194" s="26">
        <v>153.9</v>
      </c>
      <c r="E194" s="21" t="s">
        <v>1415</v>
      </c>
      <c r="F194" s="27">
        <v>318.3081467181467</v>
      </c>
      <c r="G194" s="27">
        <v>23.024267229997356</v>
      </c>
      <c r="H194" s="28">
        <f t="shared" si="11"/>
        <v>318.26764092664092</v>
      </c>
      <c r="I194" s="28">
        <f t="shared" si="11"/>
        <v>23.267656266208103</v>
      </c>
      <c r="J194" s="29" t="s">
        <v>1634</v>
      </c>
      <c r="K194" s="30" t="s">
        <v>1466</v>
      </c>
      <c r="R194" s="31"/>
      <c r="S194" s="31"/>
      <c r="T194" s="31"/>
      <c r="U194" s="31"/>
      <c r="V194" s="31"/>
      <c r="Z194" s="33"/>
      <c r="AD194" s="32"/>
      <c r="AF194" s="32"/>
      <c r="AG194" s="32"/>
      <c r="AH194" s="32"/>
      <c r="AI194" s="32"/>
      <c r="AJ194" s="32"/>
    </row>
    <row r="195" spans="1:36" x14ac:dyDescent="0.25">
      <c r="A195" s="21" t="s">
        <v>1476</v>
      </c>
      <c r="B195" s="21" t="s">
        <v>1409</v>
      </c>
      <c r="C195" s="21" t="s">
        <v>1428</v>
      </c>
      <c r="D195" s="26">
        <v>153</v>
      </c>
      <c r="E195" s="21" t="s">
        <v>1477</v>
      </c>
      <c r="F195" s="27">
        <v>318.44835907335909</v>
      </c>
      <c r="G195" s="27">
        <v>23.527308917197452</v>
      </c>
      <c r="H195" s="28">
        <f t="shared" si="11"/>
        <v>318.40785328185331</v>
      </c>
      <c r="I195" s="28">
        <f t="shared" si="11"/>
        <v>23.135394011250447</v>
      </c>
      <c r="J195" s="21" t="s">
        <v>1218</v>
      </c>
      <c r="K195" s="30" t="s">
        <v>1214</v>
      </c>
      <c r="R195" s="31"/>
      <c r="S195" s="31"/>
      <c r="T195" s="31"/>
      <c r="U195" s="31"/>
      <c r="V195" s="31"/>
      <c r="Z195" s="33"/>
      <c r="AD195" s="32"/>
      <c r="AF195" s="32"/>
      <c r="AG195" s="32"/>
      <c r="AH195" s="32"/>
      <c r="AI195" s="32"/>
      <c r="AJ195" s="32"/>
    </row>
    <row r="196" spans="1:36" ht="26.5" customHeight="1" x14ac:dyDescent="0.25">
      <c r="A196" s="21" t="s">
        <v>1478</v>
      </c>
      <c r="B196" s="21" t="s">
        <v>1449</v>
      </c>
      <c r="C196" s="21" t="s">
        <v>1414</v>
      </c>
      <c r="D196" s="26">
        <v>152.30000000000001</v>
      </c>
      <c r="E196" s="21" t="s">
        <v>1444</v>
      </c>
      <c r="F196" s="27">
        <v>318.5574131274131</v>
      </c>
      <c r="G196" s="27">
        <v>23.716002112490095</v>
      </c>
      <c r="H196" s="28">
        <f t="shared" si="11"/>
        <v>318.52625482625479</v>
      </c>
      <c r="I196" s="28">
        <f t="shared" si="11"/>
        <v>23.114643354527249</v>
      </c>
      <c r="J196" s="29" t="s">
        <v>1672</v>
      </c>
      <c r="K196" s="30" t="s">
        <v>1421</v>
      </c>
      <c r="R196" s="31"/>
      <c r="S196" s="31"/>
      <c r="T196" s="31"/>
      <c r="U196" s="31"/>
      <c r="V196" s="31"/>
      <c r="Z196" s="33"/>
      <c r="AD196" s="32"/>
      <c r="AF196" s="32"/>
      <c r="AG196" s="32"/>
      <c r="AH196" s="32"/>
      <c r="AI196" s="32"/>
      <c r="AJ196" s="32"/>
    </row>
    <row r="197" spans="1:36" ht="26.5" customHeight="1" x14ac:dyDescent="0.25">
      <c r="A197" s="21" t="s">
        <v>1478</v>
      </c>
      <c r="B197" s="21" t="s">
        <v>1423</v>
      </c>
      <c r="C197" s="21" t="s">
        <v>1428</v>
      </c>
      <c r="D197" s="26">
        <v>152.30000000000001</v>
      </c>
      <c r="E197" s="21" t="s">
        <v>1444</v>
      </c>
      <c r="F197" s="27">
        <v>318.5574131274131</v>
      </c>
      <c r="G197" s="27">
        <v>22.475129179397069</v>
      </c>
      <c r="H197" s="28">
        <f t="shared" ref="H197:I212" si="12">AVERAGE(F195:F199)</f>
        <v>318.82849034749029</v>
      </c>
      <c r="I197" s="28">
        <f t="shared" si="12"/>
        <v>22.920209765934697</v>
      </c>
      <c r="J197" s="29" t="s">
        <v>1634</v>
      </c>
      <c r="K197" s="30" t="s">
        <v>1421</v>
      </c>
      <c r="R197" s="31"/>
      <c r="S197" s="31"/>
      <c r="T197" s="31"/>
      <c r="U197" s="31"/>
      <c r="V197" s="31"/>
      <c r="Z197" s="33"/>
      <c r="AD197" s="32"/>
      <c r="AF197" s="32"/>
      <c r="AG197" s="32"/>
      <c r="AH197" s="32"/>
      <c r="AI197" s="32"/>
      <c r="AJ197" s="32"/>
    </row>
    <row r="198" spans="1:36" ht="26.5" customHeight="1" x14ac:dyDescent="0.25">
      <c r="A198" s="21" t="s">
        <v>1479</v>
      </c>
      <c r="B198" s="21" t="s">
        <v>1409</v>
      </c>
      <c r="C198" s="21" t="s">
        <v>1435</v>
      </c>
      <c r="D198" s="26">
        <v>151</v>
      </c>
      <c r="E198" s="21" t="s">
        <v>1431</v>
      </c>
      <c r="F198" s="27">
        <v>318.75994208494205</v>
      </c>
      <c r="G198" s="27">
        <v>22.830509333554268</v>
      </c>
      <c r="H198" s="28">
        <f t="shared" si="12"/>
        <v>319.18681081081075</v>
      </c>
      <c r="I198" s="28">
        <f t="shared" si="12"/>
        <v>23.051426091816566</v>
      </c>
      <c r="J198" s="29" t="s">
        <v>1673</v>
      </c>
      <c r="K198" s="30" t="s">
        <v>1421</v>
      </c>
      <c r="R198" s="31"/>
      <c r="S198" s="31"/>
      <c r="T198" s="31"/>
      <c r="U198" s="31"/>
      <c r="V198" s="31"/>
      <c r="Z198" s="33"/>
      <c r="AD198" s="32"/>
      <c r="AF198" s="32"/>
      <c r="AG198" s="32"/>
      <c r="AH198" s="32"/>
      <c r="AI198" s="32"/>
      <c r="AJ198" s="32"/>
    </row>
    <row r="199" spans="1:36" ht="26.5" customHeight="1" x14ac:dyDescent="0.25">
      <c r="A199" s="21" t="s">
        <v>1480</v>
      </c>
      <c r="B199" s="21" t="s">
        <v>1409</v>
      </c>
      <c r="C199" s="21" t="s">
        <v>1435</v>
      </c>
      <c r="D199" s="26">
        <v>144.19999999999999</v>
      </c>
      <c r="E199" s="21" t="s">
        <v>1431</v>
      </c>
      <c r="F199" s="27">
        <v>319.81932432432433</v>
      </c>
      <c r="G199" s="27">
        <v>22.052099287034594</v>
      </c>
      <c r="H199" s="28">
        <f t="shared" si="12"/>
        <v>319.69780694980693</v>
      </c>
      <c r="I199" s="28">
        <f t="shared" si="12"/>
        <v>22.841994892096785</v>
      </c>
      <c r="J199" s="29" t="s">
        <v>1674</v>
      </c>
      <c r="K199" s="30" t="s">
        <v>1439</v>
      </c>
      <c r="R199" s="31"/>
      <c r="S199" s="31"/>
      <c r="T199" s="31"/>
      <c r="U199" s="31"/>
      <c r="V199" s="31"/>
      <c r="Z199" s="33"/>
      <c r="AD199" s="32"/>
      <c r="AF199" s="32"/>
      <c r="AG199" s="32"/>
      <c r="AH199" s="32"/>
      <c r="AI199" s="32"/>
      <c r="AJ199" s="32"/>
    </row>
    <row r="200" spans="1:36" ht="26.5" customHeight="1" x14ac:dyDescent="0.25">
      <c r="A200" s="21" t="s">
        <v>1481</v>
      </c>
      <c r="B200" s="21" t="s">
        <v>1449</v>
      </c>
      <c r="C200" s="21" t="s">
        <v>1435</v>
      </c>
      <c r="D200" s="26">
        <v>141.5</v>
      </c>
      <c r="E200" s="21" t="s">
        <v>1436</v>
      </c>
      <c r="F200" s="27">
        <v>320.23996138996137</v>
      </c>
      <c r="G200" s="27">
        <v>24.183390546606816</v>
      </c>
      <c r="H200" s="28">
        <f t="shared" si="12"/>
        <v>320.23684555984556</v>
      </c>
      <c r="I200" s="28">
        <f t="shared" si="12"/>
        <v>22.952757043999757</v>
      </c>
      <c r="J200" s="29" t="s">
        <v>1633</v>
      </c>
      <c r="K200" s="30" t="s">
        <v>1425</v>
      </c>
      <c r="R200" s="31"/>
      <c r="S200" s="31"/>
      <c r="T200" s="31"/>
      <c r="U200" s="31"/>
      <c r="V200" s="31"/>
      <c r="Z200" s="33"/>
      <c r="AD200" s="32"/>
      <c r="AF200" s="32"/>
      <c r="AG200" s="32"/>
      <c r="AH200" s="32"/>
      <c r="AI200" s="32"/>
      <c r="AJ200" s="32"/>
    </row>
    <row r="201" spans="1:36" x14ac:dyDescent="0.25">
      <c r="A201" s="21" t="s">
        <v>1482</v>
      </c>
      <c r="B201" s="21" t="s">
        <v>1227</v>
      </c>
      <c r="C201" s="21" t="s">
        <v>1424</v>
      </c>
      <c r="D201" s="26">
        <v>135.9</v>
      </c>
      <c r="E201" s="21" t="s">
        <v>1464</v>
      </c>
      <c r="F201" s="27">
        <v>321.11239382239381</v>
      </c>
      <c r="G201" s="27">
        <v>22.668846113891188</v>
      </c>
      <c r="H201" s="28">
        <f t="shared" si="12"/>
        <v>320.76653667953667</v>
      </c>
      <c r="I201" s="28">
        <f t="shared" si="12"/>
        <v>22.747015415433061</v>
      </c>
      <c r="J201" s="29" t="s">
        <v>1675</v>
      </c>
      <c r="K201" s="30" t="s">
        <v>1416</v>
      </c>
      <c r="R201" s="31"/>
      <c r="S201" s="31"/>
      <c r="T201" s="31"/>
      <c r="U201" s="31"/>
      <c r="V201" s="31"/>
      <c r="Z201" s="33"/>
      <c r="AD201" s="32"/>
      <c r="AF201" s="32"/>
      <c r="AG201" s="32"/>
      <c r="AH201" s="32"/>
      <c r="AI201" s="32"/>
      <c r="AJ201" s="32"/>
    </row>
    <row r="202" spans="1:36" ht="26.5" customHeight="1" x14ac:dyDescent="0.25">
      <c r="A202" s="21" t="s">
        <v>1483</v>
      </c>
      <c r="B202" s="21" t="s">
        <v>1484</v>
      </c>
      <c r="C202" s="21" t="s">
        <v>1424</v>
      </c>
      <c r="D202" s="26">
        <v>135</v>
      </c>
      <c r="E202" s="21" t="s">
        <v>1415</v>
      </c>
      <c r="F202" s="27">
        <v>321.25260617760614</v>
      </c>
      <c r="G202" s="27">
        <v>23.0289399389119</v>
      </c>
      <c r="H202" s="28">
        <f t="shared" si="12"/>
        <v>321.25260617760614</v>
      </c>
      <c r="I202" s="28">
        <f t="shared" si="12"/>
        <v>22.838133600022321</v>
      </c>
      <c r="J202" s="29" t="s">
        <v>1676</v>
      </c>
      <c r="K202" s="30" t="s">
        <v>1421</v>
      </c>
      <c r="R202" s="31"/>
      <c r="S202" s="31"/>
      <c r="T202" s="31"/>
      <c r="U202" s="31"/>
      <c r="V202" s="31"/>
      <c r="Z202" s="33"/>
      <c r="AD202" s="32"/>
      <c r="AF202" s="32"/>
      <c r="AG202" s="32"/>
      <c r="AH202" s="32"/>
      <c r="AI202" s="32"/>
      <c r="AJ202" s="32"/>
    </row>
    <row r="203" spans="1:36" ht="26.5" customHeight="1" x14ac:dyDescent="0.25">
      <c r="A203" s="21" t="s">
        <v>1485</v>
      </c>
      <c r="B203" s="21" t="s">
        <v>1449</v>
      </c>
      <c r="C203" s="21" t="s">
        <v>1237</v>
      </c>
      <c r="D203" s="26">
        <v>134</v>
      </c>
      <c r="E203" s="21" t="s">
        <v>1444</v>
      </c>
      <c r="F203" s="27">
        <v>321.40839768339765</v>
      </c>
      <c r="G203" s="27">
        <v>21.801801190720795</v>
      </c>
      <c r="H203" s="28">
        <f t="shared" si="12"/>
        <v>321.67635907335909</v>
      </c>
      <c r="I203" s="28">
        <f t="shared" si="12"/>
        <v>22.535816003381619</v>
      </c>
      <c r="J203" s="29" t="s">
        <v>1677</v>
      </c>
      <c r="K203" s="30" t="s">
        <v>1214</v>
      </c>
      <c r="R203" s="31"/>
      <c r="S203" s="31"/>
      <c r="T203" s="31"/>
      <c r="U203" s="31"/>
      <c r="V203" s="31"/>
      <c r="Z203" s="33"/>
      <c r="AD203" s="32"/>
      <c r="AF203" s="32"/>
      <c r="AG203" s="32"/>
      <c r="AH203" s="32"/>
      <c r="AI203" s="32"/>
      <c r="AJ203" s="32"/>
    </row>
    <row r="204" spans="1:36" x14ac:dyDescent="0.25">
      <c r="A204" s="21" t="s">
        <v>1486</v>
      </c>
      <c r="B204" s="21" t="s">
        <v>1206</v>
      </c>
      <c r="C204" s="21" t="s">
        <v>1419</v>
      </c>
      <c r="D204" s="26">
        <v>128.6</v>
      </c>
      <c r="E204" s="21" t="s">
        <v>1133</v>
      </c>
      <c r="F204" s="27">
        <v>322.24967181467179</v>
      </c>
      <c r="G204" s="27">
        <v>22.507690209980893</v>
      </c>
      <c r="H204" s="28">
        <f t="shared" si="12"/>
        <v>321.94743629343623</v>
      </c>
      <c r="I204" s="28">
        <f t="shared" si="12"/>
        <v>22.529166521703708</v>
      </c>
      <c r="J204" s="29" t="s">
        <v>1678</v>
      </c>
      <c r="K204" s="30" t="s">
        <v>1487</v>
      </c>
      <c r="R204" s="31"/>
      <c r="S204" s="31"/>
      <c r="T204" s="31"/>
      <c r="U204" s="31"/>
      <c r="V204" s="31"/>
      <c r="Z204" s="33"/>
      <c r="AD204" s="32"/>
      <c r="AF204" s="32"/>
      <c r="AG204" s="32"/>
      <c r="AH204" s="32"/>
      <c r="AI204" s="32"/>
      <c r="AJ204" s="32"/>
    </row>
    <row r="205" spans="1:36" ht="26.5" customHeight="1" x14ac:dyDescent="0.25">
      <c r="A205" s="21" t="s">
        <v>1488</v>
      </c>
      <c r="B205" s="21" t="s">
        <v>1423</v>
      </c>
      <c r="C205" s="21" t="s">
        <v>1457</v>
      </c>
      <c r="D205" s="26">
        <v>127.9</v>
      </c>
      <c r="E205" s="21" t="s">
        <v>1133</v>
      </c>
      <c r="F205" s="27">
        <v>322.35872586872586</v>
      </c>
      <c r="G205" s="27">
        <v>22.671802563403325</v>
      </c>
      <c r="H205" s="28">
        <f t="shared" si="12"/>
        <v>322.22474517374513</v>
      </c>
      <c r="I205" s="28">
        <f t="shared" si="12"/>
        <v>22.324445412902218</v>
      </c>
      <c r="J205" s="29" t="s">
        <v>1679</v>
      </c>
      <c r="K205" s="30" t="s">
        <v>1466</v>
      </c>
      <c r="R205" s="31"/>
      <c r="S205" s="31"/>
      <c r="T205" s="31"/>
      <c r="U205" s="31"/>
      <c r="V205" s="31"/>
      <c r="Z205" s="33"/>
      <c r="AD205" s="32"/>
      <c r="AF205" s="32"/>
      <c r="AG205" s="32"/>
      <c r="AH205" s="32"/>
      <c r="AI205" s="32"/>
      <c r="AJ205" s="32"/>
    </row>
    <row r="206" spans="1:36" x14ac:dyDescent="0.25">
      <c r="A206" s="21" t="s">
        <v>1489</v>
      </c>
      <c r="B206" s="21" t="s">
        <v>1418</v>
      </c>
      <c r="C206" s="21" t="s">
        <v>1414</v>
      </c>
      <c r="D206" s="26">
        <v>127.2</v>
      </c>
      <c r="E206" s="21" t="s">
        <v>1133</v>
      </c>
      <c r="F206" s="27">
        <v>322.46777992277993</v>
      </c>
      <c r="G206" s="27">
        <v>22.635598705501625</v>
      </c>
      <c r="H206" s="28">
        <f t="shared" si="12"/>
        <v>322.49893822393824</v>
      </c>
      <c r="I206" s="28">
        <f t="shared" si="12"/>
        <v>22.424457696114853</v>
      </c>
      <c r="J206" s="29" t="s">
        <v>1680</v>
      </c>
      <c r="K206" s="30" t="s">
        <v>1425</v>
      </c>
      <c r="R206" s="31"/>
      <c r="S206" s="31"/>
      <c r="T206" s="31"/>
      <c r="U206" s="31"/>
      <c r="V206" s="31"/>
      <c r="Z206" s="33"/>
      <c r="AD206" s="32"/>
      <c r="AF206" s="32"/>
      <c r="AG206" s="32"/>
      <c r="AH206" s="32"/>
      <c r="AI206" s="32"/>
      <c r="AJ206" s="32"/>
    </row>
    <row r="207" spans="1:36" x14ac:dyDescent="0.25">
      <c r="A207" s="21" t="s">
        <v>1490</v>
      </c>
      <c r="B207" s="21" t="s">
        <v>1449</v>
      </c>
      <c r="C207" s="21" t="s">
        <v>1457</v>
      </c>
      <c r="D207" s="26">
        <v>126.1</v>
      </c>
      <c r="E207" s="21" t="s">
        <v>1133</v>
      </c>
      <c r="F207" s="27">
        <v>322.63915057915057</v>
      </c>
      <c r="G207" s="27">
        <v>22.005334394904459</v>
      </c>
      <c r="H207" s="28">
        <f t="shared" si="12"/>
        <v>322.67342471042468</v>
      </c>
      <c r="I207" s="28">
        <f t="shared" si="12"/>
        <v>22.400085259214215</v>
      </c>
      <c r="J207" s="29" t="s">
        <v>1681</v>
      </c>
      <c r="K207" s="30" t="s">
        <v>1421</v>
      </c>
      <c r="R207" s="31"/>
      <c r="S207" s="31"/>
      <c r="T207" s="31"/>
      <c r="U207" s="31"/>
      <c r="V207" s="31"/>
      <c r="Z207" s="33"/>
      <c r="AD207" s="32"/>
      <c r="AF207" s="32"/>
      <c r="AG207" s="32"/>
      <c r="AH207" s="32"/>
      <c r="AI207" s="32"/>
      <c r="AJ207" s="32"/>
    </row>
    <row r="208" spans="1:36" x14ac:dyDescent="0.25">
      <c r="A208" s="21" t="s">
        <v>1491</v>
      </c>
      <c r="B208" s="21" t="s">
        <v>1206</v>
      </c>
      <c r="C208" s="21" t="s">
        <v>1237</v>
      </c>
      <c r="D208" s="26">
        <v>125.2</v>
      </c>
      <c r="E208" s="21" t="s">
        <v>1133</v>
      </c>
      <c r="F208" s="27">
        <v>322.77936293436295</v>
      </c>
      <c r="G208" s="27">
        <v>22.301862606783967</v>
      </c>
      <c r="H208" s="28">
        <f t="shared" si="12"/>
        <v>322.85600325462826</v>
      </c>
      <c r="I208" s="28">
        <f t="shared" si="12"/>
        <v>22.399259778380689</v>
      </c>
      <c r="J208" s="29" t="s">
        <v>1682</v>
      </c>
      <c r="K208" s="30" t="s">
        <v>1416</v>
      </c>
      <c r="R208" s="31"/>
      <c r="S208" s="31"/>
      <c r="T208" s="31"/>
      <c r="U208" s="31"/>
      <c r="V208" s="31"/>
      <c r="Z208" s="33"/>
      <c r="AD208" s="32"/>
      <c r="AF208" s="32"/>
      <c r="AG208" s="32"/>
      <c r="AH208" s="32"/>
      <c r="AI208" s="32"/>
      <c r="AJ208" s="32"/>
    </row>
    <row r="209" spans="1:36" x14ac:dyDescent="0.25">
      <c r="A209" s="21" t="s">
        <v>1492</v>
      </c>
      <c r="B209" s="21" t="s">
        <v>1449</v>
      </c>
      <c r="C209" s="21" t="s">
        <v>1419</v>
      </c>
      <c r="D209" s="26">
        <v>123</v>
      </c>
      <c r="E209" s="21" t="s">
        <v>1133</v>
      </c>
      <c r="F209" s="27">
        <v>323.12210424710423</v>
      </c>
      <c r="G209" s="27">
        <v>22.385828025477707</v>
      </c>
      <c r="H209" s="28">
        <f t="shared" si="12"/>
        <v>323.103037013662</v>
      </c>
      <c r="I209" s="28">
        <f t="shared" si="12"/>
        <v>22.370619001681654</v>
      </c>
      <c r="J209" s="21" t="s">
        <v>1391</v>
      </c>
      <c r="K209" s="30" t="s">
        <v>1242</v>
      </c>
      <c r="R209" s="31"/>
      <c r="S209" s="31"/>
      <c r="T209" s="31"/>
      <c r="U209" s="31"/>
      <c r="V209" s="31"/>
      <c r="Z209" s="33"/>
      <c r="AD209" s="32"/>
      <c r="AF209" s="32"/>
      <c r="AG209" s="32"/>
      <c r="AH209" s="32"/>
      <c r="AI209" s="32"/>
      <c r="AJ209" s="32"/>
    </row>
    <row r="210" spans="1:36" x14ac:dyDescent="0.25">
      <c r="A210" s="21" t="s">
        <v>1493</v>
      </c>
      <c r="B210" s="21" t="s">
        <v>1227</v>
      </c>
      <c r="C210" s="21" t="s">
        <v>1414</v>
      </c>
      <c r="D210" s="26">
        <v>122</v>
      </c>
      <c r="E210" s="21" t="s">
        <v>1133</v>
      </c>
      <c r="F210" s="27">
        <v>323.27161858974358</v>
      </c>
      <c r="G210" s="27">
        <v>22.667675159235671</v>
      </c>
      <c r="H210" s="28">
        <f t="shared" si="12"/>
        <v>323.3281203593703</v>
      </c>
      <c r="I210" s="28">
        <f t="shared" si="12"/>
        <v>22.38324178727671</v>
      </c>
      <c r="J210" s="21" t="s">
        <v>1391</v>
      </c>
      <c r="K210" s="30" t="s">
        <v>1421</v>
      </c>
      <c r="R210" s="31"/>
      <c r="S210" s="31"/>
      <c r="T210" s="31"/>
      <c r="U210" s="31"/>
      <c r="V210" s="31"/>
      <c r="Z210" s="33"/>
      <c r="AD210" s="32"/>
      <c r="AF210" s="32"/>
      <c r="AG210" s="32"/>
      <c r="AH210" s="32"/>
      <c r="AI210" s="32"/>
      <c r="AJ210" s="32"/>
    </row>
    <row r="211" spans="1:36" ht="26.5" customHeight="1" x14ac:dyDescent="0.25">
      <c r="A211" s="21" t="s">
        <v>1494</v>
      </c>
      <c r="B211" s="21" t="s">
        <v>1413</v>
      </c>
      <c r="C211" s="21" t="s">
        <v>1419</v>
      </c>
      <c r="D211" s="26">
        <v>118.5</v>
      </c>
      <c r="E211" s="21" t="s">
        <v>1133</v>
      </c>
      <c r="F211" s="27">
        <v>323.70294871794869</v>
      </c>
      <c r="G211" s="27">
        <v>22.492394822006478</v>
      </c>
      <c r="H211" s="28">
        <f t="shared" si="12"/>
        <v>323.54980866993367</v>
      </c>
      <c r="I211" s="28">
        <f t="shared" si="12"/>
        <v>22.298909625887191</v>
      </c>
      <c r="J211" s="29" t="s">
        <v>1683</v>
      </c>
      <c r="K211" s="30" t="s">
        <v>1214</v>
      </c>
      <c r="R211" s="31"/>
      <c r="S211" s="31"/>
      <c r="T211" s="31"/>
      <c r="U211" s="31"/>
      <c r="V211" s="31"/>
      <c r="Z211" s="33"/>
      <c r="AD211" s="32"/>
      <c r="AF211" s="32"/>
      <c r="AG211" s="32"/>
      <c r="AH211" s="32"/>
      <c r="AI211" s="32"/>
      <c r="AJ211" s="32"/>
    </row>
    <row r="212" spans="1:36" x14ac:dyDescent="0.25">
      <c r="A212" s="21" t="s">
        <v>1495</v>
      </c>
      <c r="B212" s="21" t="s">
        <v>1227</v>
      </c>
      <c r="C212" s="21" t="s">
        <v>1496</v>
      </c>
      <c r="D212" s="26">
        <v>118</v>
      </c>
      <c r="E212" s="21" t="s">
        <v>1133</v>
      </c>
      <c r="F212" s="27">
        <v>323.76456730769229</v>
      </c>
      <c r="G212" s="27">
        <v>22.068448322879739</v>
      </c>
      <c r="H212" s="28">
        <f t="shared" si="12"/>
        <v>323.74484935897431</v>
      </c>
      <c r="I212" s="28">
        <f t="shared" si="12"/>
        <v>22.229588963648791</v>
      </c>
      <c r="J212" s="29" t="s">
        <v>1684</v>
      </c>
      <c r="K212" s="30" t="s">
        <v>1411</v>
      </c>
      <c r="R212" s="31"/>
      <c r="S212" s="31"/>
      <c r="T212" s="31"/>
      <c r="U212" s="31"/>
      <c r="V212" s="31"/>
      <c r="Z212" s="33"/>
      <c r="AD212" s="32"/>
      <c r="AF212" s="32"/>
      <c r="AG212" s="32"/>
      <c r="AH212" s="32"/>
      <c r="AI212" s="32"/>
      <c r="AJ212" s="32"/>
    </row>
    <row r="213" spans="1:36" x14ac:dyDescent="0.25">
      <c r="A213" s="21" t="s">
        <v>1497</v>
      </c>
      <c r="B213" s="21" t="s">
        <v>1484</v>
      </c>
      <c r="C213" s="21" t="s">
        <v>1457</v>
      </c>
      <c r="D213" s="26">
        <v>117</v>
      </c>
      <c r="E213" s="21" t="s">
        <v>1133</v>
      </c>
      <c r="F213" s="27">
        <v>323.88780448717949</v>
      </c>
      <c r="G213" s="27">
        <v>21.880201799836374</v>
      </c>
      <c r="H213" s="28">
        <f t="shared" ref="H213:I228" si="13">AVERAGE(F211:F215)</f>
        <v>323.93956410256408</v>
      </c>
      <c r="I213" s="28">
        <f t="shared" si="13"/>
        <v>22.143729723535426</v>
      </c>
      <c r="J213" s="29" t="s">
        <v>1685</v>
      </c>
      <c r="K213" s="30" t="s">
        <v>1432</v>
      </c>
      <c r="R213" s="31"/>
      <c r="S213" s="31"/>
      <c r="T213" s="31"/>
      <c r="U213" s="31"/>
      <c r="V213" s="31"/>
      <c r="Z213" s="33"/>
      <c r="AD213" s="32"/>
      <c r="AF213" s="32"/>
      <c r="AG213" s="32"/>
      <c r="AH213" s="32"/>
      <c r="AI213" s="32"/>
      <c r="AJ213" s="32"/>
    </row>
    <row r="214" spans="1:36" x14ac:dyDescent="0.25">
      <c r="A214" s="21" t="s">
        <v>1498</v>
      </c>
      <c r="B214" s="21" t="s">
        <v>1484</v>
      </c>
      <c r="C214" s="21" t="s">
        <v>1419</v>
      </c>
      <c r="D214" s="26">
        <v>115.3</v>
      </c>
      <c r="E214" s="21" t="s">
        <v>1133</v>
      </c>
      <c r="F214" s="27">
        <v>324.09730769230765</v>
      </c>
      <c r="G214" s="27">
        <v>22.039224714285716</v>
      </c>
      <c r="H214" s="28">
        <f t="shared" si="13"/>
        <v>324.07512500000001</v>
      </c>
      <c r="I214" s="28">
        <f t="shared" si="13"/>
        <v>22.064391954372226</v>
      </c>
      <c r="J214" s="29" t="s">
        <v>1686</v>
      </c>
      <c r="K214" s="30" t="s">
        <v>1499</v>
      </c>
      <c r="R214" s="31"/>
      <c r="S214" s="31"/>
      <c r="T214" s="31"/>
      <c r="U214" s="31"/>
      <c r="V214" s="31"/>
      <c r="Z214" s="33"/>
      <c r="AD214" s="32"/>
      <c r="AF214" s="32"/>
      <c r="AG214" s="32"/>
      <c r="AH214" s="32"/>
      <c r="AI214" s="32"/>
      <c r="AJ214" s="32"/>
    </row>
    <row r="215" spans="1:36" x14ac:dyDescent="0.25">
      <c r="A215" s="22" t="s">
        <v>1500</v>
      </c>
      <c r="B215" s="21" t="s">
        <v>1427</v>
      </c>
      <c r="C215" s="21" t="s">
        <v>1424</v>
      </c>
      <c r="D215" s="26">
        <v>114.1</v>
      </c>
      <c r="E215" s="21" t="s">
        <v>1133</v>
      </c>
      <c r="F215" s="27">
        <v>324.24519230769226</v>
      </c>
      <c r="G215" s="27">
        <v>22.238378958668815</v>
      </c>
      <c r="H215" s="28">
        <f t="shared" si="13"/>
        <v>324.22300961538457</v>
      </c>
      <c r="I215" s="28">
        <f t="shared" si="13"/>
        <v>21.908967902013348</v>
      </c>
      <c r="J215" s="22" t="s">
        <v>1391</v>
      </c>
      <c r="K215" s="30" t="s">
        <v>1439</v>
      </c>
      <c r="R215" s="31"/>
      <c r="S215" s="31"/>
      <c r="T215" s="31"/>
      <c r="U215" s="31"/>
      <c r="V215" s="31"/>
      <c r="Z215" s="33"/>
      <c r="AD215" s="32"/>
      <c r="AF215" s="32"/>
      <c r="AG215" s="32"/>
      <c r="AH215" s="32"/>
      <c r="AI215" s="32"/>
      <c r="AJ215" s="32"/>
    </row>
    <row r="216" spans="1:36" x14ac:dyDescent="0.25">
      <c r="A216" s="21" t="s">
        <v>1501</v>
      </c>
      <c r="B216" s="21" t="s">
        <v>1502</v>
      </c>
      <c r="C216" s="21" t="s">
        <v>1496</v>
      </c>
      <c r="D216" s="26">
        <v>113</v>
      </c>
      <c r="E216" s="21" t="s">
        <v>1133</v>
      </c>
      <c r="F216" s="27">
        <v>324.3807532051282</v>
      </c>
      <c r="G216" s="27">
        <v>22.095705976190477</v>
      </c>
      <c r="H216" s="28">
        <f t="shared" si="13"/>
        <v>324.37089423076924</v>
      </c>
      <c r="I216" s="28">
        <f t="shared" si="13"/>
        <v>21.8882936706175</v>
      </c>
      <c r="J216" s="29" t="s">
        <v>1687</v>
      </c>
      <c r="K216" s="30" t="s">
        <v>1425</v>
      </c>
      <c r="R216" s="31"/>
      <c r="S216" s="31"/>
      <c r="T216" s="31"/>
      <c r="U216" s="31"/>
      <c r="V216" s="31"/>
      <c r="Z216" s="33"/>
      <c r="AD216" s="32"/>
      <c r="AF216" s="32"/>
      <c r="AG216" s="32"/>
      <c r="AH216" s="32"/>
      <c r="AI216" s="32"/>
      <c r="AJ216" s="32"/>
    </row>
    <row r="217" spans="1:36" x14ac:dyDescent="0.25">
      <c r="A217" s="21" t="s">
        <v>1503</v>
      </c>
      <c r="B217" s="21" t="s">
        <v>1227</v>
      </c>
      <c r="C217" s="21" t="s">
        <v>1457</v>
      </c>
      <c r="D217" s="26">
        <v>112</v>
      </c>
      <c r="E217" s="21" t="s">
        <v>1133</v>
      </c>
      <c r="F217" s="27">
        <v>324.50399038461535</v>
      </c>
      <c r="G217" s="27">
        <v>21.291328061085355</v>
      </c>
      <c r="H217" s="28">
        <f t="shared" si="13"/>
        <v>324.51631410256402</v>
      </c>
      <c r="I217" s="28">
        <f t="shared" si="13"/>
        <v>21.898390833023516</v>
      </c>
      <c r="J217" s="29" t="s">
        <v>1688</v>
      </c>
      <c r="K217" s="30" t="s">
        <v>1242</v>
      </c>
      <c r="R217" s="31"/>
      <c r="S217" s="31"/>
      <c r="T217" s="31"/>
      <c r="U217" s="31"/>
      <c r="V217" s="31"/>
      <c r="Z217" s="33"/>
      <c r="AD217" s="32"/>
      <c r="AF217" s="32"/>
      <c r="AG217" s="32"/>
      <c r="AH217" s="32"/>
      <c r="AI217" s="32"/>
      <c r="AJ217" s="32"/>
    </row>
    <row r="218" spans="1:36" x14ac:dyDescent="0.25">
      <c r="A218" s="21" t="s">
        <v>1504</v>
      </c>
      <c r="B218" s="21" t="s">
        <v>1227</v>
      </c>
      <c r="C218" s="21" t="s">
        <v>1419</v>
      </c>
      <c r="D218" s="26">
        <v>111</v>
      </c>
      <c r="E218" s="21" t="s">
        <v>1133</v>
      </c>
      <c r="F218" s="27">
        <v>324.62722756410255</v>
      </c>
      <c r="G218" s="27">
        <v>21.776830642857146</v>
      </c>
      <c r="H218" s="28">
        <f t="shared" si="13"/>
        <v>324.65433974358973</v>
      </c>
      <c r="I218" s="28">
        <f t="shared" si="13"/>
        <v>21.817446432875514</v>
      </c>
      <c r="J218" s="29" t="s">
        <v>1687</v>
      </c>
      <c r="K218" s="30" t="s">
        <v>1214</v>
      </c>
      <c r="R218" s="31"/>
      <c r="S218" s="31"/>
      <c r="T218" s="31"/>
      <c r="U218" s="31"/>
      <c r="V218" s="31"/>
      <c r="Z218" s="33"/>
      <c r="AD218" s="32"/>
      <c r="AF218" s="32"/>
      <c r="AG218" s="32"/>
      <c r="AH218" s="32"/>
      <c r="AI218" s="32"/>
      <c r="AJ218" s="32"/>
    </row>
    <row r="219" spans="1:36" x14ac:dyDescent="0.25">
      <c r="A219" s="21" t="s">
        <v>1505</v>
      </c>
      <c r="B219" s="21" t="s">
        <v>1484</v>
      </c>
      <c r="C219" s="21" t="s">
        <v>1419</v>
      </c>
      <c r="D219" s="26">
        <v>109.4</v>
      </c>
      <c r="E219" s="21" t="s">
        <v>1133</v>
      </c>
      <c r="F219" s="27">
        <v>324.82440705128204</v>
      </c>
      <c r="G219" s="27">
        <v>22.089710526315788</v>
      </c>
      <c r="H219" s="28">
        <f t="shared" si="13"/>
        <v>324.81208333333336</v>
      </c>
      <c r="I219" s="28">
        <f t="shared" si="13"/>
        <v>21.905963762461692</v>
      </c>
      <c r="J219" s="29" t="s">
        <v>1689</v>
      </c>
      <c r="K219" s="30" t="s">
        <v>1242</v>
      </c>
      <c r="R219" s="31"/>
      <c r="S219" s="31"/>
      <c r="T219" s="31"/>
      <c r="U219" s="31"/>
      <c r="V219" s="31"/>
      <c r="Z219" s="33"/>
      <c r="AD219" s="32"/>
      <c r="AF219" s="32"/>
      <c r="AG219" s="32"/>
      <c r="AH219" s="32"/>
      <c r="AI219" s="32"/>
      <c r="AJ219" s="32"/>
    </row>
    <row r="220" spans="1:36" ht="26.5" customHeight="1" x14ac:dyDescent="0.25">
      <c r="A220" s="21" t="s">
        <v>1506</v>
      </c>
      <c r="B220" s="21" t="s">
        <v>1423</v>
      </c>
      <c r="C220" s="21" t="s">
        <v>1435</v>
      </c>
      <c r="D220" s="26">
        <v>108.5</v>
      </c>
      <c r="E220" s="21" t="s">
        <v>1133</v>
      </c>
      <c r="F220" s="27">
        <v>324.93532051282051</v>
      </c>
      <c r="G220" s="27">
        <v>21.83365695792881</v>
      </c>
      <c r="H220" s="28">
        <f t="shared" si="13"/>
        <v>324.98215064102561</v>
      </c>
      <c r="I220" s="28">
        <f t="shared" si="13"/>
        <v>21.948555755422618</v>
      </c>
      <c r="J220" s="29" t="s">
        <v>1690</v>
      </c>
      <c r="K220" s="30" t="s">
        <v>1214</v>
      </c>
      <c r="R220" s="31"/>
      <c r="S220" s="31"/>
      <c r="T220" s="31"/>
      <c r="U220" s="31"/>
      <c r="V220" s="31"/>
      <c r="Z220" s="33"/>
      <c r="AD220" s="32"/>
      <c r="AF220" s="32"/>
      <c r="AG220" s="32"/>
      <c r="AH220" s="32"/>
      <c r="AI220" s="32"/>
      <c r="AJ220" s="32"/>
    </row>
    <row r="221" spans="1:36" x14ac:dyDescent="0.25">
      <c r="A221" s="21" t="s">
        <v>1507</v>
      </c>
      <c r="B221" s="21" t="s">
        <v>1227</v>
      </c>
      <c r="C221" s="21" t="s">
        <v>1237</v>
      </c>
      <c r="D221" s="26">
        <v>106.6</v>
      </c>
      <c r="E221" s="21" t="s">
        <v>1133</v>
      </c>
      <c r="F221" s="27">
        <v>325.16947115384613</v>
      </c>
      <c r="G221" s="27">
        <v>22.538292624121372</v>
      </c>
      <c r="H221" s="28">
        <f t="shared" si="13"/>
        <v>325.14235897435901</v>
      </c>
      <c r="I221" s="28">
        <f t="shared" si="13"/>
        <v>21.987221205798555</v>
      </c>
      <c r="J221" s="29" t="s">
        <v>1642</v>
      </c>
      <c r="K221" s="30" t="s">
        <v>1425</v>
      </c>
      <c r="R221" s="31"/>
      <c r="S221" s="31"/>
      <c r="T221" s="31"/>
      <c r="U221" s="31"/>
      <c r="V221" s="31"/>
      <c r="Z221" s="33"/>
      <c r="AD221" s="32"/>
      <c r="AF221" s="32"/>
      <c r="AG221" s="32"/>
      <c r="AH221" s="32"/>
      <c r="AI221" s="32"/>
      <c r="AJ221" s="32"/>
    </row>
    <row r="222" spans="1:36" x14ac:dyDescent="0.25">
      <c r="A222" s="21" t="s">
        <v>1508</v>
      </c>
      <c r="B222" s="21" t="s">
        <v>1227</v>
      </c>
      <c r="C222" s="21" t="s">
        <v>1237</v>
      </c>
      <c r="D222" s="26">
        <v>105.1</v>
      </c>
      <c r="E222" s="21" t="s">
        <v>1133</v>
      </c>
      <c r="F222" s="27">
        <v>325.35432692307688</v>
      </c>
      <c r="G222" s="27">
        <v>21.504288025889974</v>
      </c>
      <c r="H222" s="28">
        <f t="shared" si="13"/>
        <v>325.29763782051276</v>
      </c>
      <c r="I222" s="28">
        <f t="shared" si="13"/>
        <v>21.899963311061715</v>
      </c>
      <c r="J222" s="29" t="s">
        <v>1642</v>
      </c>
      <c r="K222" s="30" t="s">
        <v>1407</v>
      </c>
      <c r="R222" s="31"/>
      <c r="S222" s="31"/>
      <c r="T222" s="31"/>
      <c r="U222" s="31"/>
      <c r="V222" s="31"/>
      <c r="Z222" s="33"/>
      <c r="AD222" s="32"/>
      <c r="AF222" s="32"/>
      <c r="AG222" s="32"/>
      <c r="AH222" s="32"/>
      <c r="AI222" s="32"/>
      <c r="AJ222" s="32"/>
    </row>
    <row r="223" spans="1:36" x14ac:dyDescent="0.25">
      <c r="A223" s="21" t="s">
        <v>1509</v>
      </c>
      <c r="B223" s="21" t="s">
        <v>1227</v>
      </c>
      <c r="C223" s="21" t="s">
        <v>1207</v>
      </c>
      <c r="D223" s="26">
        <v>104.5</v>
      </c>
      <c r="E223" s="21" t="s">
        <v>1133</v>
      </c>
      <c r="F223" s="27">
        <v>325.42826923076922</v>
      </c>
      <c r="G223" s="27">
        <v>21.970157894736843</v>
      </c>
      <c r="H223" s="28">
        <f t="shared" si="13"/>
        <v>325.48249358974351</v>
      </c>
      <c r="I223" s="28">
        <f t="shared" si="13"/>
        <v>21.854479284555318</v>
      </c>
      <c r="J223" s="29" t="s">
        <v>1691</v>
      </c>
      <c r="K223" s="30" t="s">
        <v>1421</v>
      </c>
      <c r="R223" s="31"/>
      <c r="S223" s="31"/>
      <c r="T223" s="31"/>
      <c r="U223" s="31"/>
      <c r="V223" s="31"/>
      <c r="Z223" s="33"/>
      <c r="AD223" s="32"/>
      <c r="AF223" s="32"/>
      <c r="AG223" s="32"/>
      <c r="AH223" s="32"/>
      <c r="AI223" s="32"/>
      <c r="AJ223" s="32"/>
    </row>
    <row r="224" spans="1:36" x14ac:dyDescent="0.25">
      <c r="A224" s="21" t="s">
        <v>1510</v>
      </c>
      <c r="B224" s="21" t="s">
        <v>1427</v>
      </c>
      <c r="C224" s="21" t="s">
        <v>1207</v>
      </c>
      <c r="D224" s="26">
        <v>103.1</v>
      </c>
      <c r="E224" s="21" t="s">
        <v>1133</v>
      </c>
      <c r="F224" s="27">
        <v>325.60080128205124</v>
      </c>
      <c r="G224" s="27">
        <v>21.653421052631575</v>
      </c>
      <c r="H224" s="28">
        <f t="shared" si="13"/>
        <v>325.62051923076916</v>
      </c>
      <c r="I224" s="28">
        <f t="shared" si="13"/>
        <v>21.735326688584799</v>
      </c>
      <c r="J224" s="29" t="s">
        <v>1642</v>
      </c>
      <c r="K224" s="30" t="s">
        <v>1511</v>
      </c>
      <c r="R224" s="31"/>
      <c r="S224" s="31"/>
      <c r="T224" s="31"/>
      <c r="U224" s="31"/>
      <c r="V224" s="31"/>
      <c r="Z224" s="33"/>
      <c r="AD224" s="32"/>
      <c r="AF224" s="32"/>
      <c r="AG224" s="32"/>
      <c r="AH224" s="32"/>
      <c r="AI224" s="32"/>
      <c r="AJ224" s="32"/>
    </row>
    <row r="225" spans="1:36" x14ac:dyDescent="0.25">
      <c r="A225" s="21" t="s">
        <v>1512</v>
      </c>
      <c r="B225" s="21" t="s">
        <v>1449</v>
      </c>
      <c r="C225" s="21" t="s">
        <v>1419</v>
      </c>
      <c r="D225" s="26">
        <v>101</v>
      </c>
      <c r="E225" s="21" t="s">
        <v>1133</v>
      </c>
      <c r="F225" s="27">
        <v>325.85959935897432</v>
      </c>
      <c r="G225" s="27">
        <v>21.606236825396831</v>
      </c>
      <c r="H225" s="28">
        <f t="shared" si="13"/>
        <v>325.74622115384608</v>
      </c>
      <c r="I225" s="28">
        <f t="shared" si="13"/>
        <v>21.88315329393312</v>
      </c>
      <c r="J225" s="29" t="s">
        <v>1692</v>
      </c>
      <c r="K225" s="30" t="s">
        <v>1242</v>
      </c>
      <c r="R225" s="31"/>
      <c r="S225" s="31"/>
      <c r="T225" s="31"/>
      <c r="U225" s="31"/>
      <c r="V225" s="31"/>
      <c r="Z225" s="33"/>
      <c r="AD225" s="32"/>
      <c r="AF225" s="32"/>
      <c r="AG225" s="32"/>
      <c r="AH225" s="32"/>
      <c r="AI225" s="32"/>
      <c r="AJ225" s="32"/>
    </row>
    <row r="226" spans="1:36" ht="26.5" customHeight="1" x14ac:dyDescent="0.25">
      <c r="A226" s="21" t="s">
        <v>1513</v>
      </c>
      <c r="B226" s="21" t="s">
        <v>1418</v>
      </c>
      <c r="C226" s="21" t="s">
        <v>1237</v>
      </c>
      <c r="D226" s="26">
        <v>101</v>
      </c>
      <c r="E226" s="21" t="s">
        <v>1133</v>
      </c>
      <c r="F226" s="27">
        <v>325.85959935897432</v>
      </c>
      <c r="G226" s="27">
        <v>21.942529644268774</v>
      </c>
      <c r="H226" s="28">
        <f t="shared" si="13"/>
        <v>325.88178205128202</v>
      </c>
      <c r="I226" s="28">
        <f t="shared" si="13"/>
        <v>21.863900662354173</v>
      </c>
      <c r="J226" s="29" t="s">
        <v>1693</v>
      </c>
      <c r="K226" s="30" t="s">
        <v>1242</v>
      </c>
      <c r="R226" s="31"/>
      <c r="S226" s="31"/>
      <c r="T226" s="31"/>
      <c r="U226" s="31"/>
      <c r="V226" s="31"/>
      <c r="Z226" s="33"/>
      <c r="AD226" s="32"/>
      <c r="AF226" s="32"/>
      <c r="AG226" s="32"/>
      <c r="AH226" s="32"/>
      <c r="AI226" s="32"/>
      <c r="AJ226" s="32"/>
    </row>
    <row r="227" spans="1:36" x14ac:dyDescent="0.25">
      <c r="A227" s="21" t="s">
        <v>1514</v>
      </c>
      <c r="B227" s="21" t="s">
        <v>1423</v>
      </c>
      <c r="C227" s="21" t="s">
        <v>1428</v>
      </c>
      <c r="D227" s="26">
        <v>100</v>
      </c>
      <c r="E227" s="21" t="s">
        <v>1133</v>
      </c>
      <c r="F227" s="27">
        <v>325.98283653846153</v>
      </c>
      <c r="G227" s="27">
        <v>22.243421052631575</v>
      </c>
      <c r="H227" s="28">
        <f t="shared" si="13"/>
        <v>326.00008974358968</v>
      </c>
      <c r="I227" s="28">
        <f t="shared" si="13"/>
        <v>21.976832486733777</v>
      </c>
      <c r="J227" s="21" t="s">
        <v>1218</v>
      </c>
      <c r="K227" s="30" t="s">
        <v>1242</v>
      </c>
      <c r="R227" s="31"/>
      <c r="S227" s="31"/>
      <c r="T227" s="31"/>
      <c r="U227" s="31"/>
      <c r="V227" s="31"/>
      <c r="Z227" s="33"/>
      <c r="AD227" s="32"/>
      <c r="AF227" s="32"/>
      <c r="AG227" s="32"/>
      <c r="AH227" s="32"/>
      <c r="AI227" s="32"/>
      <c r="AJ227" s="32"/>
    </row>
    <row r="228" spans="1:36" x14ac:dyDescent="0.25">
      <c r="A228" s="21" t="s">
        <v>1515</v>
      </c>
      <c r="B228" s="21" t="s">
        <v>1413</v>
      </c>
      <c r="C228" s="21" t="s">
        <v>1237</v>
      </c>
      <c r="D228" s="26">
        <v>99</v>
      </c>
      <c r="E228" s="21" t="s">
        <v>1133</v>
      </c>
      <c r="F228" s="27">
        <v>326.10607371794868</v>
      </c>
      <c r="G228" s="27">
        <v>21.873894736842104</v>
      </c>
      <c r="H228" s="28">
        <f t="shared" si="13"/>
        <v>326.09621474358971</v>
      </c>
      <c r="I228" s="28">
        <f t="shared" si="13"/>
        <v>22.036086280384566</v>
      </c>
      <c r="J228" s="21" t="s">
        <v>1218</v>
      </c>
      <c r="K228" s="30" t="s">
        <v>1214</v>
      </c>
      <c r="R228" s="31"/>
      <c r="S228" s="31"/>
      <c r="T228" s="31"/>
      <c r="U228" s="31"/>
      <c r="V228" s="31"/>
      <c r="Z228" s="33"/>
      <c r="AD228" s="32"/>
      <c r="AF228" s="32"/>
      <c r="AG228" s="32"/>
      <c r="AH228" s="32"/>
      <c r="AI228" s="32"/>
      <c r="AJ228" s="32"/>
    </row>
    <row r="229" spans="1:36" x14ac:dyDescent="0.25">
      <c r="A229" s="21" t="s">
        <v>1516</v>
      </c>
      <c r="B229" s="21" t="s">
        <v>1423</v>
      </c>
      <c r="C229" s="21" t="s">
        <v>1237</v>
      </c>
      <c r="D229" s="26">
        <v>98.3</v>
      </c>
      <c r="E229" s="21" t="s">
        <v>1133</v>
      </c>
      <c r="F229" s="27">
        <v>326.19233974358974</v>
      </c>
      <c r="G229" s="27">
        <v>22.218080174529586</v>
      </c>
      <c r="H229" s="28">
        <f t="shared" ref="H229:I244" si="14">AVERAGE(F227:F231)</f>
        <v>326.21945192307692</v>
      </c>
      <c r="I229" s="28">
        <f t="shared" si="14"/>
        <v>22.056318215608481</v>
      </c>
      <c r="J229" s="29" t="s">
        <v>1687</v>
      </c>
      <c r="K229" s="30" t="s">
        <v>1439</v>
      </c>
      <c r="R229" s="31"/>
      <c r="S229" s="31"/>
      <c r="T229" s="31"/>
      <c r="U229" s="31"/>
      <c r="V229" s="31"/>
      <c r="Z229" s="33"/>
      <c r="AD229" s="32"/>
      <c r="AF229" s="32"/>
      <c r="AG229" s="32"/>
      <c r="AH229" s="32"/>
      <c r="AI229" s="32"/>
      <c r="AJ229" s="32"/>
    </row>
    <row r="230" spans="1:36" ht="26.5" customHeight="1" x14ac:dyDescent="0.25">
      <c r="A230" s="21" t="s">
        <v>1517</v>
      </c>
      <c r="B230" s="21" t="s">
        <v>1484</v>
      </c>
      <c r="C230" s="21" t="s">
        <v>1207</v>
      </c>
      <c r="D230" s="26">
        <v>97.1</v>
      </c>
      <c r="E230" s="21" t="s">
        <v>1133</v>
      </c>
      <c r="F230" s="27">
        <v>326.34022435897435</v>
      </c>
      <c r="G230" s="27">
        <v>21.902505793650793</v>
      </c>
      <c r="H230" s="28">
        <f t="shared" si="14"/>
        <v>326.34268910256412</v>
      </c>
      <c r="I230" s="28">
        <f t="shared" si="14"/>
        <v>21.941198226516583</v>
      </c>
      <c r="J230" s="29" t="s">
        <v>1694</v>
      </c>
      <c r="K230" s="30" t="s">
        <v>1469</v>
      </c>
      <c r="R230" s="31"/>
      <c r="S230" s="31"/>
      <c r="T230" s="31"/>
      <c r="U230" s="31"/>
      <c r="V230" s="31"/>
      <c r="Z230" s="33"/>
      <c r="AD230" s="32"/>
      <c r="AF230" s="32"/>
      <c r="AG230" s="32"/>
      <c r="AH230" s="32"/>
      <c r="AI230" s="32"/>
      <c r="AJ230" s="32"/>
    </row>
    <row r="231" spans="1:36" x14ac:dyDescent="0.25">
      <c r="A231" s="21" t="s">
        <v>1518</v>
      </c>
      <c r="B231" s="21" t="s">
        <v>1206</v>
      </c>
      <c r="C231" s="21" t="s">
        <v>1457</v>
      </c>
      <c r="D231" s="26">
        <v>96</v>
      </c>
      <c r="E231" s="21" t="s">
        <v>1133</v>
      </c>
      <c r="F231" s="27">
        <v>326.47578525641023</v>
      </c>
      <c r="G231" s="27">
        <v>22.043689320388353</v>
      </c>
      <c r="H231" s="28">
        <f t="shared" si="14"/>
        <v>326.4634615384615</v>
      </c>
      <c r="I231" s="28">
        <f t="shared" si="14"/>
        <v>21.977617232587313</v>
      </c>
      <c r="J231" s="29" t="s">
        <v>1642</v>
      </c>
      <c r="K231" s="30" t="s">
        <v>1439</v>
      </c>
      <c r="R231" s="31"/>
      <c r="S231" s="31"/>
      <c r="T231" s="31"/>
      <c r="U231" s="31"/>
      <c r="V231" s="31"/>
      <c r="Z231" s="33"/>
      <c r="AD231" s="32"/>
      <c r="AF231" s="32"/>
      <c r="AG231" s="32"/>
      <c r="AH231" s="32"/>
      <c r="AI231" s="32"/>
      <c r="AJ231" s="32"/>
    </row>
    <row r="232" spans="1:36" x14ac:dyDescent="0.25">
      <c r="A232" s="21" t="s">
        <v>1519</v>
      </c>
      <c r="B232" s="21" t="s">
        <v>1227</v>
      </c>
      <c r="C232" s="21" t="s">
        <v>1237</v>
      </c>
      <c r="D232" s="26">
        <v>95</v>
      </c>
      <c r="E232" s="21" t="s">
        <v>1133</v>
      </c>
      <c r="F232" s="27">
        <v>326.59902243589744</v>
      </c>
      <c r="G232" s="27">
        <v>21.667821107172074</v>
      </c>
      <c r="H232" s="28">
        <f t="shared" si="14"/>
        <v>326.60025480769229</v>
      </c>
      <c r="I232" s="28">
        <f t="shared" si="14"/>
        <v>21.911970413554414</v>
      </c>
      <c r="J232" s="29" t="s">
        <v>1688</v>
      </c>
      <c r="K232" s="30" t="s">
        <v>1416</v>
      </c>
      <c r="R232" s="31"/>
      <c r="S232" s="31"/>
      <c r="T232" s="31"/>
      <c r="U232" s="31"/>
      <c r="V232" s="31"/>
      <c r="Z232" s="33"/>
      <c r="AD232" s="32"/>
      <c r="AF232" s="32"/>
      <c r="AG232" s="32"/>
      <c r="AH232" s="32"/>
      <c r="AI232" s="32"/>
      <c r="AJ232" s="32"/>
    </row>
    <row r="233" spans="1:36" x14ac:dyDescent="0.25">
      <c r="A233" s="21" t="s">
        <v>1520</v>
      </c>
      <c r="B233" s="21" t="s">
        <v>1484</v>
      </c>
      <c r="C233" s="21" t="s">
        <v>1237</v>
      </c>
      <c r="D233" s="26">
        <v>94.1</v>
      </c>
      <c r="E233" s="21" t="s">
        <v>1133</v>
      </c>
      <c r="F233" s="27">
        <v>326.70993589743586</v>
      </c>
      <c r="G233" s="27">
        <v>22.055989767195769</v>
      </c>
      <c r="H233" s="28">
        <f t="shared" si="14"/>
        <v>326.7225060897436</v>
      </c>
      <c r="I233" s="28">
        <f t="shared" si="14"/>
        <v>21.911216623245309</v>
      </c>
      <c r="J233" s="29" t="s">
        <v>1687</v>
      </c>
      <c r="K233" s="30" t="s">
        <v>1242</v>
      </c>
      <c r="R233" s="31"/>
      <c r="S233" s="31"/>
      <c r="T233" s="31"/>
      <c r="U233" s="31"/>
      <c r="V233" s="31"/>
      <c r="Z233" s="33"/>
      <c r="AD233" s="32"/>
      <c r="AF233" s="32"/>
      <c r="AG233" s="32"/>
      <c r="AH233" s="32"/>
      <c r="AI233" s="32"/>
      <c r="AJ233" s="32"/>
    </row>
    <row r="234" spans="1:36" x14ac:dyDescent="0.25">
      <c r="A234" s="21" t="s">
        <v>1521</v>
      </c>
      <c r="B234" s="21" t="s">
        <v>1227</v>
      </c>
      <c r="C234" s="21" t="s">
        <v>1522</v>
      </c>
      <c r="D234" s="26">
        <v>92.75</v>
      </c>
      <c r="E234" s="21" t="s">
        <v>1133</v>
      </c>
      <c r="F234" s="27">
        <v>326.87630608974359</v>
      </c>
      <c r="G234" s="27">
        <v>21.889846079365082</v>
      </c>
      <c r="H234" s="28">
        <f t="shared" si="14"/>
        <v>326.84327852564104</v>
      </c>
      <c r="I234" s="28">
        <f t="shared" si="14"/>
        <v>21.844365589798269</v>
      </c>
      <c r="J234" s="29" t="s">
        <v>1642</v>
      </c>
      <c r="K234" s="30" t="s">
        <v>1242</v>
      </c>
      <c r="R234" s="31"/>
      <c r="S234" s="31"/>
      <c r="T234" s="31"/>
      <c r="U234" s="31"/>
      <c r="V234" s="31"/>
      <c r="Z234" s="33"/>
      <c r="AD234" s="32"/>
      <c r="AF234" s="32"/>
      <c r="AG234" s="32"/>
      <c r="AH234" s="32"/>
      <c r="AI234" s="32"/>
      <c r="AJ234" s="32"/>
    </row>
    <row r="235" spans="1:36" x14ac:dyDescent="0.25">
      <c r="A235" s="21" t="s">
        <v>1523</v>
      </c>
      <c r="B235" s="21" t="s">
        <v>1227</v>
      </c>
      <c r="C235" s="21" t="s">
        <v>1524</v>
      </c>
      <c r="D235" s="26">
        <v>92.14</v>
      </c>
      <c r="E235" s="21" t="s">
        <v>1133</v>
      </c>
      <c r="F235" s="27">
        <v>326.95148076923073</v>
      </c>
      <c r="G235" s="27">
        <v>21.898736842105262</v>
      </c>
      <c r="H235" s="28">
        <f t="shared" si="14"/>
        <v>326.9635580128205</v>
      </c>
      <c r="I235" s="28">
        <f t="shared" si="14"/>
        <v>21.817361579050257</v>
      </c>
      <c r="J235" s="29" t="s">
        <v>1695</v>
      </c>
      <c r="K235" s="30" t="s">
        <v>1242</v>
      </c>
      <c r="R235" s="31"/>
      <c r="S235" s="31"/>
      <c r="T235" s="31"/>
      <c r="U235" s="31"/>
      <c r="V235" s="31"/>
      <c r="Z235" s="33"/>
      <c r="AD235" s="32"/>
      <c r="AF235" s="32"/>
      <c r="AG235" s="32"/>
      <c r="AH235" s="32"/>
      <c r="AI235" s="32"/>
      <c r="AJ235" s="32"/>
    </row>
    <row r="236" spans="1:36" x14ac:dyDescent="0.25">
      <c r="A236" s="21" t="s">
        <v>1525</v>
      </c>
      <c r="B236" s="21" t="s">
        <v>1418</v>
      </c>
      <c r="C236" s="21" t="s">
        <v>1428</v>
      </c>
      <c r="D236" s="26">
        <v>91.1</v>
      </c>
      <c r="E236" s="21" t="s">
        <v>1133</v>
      </c>
      <c r="F236" s="27">
        <v>327.07964743589741</v>
      </c>
      <c r="G236" s="27">
        <v>21.709434153153158</v>
      </c>
      <c r="H236" s="28">
        <f t="shared" si="14"/>
        <v>327.06461249999995</v>
      </c>
      <c r="I236" s="28">
        <f t="shared" si="14"/>
        <v>21.429269609886287</v>
      </c>
      <c r="J236" s="29" t="s">
        <v>1696</v>
      </c>
      <c r="K236" s="30" t="s">
        <v>1421</v>
      </c>
      <c r="R236" s="31"/>
      <c r="S236" s="31"/>
      <c r="T236" s="31"/>
      <c r="U236" s="31"/>
      <c r="V236" s="31"/>
      <c r="Z236" s="33"/>
      <c r="AD236" s="32"/>
      <c r="AF236" s="32"/>
      <c r="AG236" s="32"/>
      <c r="AH236" s="32"/>
      <c r="AI236" s="32"/>
      <c r="AJ236" s="32"/>
    </row>
    <row r="237" spans="1:36" x14ac:dyDescent="0.25">
      <c r="A237" s="21" t="s">
        <v>1526</v>
      </c>
      <c r="B237" s="21" t="s">
        <v>1227</v>
      </c>
      <c r="C237" s="21" t="s">
        <v>1457</v>
      </c>
      <c r="D237" s="26">
        <v>90.12</v>
      </c>
      <c r="E237" s="21" t="s">
        <v>1133</v>
      </c>
      <c r="F237" s="27">
        <v>327.20041987179485</v>
      </c>
      <c r="G237" s="27">
        <v>21.532801053432006</v>
      </c>
      <c r="H237" s="28">
        <f t="shared" si="14"/>
        <v>327.15704038461536</v>
      </c>
      <c r="I237" s="28">
        <f t="shared" si="14"/>
        <v>21.42710400362288</v>
      </c>
      <c r="J237" s="29" t="s">
        <v>1697</v>
      </c>
      <c r="K237" s="30" t="s">
        <v>1421</v>
      </c>
      <c r="R237" s="31"/>
      <c r="S237" s="31"/>
      <c r="T237" s="31"/>
      <c r="U237" s="31"/>
      <c r="V237" s="31"/>
      <c r="Z237" s="33"/>
      <c r="AD237" s="32"/>
      <c r="AF237" s="32"/>
      <c r="AG237" s="32"/>
      <c r="AH237" s="32"/>
      <c r="AI237" s="32"/>
      <c r="AJ237" s="32"/>
    </row>
    <row r="238" spans="1:36" x14ac:dyDescent="0.25">
      <c r="A238" s="21" t="s">
        <v>1527</v>
      </c>
      <c r="B238" s="21" t="s">
        <v>1449</v>
      </c>
      <c r="C238" s="21" t="s">
        <v>1419</v>
      </c>
      <c r="D238" s="26">
        <v>90</v>
      </c>
      <c r="E238" s="21" t="s">
        <v>1133</v>
      </c>
      <c r="F238" s="27">
        <v>327.21520833333329</v>
      </c>
      <c r="G238" s="27">
        <v>20.11552992137592</v>
      </c>
      <c r="H238" s="28">
        <f t="shared" si="14"/>
        <v>327.2344333333333</v>
      </c>
      <c r="I238" s="28">
        <f t="shared" si="14"/>
        <v>21.1145498065368</v>
      </c>
      <c r="J238" s="29" t="s">
        <v>1698</v>
      </c>
      <c r="K238" s="30" t="s">
        <v>1466</v>
      </c>
      <c r="R238" s="31"/>
      <c r="S238" s="31"/>
      <c r="T238" s="31"/>
      <c r="U238" s="31"/>
      <c r="V238" s="31"/>
      <c r="Z238" s="33"/>
      <c r="AD238" s="32"/>
      <c r="AF238" s="32"/>
      <c r="AG238" s="32"/>
      <c r="AH238" s="32"/>
      <c r="AI238" s="32"/>
      <c r="AJ238" s="32"/>
    </row>
    <row r="239" spans="1:36" x14ac:dyDescent="0.25">
      <c r="A239" s="21" t="s">
        <v>1528</v>
      </c>
      <c r="B239" s="21" t="s">
        <v>1484</v>
      </c>
      <c r="C239" s="21" t="s">
        <v>1419</v>
      </c>
      <c r="D239" s="26">
        <v>89</v>
      </c>
      <c r="E239" s="21" t="s">
        <v>1133</v>
      </c>
      <c r="F239" s="27">
        <v>327.3384455128205</v>
      </c>
      <c r="G239" s="27">
        <v>21.879018048048053</v>
      </c>
      <c r="H239" s="28">
        <f t="shared" si="14"/>
        <v>327.31084038461535</v>
      </c>
      <c r="I239" s="28">
        <f t="shared" si="14"/>
        <v>21.101808175186569</v>
      </c>
      <c r="J239" s="21" t="s">
        <v>1391</v>
      </c>
      <c r="K239" s="30" t="s">
        <v>1242</v>
      </c>
      <c r="R239" s="31"/>
      <c r="S239" s="31"/>
      <c r="T239" s="31"/>
      <c r="U239" s="31"/>
      <c r="V239" s="31"/>
      <c r="Z239" s="33"/>
      <c r="AD239" s="32"/>
      <c r="AF239" s="32"/>
      <c r="AG239" s="32"/>
      <c r="AH239" s="32"/>
      <c r="AI239" s="32"/>
      <c r="AJ239" s="32"/>
    </row>
    <row r="240" spans="1:36" x14ac:dyDescent="0.25">
      <c r="A240" s="21" t="s">
        <v>1529</v>
      </c>
      <c r="B240" s="21" t="s">
        <v>1227</v>
      </c>
      <c r="C240" s="21" t="s">
        <v>1237</v>
      </c>
      <c r="D240" s="26">
        <v>89</v>
      </c>
      <c r="E240" s="21" t="s">
        <v>1133</v>
      </c>
      <c r="F240" s="27">
        <v>327.3384455128205</v>
      </c>
      <c r="G240" s="27">
        <v>20.335965856674861</v>
      </c>
      <c r="H240" s="28">
        <f t="shared" si="14"/>
        <v>327.38281089743589</v>
      </c>
      <c r="I240" s="28">
        <f t="shared" si="14"/>
        <v>21.138974280289645</v>
      </c>
      <c r="J240" s="29" t="s">
        <v>1530</v>
      </c>
      <c r="K240" s="30" t="s">
        <v>1416</v>
      </c>
      <c r="R240" s="31"/>
      <c r="S240" s="31"/>
      <c r="T240" s="31"/>
      <c r="U240" s="31"/>
      <c r="V240" s="31"/>
      <c r="Z240" s="33"/>
      <c r="AD240" s="32"/>
      <c r="AF240" s="32"/>
      <c r="AG240" s="32"/>
      <c r="AH240" s="32"/>
      <c r="AI240" s="32"/>
      <c r="AJ240" s="32"/>
    </row>
    <row r="241" spans="1:36" x14ac:dyDescent="0.25">
      <c r="A241" s="21" t="s">
        <v>1531</v>
      </c>
      <c r="B241" s="21" t="s">
        <v>1227</v>
      </c>
      <c r="C241" s="21" t="s">
        <v>1438</v>
      </c>
      <c r="D241" s="26">
        <v>88</v>
      </c>
      <c r="E241" s="21" t="s">
        <v>1133</v>
      </c>
      <c r="F241" s="27">
        <v>327.46168269230765</v>
      </c>
      <c r="G241" s="27">
        <v>21.645725996402017</v>
      </c>
      <c r="H241" s="28">
        <f t="shared" si="14"/>
        <v>327.48140064102563</v>
      </c>
      <c r="I241" s="28">
        <f t="shared" si="14"/>
        <v>21.385896543633507</v>
      </c>
      <c r="J241" s="29" t="s">
        <v>1642</v>
      </c>
      <c r="K241" s="30" t="s">
        <v>1242</v>
      </c>
      <c r="R241" s="31"/>
      <c r="S241" s="31"/>
      <c r="T241" s="31"/>
      <c r="U241" s="31"/>
      <c r="V241" s="31"/>
      <c r="Z241" s="33"/>
      <c r="AD241" s="32"/>
      <c r="AF241" s="32"/>
      <c r="AG241" s="32"/>
      <c r="AH241" s="32"/>
      <c r="AI241" s="32"/>
      <c r="AJ241" s="32"/>
    </row>
    <row r="242" spans="1:36" x14ac:dyDescent="0.25">
      <c r="A242" s="21" t="s">
        <v>1532</v>
      </c>
      <c r="B242" s="21" t="s">
        <v>1409</v>
      </c>
      <c r="C242" s="21" t="s">
        <v>1419</v>
      </c>
      <c r="D242" s="26">
        <v>87.2</v>
      </c>
      <c r="E242" s="21" t="s">
        <v>1133</v>
      </c>
      <c r="F242" s="27">
        <v>327.56027243589739</v>
      </c>
      <c r="G242" s="27">
        <v>21.718631578947367</v>
      </c>
      <c r="H242" s="28">
        <f t="shared" si="14"/>
        <v>327.57999038461537</v>
      </c>
      <c r="I242" s="28">
        <f t="shared" si="14"/>
        <v>21.142489103336068</v>
      </c>
      <c r="J242" s="29" t="s">
        <v>1642</v>
      </c>
      <c r="K242" s="30" t="s">
        <v>1439</v>
      </c>
      <c r="R242" s="31"/>
      <c r="S242" s="31"/>
      <c r="T242" s="31"/>
      <c r="U242" s="31"/>
      <c r="V242" s="31"/>
      <c r="Z242" s="33"/>
      <c r="AD242" s="32"/>
      <c r="AF242" s="32"/>
      <c r="AG242" s="32"/>
      <c r="AH242" s="32"/>
      <c r="AI242" s="32"/>
      <c r="AJ242" s="32"/>
    </row>
    <row r="243" spans="1:36" x14ac:dyDescent="0.25">
      <c r="A243" s="21" t="s">
        <v>1533</v>
      </c>
      <c r="B243" s="21" t="s">
        <v>1449</v>
      </c>
      <c r="C243" s="21" t="s">
        <v>1237</v>
      </c>
      <c r="D243" s="26">
        <v>86</v>
      </c>
      <c r="E243" s="21" t="s">
        <v>1133</v>
      </c>
      <c r="F243" s="27">
        <v>327.70815705128206</v>
      </c>
      <c r="G243" s="27">
        <v>21.350141238095237</v>
      </c>
      <c r="H243" s="28">
        <f t="shared" si="14"/>
        <v>327.67858012820506</v>
      </c>
      <c r="I243" s="28">
        <f t="shared" si="14"/>
        <v>21.469023860572523</v>
      </c>
      <c r="J243" s="21" t="s">
        <v>1534</v>
      </c>
      <c r="K243" s="30" t="s">
        <v>1421</v>
      </c>
      <c r="R243" s="31"/>
      <c r="S243" s="31"/>
      <c r="T243" s="31"/>
      <c r="U243" s="31"/>
      <c r="V243" s="31"/>
      <c r="Z243" s="33"/>
      <c r="AD243" s="32"/>
      <c r="AF243" s="32"/>
      <c r="AG243" s="32"/>
      <c r="AH243" s="32"/>
      <c r="AI243" s="32"/>
      <c r="AJ243" s="32"/>
    </row>
    <row r="244" spans="1:36" x14ac:dyDescent="0.25">
      <c r="A244" s="21" t="s">
        <v>1535</v>
      </c>
      <c r="B244" s="21" t="s">
        <v>1227</v>
      </c>
      <c r="C244" s="21" t="s">
        <v>1496</v>
      </c>
      <c r="D244" s="26">
        <v>85</v>
      </c>
      <c r="E244" s="21" t="s">
        <v>1133</v>
      </c>
      <c r="F244" s="27">
        <v>327.83139423076921</v>
      </c>
      <c r="G244" s="27">
        <v>20.661980846560848</v>
      </c>
      <c r="H244" s="28">
        <f t="shared" si="14"/>
        <v>327.77963461538457</v>
      </c>
      <c r="I244" s="28">
        <f t="shared" si="14"/>
        <v>21.464709917376773</v>
      </c>
      <c r="J244" s="21" t="s">
        <v>1218</v>
      </c>
      <c r="K244" s="30" t="s">
        <v>1439</v>
      </c>
      <c r="R244" s="31"/>
      <c r="S244" s="31"/>
      <c r="T244" s="31"/>
      <c r="U244" s="31"/>
      <c r="V244" s="31"/>
      <c r="Z244" s="33"/>
      <c r="AD244" s="32"/>
      <c r="AF244" s="32"/>
      <c r="AG244" s="32"/>
      <c r="AH244" s="32"/>
      <c r="AI244" s="32"/>
      <c r="AJ244" s="32"/>
    </row>
    <row r="245" spans="1:36" x14ac:dyDescent="0.25">
      <c r="A245" s="21" t="s">
        <v>1536</v>
      </c>
      <c r="B245" s="21" t="s">
        <v>1227</v>
      </c>
      <c r="C245" s="21" t="s">
        <v>1237</v>
      </c>
      <c r="D245" s="26">
        <v>85</v>
      </c>
      <c r="E245" s="21" t="s">
        <v>1133</v>
      </c>
      <c r="F245" s="27">
        <v>327.83139423076921</v>
      </c>
      <c r="G245" s="27">
        <v>21.968639642857145</v>
      </c>
      <c r="H245" s="28">
        <f t="shared" ref="H245:I260" si="15">AVERAGE(F243:F247)</f>
        <v>327.89794230769229</v>
      </c>
      <c r="I245" s="28">
        <f t="shared" si="15"/>
        <v>21.505388864745196</v>
      </c>
      <c r="J245" s="29" t="s">
        <v>1642</v>
      </c>
      <c r="K245" s="30" t="s">
        <v>1439</v>
      </c>
      <c r="R245" s="31"/>
      <c r="S245" s="31"/>
      <c r="T245" s="31"/>
      <c r="U245" s="31"/>
      <c r="V245" s="31"/>
      <c r="Z245" s="33"/>
      <c r="AD245" s="32"/>
      <c r="AF245" s="32"/>
      <c r="AG245" s="32"/>
      <c r="AH245" s="32"/>
      <c r="AI245" s="32"/>
      <c r="AJ245" s="32"/>
    </row>
    <row r="246" spans="1:36" x14ac:dyDescent="0.25">
      <c r="A246" s="21" t="s">
        <v>1537</v>
      </c>
      <c r="B246" s="21" t="s">
        <v>1418</v>
      </c>
      <c r="C246" s="21" t="s">
        <v>1237</v>
      </c>
      <c r="D246" s="26">
        <v>83.9</v>
      </c>
      <c r="E246" s="21" t="s">
        <v>1133</v>
      </c>
      <c r="F246" s="27">
        <v>327.96695512820509</v>
      </c>
      <c r="G246" s="27">
        <v>21.624156280423279</v>
      </c>
      <c r="H246" s="28">
        <f t="shared" si="15"/>
        <v>328.00639102564099</v>
      </c>
      <c r="I246" s="28">
        <f t="shared" si="15"/>
        <v>21.36717914834308</v>
      </c>
      <c r="J246" s="29" t="s">
        <v>1642</v>
      </c>
      <c r="K246" s="30" t="s">
        <v>1242</v>
      </c>
      <c r="R246" s="31"/>
      <c r="S246" s="31"/>
      <c r="T246" s="31"/>
      <c r="U246" s="31"/>
      <c r="V246" s="31"/>
      <c r="Z246" s="33"/>
      <c r="AD246" s="32"/>
      <c r="AF246" s="32"/>
      <c r="AG246" s="32"/>
      <c r="AH246" s="32"/>
      <c r="AI246" s="32"/>
      <c r="AJ246" s="32"/>
    </row>
    <row r="247" spans="1:36" x14ac:dyDescent="0.25">
      <c r="A247" s="21" t="s">
        <v>1538</v>
      </c>
      <c r="B247" s="21" t="s">
        <v>1227</v>
      </c>
      <c r="C247" s="21" t="s">
        <v>1237</v>
      </c>
      <c r="D247" s="26">
        <v>82.4</v>
      </c>
      <c r="E247" s="21" t="s">
        <v>1133</v>
      </c>
      <c r="F247" s="27">
        <v>328.15181089743589</v>
      </c>
      <c r="G247" s="27">
        <v>21.922026315789473</v>
      </c>
      <c r="H247" s="28">
        <f t="shared" si="15"/>
        <v>328.13455769230768</v>
      </c>
      <c r="I247" s="28">
        <f t="shared" si="15"/>
        <v>21.641738332999164</v>
      </c>
      <c r="J247" s="29" t="s">
        <v>1642</v>
      </c>
      <c r="K247" s="30" t="s">
        <v>1242</v>
      </c>
      <c r="R247" s="31"/>
      <c r="S247" s="31"/>
      <c r="T247" s="31"/>
      <c r="U247" s="31"/>
      <c r="V247" s="31"/>
      <c r="Z247" s="33"/>
      <c r="AD247" s="32"/>
      <c r="AF247" s="32"/>
      <c r="AG247" s="32"/>
      <c r="AH247" s="32"/>
      <c r="AI247" s="32"/>
      <c r="AJ247" s="32"/>
    </row>
    <row r="248" spans="1:36" ht="26.5" customHeight="1" x14ac:dyDescent="0.25">
      <c r="A248" s="21" t="s">
        <v>1539</v>
      </c>
      <c r="B248" s="21" t="s">
        <v>1449</v>
      </c>
      <c r="C248" s="21" t="s">
        <v>1524</v>
      </c>
      <c r="D248" s="26">
        <v>81.599999999999994</v>
      </c>
      <c r="E248" s="21" t="s">
        <v>1133</v>
      </c>
      <c r="F248" s="27">
        <v>328.25040064102564</v>
      </c>
      <c r="G248" s="27">
        <v>20.65909265608466</v>
      </c>
      <c r="H248" s="28">
        <f t="shared" si="15"/>
        <v>328.284907051282</v>
      </c>
      <c r="I248" s="28">
        <f t="shared" si="15"/>
        <v>21.705305869507104</v>
      </c>
      <c r="J248" s="21" t="s">
        <v>1540</v>
      </c>
      <c r="K248" s="30" t="s">
        <v>1242</v>
      </c>
      <c r="R248" s="31"/>
      <c r="S248" s="31"/>
      <c r="T248" s="31"/>
      <c r="U248" s="31"/>
      <c r="V248" s="31"/>
      <c r="Z248" s="33"/>
      <c r="AD248" s="32"/>
      <c r="AF248" s="32"/>
      <c r="AG248" s="32"/>
      <c r="AH248" s="32"/>
      <c r="AI248" s="32"/>
      <c r="AJ248" s="32"/>
    </row>
    <row r="249" spans="1:36" ht="26.5" customHeight="1" x14ac:dyDescent="0.25">
      <c r="A249" s="21" t="s">
        <v>1541</v>
      </c>
      <c r="B249" s="21" t="s">
        <v>1227</v>
      </c>
      <c r="C249" s="21" t="s">
        <v>1237</v>
      </c>
      <c r="D249" s="26">
        <v>79.8</v>
      </c>
      <c r="E249" s="21" t="s">
        <v>1133</v>
      </c>
      <c r="F249" s="27">
        <v>328.47222756410252</v>
      </c>
      <c r="G249" s="27">
        <v>22.034776769841272</v>
      </c>
      <c r="H249" s="28">
        <f t="shared" si="15"/>
        <v>328.4303269230769</v>
      </c>
      <c r="I249" s="28">
        <f t="shared" si="15"/>
        <v>21.757786866386873</v>
      </c>
      <c r="J249" s="21" t="s">
        <v>1540</v>
      </c>
      <c r="K249" s="30" t="s">
        <v>1439</v>
      </c>
      <c r="R249" s="31"/>
      <c r="S249" s="31"/>
      <c r="T249" s="31"/>
      <c r="U249" s="31"/>
      <c r="V249" s="31"/>
      <c r="Z249" s="33"/>
      <c r="AD249" s="32"/>
      <c r="AF249" s="32"/>
      <c r="AG249" s="32"/>
      <c r="AH249" s="32"/>
      <c r="AI249" s="32"/>
      <c r="AJ249" s="32"/>
    </row>
    <row r="250" spans="1:36" x14ac:dyDescent="0.25">
      <c r="A250" s="21" t="s">
        <v>1542</v>
      </c>
      <c r="B250" s="21" t="s">
        <v>1423</v>
      </c>
      <c r="C250" s="21" t="s">
        <v>1457</v>
      </c>
      <c r="D250" s="26">
        <v>78.900000000000006</v>
      </c>
      <c r="E250" s="21" t="s">
        <v>1133</v>
      </c>
      <c r="F250" s="27">
        <v>328.583141025641</v>
      </c>
      <c r="G250" s="27">
        <v>22.286477325396827</v>
      </c>
      <c r="H250" s="28">
        <f t="shared" si="15"/>
        <v>328.55701474358972</v>
      </c>
      <c r="I250" s="28">
        <f t="shared" si="15"/>
        <v>21.731415858828449</v>
      </c>
      <c r="J250" s="21" t="s">
        <v>1218</v>
      </c>
      <c r="K250" s="30" t="s">
        <v>1421</v>
      </c>
      <c r="R250" s="31"/>
      <c r="S250" s="31"/>
      <c r="T250" s="31"/>
      <c r="U250" s="31"/>
      <c r="V250" s="31"/>
      <c r="Z250" s="33"/>
      <c r="AD250" s="32"/>
      <c r="AF250" s="32"/>
      <c r="AG250" s="32"/>
      <c r="AH250" s="32"/>
      <c r="AI250" s="32"/>
      <c r="AJ250" s="32"/>
    </row>
    <row r="251" spans="1:36" ht="26.5" customHeight="1" x14ac:dyDescent="0.25">
      <c r="A251" s="21" t="s">
        <v>1543</v>
      </c>
      <c r="B251" s="21" t="s">
        <v>1227</v>
      </c>
      <c r="C251" s="21" t="s">
        <v>1237</v>
      </c>
      <c r="D251" s="26">
        <v>78</v>
      </c>
      <c r="E251" s="21" t="s">
        <v>1133</v>
      </c>
      <c r="F251" s="27">
        <v>328.69405448717947</v>
      </c>
      <c r="G251" s="27">
        <v>21.886561264822131</v>
      </c>
      <c r="H251" s="28">
        <f t="shared" si="15"/>
        <v>328.66398461538455</v>
      </c>
      <c r="I251" s="28">
        <f t="shared" si="15"/>
        <v>22.016087446188592</v>
      </c>
      <c r="J251" s="21" t="s">
        <v>1540</v>
      </c>
      <c r="K251" s="30" t="s">
        <v>1242</v>
      </c>
      <c r="R251" s="31"/>
      <c r="S251" s="31"/>
      <c r="T251" s="31"/>
      <c r="U251" s="31"/>
      <c r="V251" s="31"/>
      <c r="Z251" s="33"/>
      <c r="AD251" s="32"/>
      <c r="AF251" s="32"/>
      <c r="AG251" s="32"/>
      <c r="AH251" s="32"/>
      <c r="AI251" s="32"/>
      <c r="AJ251" s="32"/>
    </row>
    <row r="252" spans="1:36" ht="26.5" customHeight="1" x14ac:dyDescent="0.25">
      <c r="A252" s="21" t="s">
        <v>1544</v>
      </c>
      <c r="B252" s="21" t="s">
        <v>1427</v>
      </c>
      <c r="C252" s="21" t="s">
        <v>1237</v>
      </c>
      <c r="D252" s="26">
        <v>77.260000000000005</v>
      </c>
      <c r="E252" s="21" t="s">
        <v>1133</v>
      </c>
      <c r="F252" s="27">
        <v>328.78524999999996</v>
      </c>
      <c r="G252" s="27">
        <v>21.790171277997363</v>
      </c>
      <c r="H252" s="28">
        <f t="shared" si="15"/>
        <v>328.72658910256405</v>
      </c>
      <c r="I252" s="28">
        <f t="shared" si="15"/>
        <v>22.021269114618228</v>
      </c>
      <c r="J252" s="21" t="s">
        <v>1699</v>
      </c>
      <c r="K252" s="30" t="s">
        <v>1545</v>
      </c>
      <c r="R252" s="31"/>
      <c r="S252" s="31"/>
      <c r="T252" s="31"/>
      <c r="U252" s="31"/>
      <c r="V252" s="31"/>
      <c r="Z252" s="33"/>
      <c r="AD252" s="32"/>
      <c r="AF252" s="32"/>
      <c r="AG252" s="32"/>
      <c r="AH252" s="32"/>
      <c r="AI252" s="32"/>
      <c r="AJ252" s="32"/>
    </row>
    <row r="253" spans="1:36" x14ac:dyDescent="0.25">
      <c r="A253" s="21" t="s">
        <v>1546</v>
      </c>
      <c r="B253" s="21" t="s">
        <v>1449</v>
      </c>
      <c r="C253" s="21" t="s">
        <v>1419</v>
      </c>
      <c r="D253" s="26">
        <v>77.260000000000005</v>
      </c>
      <c r="E253" s="21" t="s">
        <v>1133</v>
      </c>
      <c r="F253" s="27">
        <v>328.78524999999996</v>
      </c>
      <c r="G253" s="27">
        <v>22.082450592885369</v>
      </c>
      <c r="H253" s="28">
        <f t="shared" si="15"/>
        <v>328.79806666666661</v>
      </c>
      <c r="I253" s="28">
        <f t="shared" si="15"/>
        <v>21.872299965328335</v>
      </c>
      <c r="J253" s="29" t="s">
        <v>1642</v>
      </c>
      <c r="K253" s="30" t="s">
        <v>1242</v>
      </c>
      <c r="R253" s="31"/>
      <c r="S253" s="31"/>
      <c r="T253" s="31"/>
      <c r="U253" s="31"/>
      <c r="V253" s="31"/>
      <c r="Z253" s="33"/>
      <c r="AD253" s="32"/>
      <c r="AF253" s="32"/>
      <c r="AG253" s="32"/>
      <c r="AH253" s="32"/>
      <c r="AI253" s="32"/>
      <c r="AJ253" s="32"/>
    </row>
    <row r="254" spans="1:36" x14ac:dyDescent="0.25">
      <c r="A254" s="21" t="s">
        <v>1547</v>
      </c>
      <c r="B254" s="21" t="s">
        <v>1423</v>
      </c>
      <c r="C254" s="21" t="s">
        <v>1435</v>
      </c>
      <c r="D254" s="26">
        <v>77.260000000000005</v>
      </c>
      <c r="E254" s="21" t="s">
        <v>1133</v>
      </c>
      <c r="F254" s="27">
        <v>328.78524999999996</v>
      </c>
      <c r="G254" s="27">
        <v>22.060685111989457</v>
      </c>
      <c r="H254" s="28">
        <f t="shared" si="15"/>
        <v>328.86707948717947</v>
      </c>
      <c r="I254" s="28">
        <f t="shared" si="15"/>
        <v>21.80451143405703</v>
      </c>
      <c r="J254" s="29" t="s">
        <v>1700</v>
      </c>
      <c r="K254" s="30" t="s">
        <v>1411</v>
      </c>
      <c r="R254" s="31"/>
      <c r="S254" s="31"/>
      <c r="T254" s="31"/>
      <c r="U254" s="31"/>
      <c r="V254" s="31"/>
      <c r="Z254" s="33"/>
      <c r="AD254" s="32"/>
      <c r="AF254" s="32"/>
      <c r="AG254" s="32"/>
      <c r="AH254" s="32"/>
      <c r="AI254" s="32"/>
      <c r="AJ254" s="32"/>
    </row>
    <row r="255" spans="1:36" x14ac:dyDescent="0.25">
      <c r="A255" s="21" t="s">
        <v>1548</v>
      </c>
      <c r="B255" s="21" t="s">
        <v>1423</v>
      </c>
      <c r="C255" s="21" t="s">
        <v>1237</v>
      </c>
      <c r="D255" s="26">
        <v>76</v>
      </c>
      <c r="E255" s="21" t="s">
        <v>1133</v>
      </c>
      <c r="F255" s="27">
        <v>328.94052884615382</v>
      </c>
      <c r="G255" s="27">
        <v>21.541631578947364</v>
      </c>
      <c r="H255" s="28">
        <f t="shared" si="15"/>
        <v>328.91785320512815</v>
      </c>
      <c r="I255" s="28">
        <f t="shared" si="15"/>
        <v>21.793854238775019</v>
      </c>
      <c r="J255" s="29" t="s">
        <v>1642</v>
      </c>
      <c r="K255" s="30" t="s">
        <v>1421</v>
      </c>
      <c r="R255" s="31"/>
      <c r="S255" s="31"/>
      <c r="T255" s="31"/>
      <c r="U255" s="31"/>
      <c r="V255" s="31"/>
      <c r="Z255" s="33"/>
      <c r="AD255" s="32"/>
      <c r="AF255" s="32"/>
      <c r="AG255" s="32"/>
      <c r="AH255" s="32"/>
      <c r="AI255" s="32"/>
      <c r="AJ255" s="32"/>
    </row>
    <row r="256" spans="1:36" ht="26.5" customHeight="1" x14ac:dyDescent="0.25">
      <c r="A256" s="21" t="s">
        <v>1549</v>
      </c>
      <c r="B256" s="21" t="s">
        <v>1227</v>
      </c>
      <c r="C256" s="21" t="s">
        <v>1237</v>
      </c>
      <c r="D256" s="26">
        <v>75.2</v>
      </c>
      <c r="E256" s="21" t="s">
        <v>1133</v>
      </c>
      <c r="F256" s="27">
        <v>329.03911858974357</v>
      </c>
      <c r="G256" s="27">
        <v>21.547618608465609</v>
      </c>
      <c r="H256" s="28">
        <f t="shared" si="15"/>
        <v>328.99820384615384</v>
      </c>
      <c r="I256" s="28">
        <f t="shared" si="15"/>
        <v>21.772711815861975</v>
      </c>
      <c r="J256" s="29" t="s">
        <v>1701</v>
      </c>
      <c r="K256" s="30" t="s">
        <v>1242</v>
      </c>
      <c r="R256" s="31"/>
      <c r="S256" s="31"/>
      <c r="T256" s="31"/>
      <c r="U256" s="31"/>
      <c r="V256" s="31"/>
      <c r="Z256" s="33"/>
      <c r="AD256" s="32"/>
      <c r="AF256" s="32"/>
      <c r="AG256" s="32"/>
      <c r="AH256" s="32"/>
      <c r="AI256" s="32"/>
      <c r="AJ256" s="32"/>
    </row>
    <row r="257" spans="1:36" x14ac:dyDescent="0.25">
      <c r="A257" s="21" t="s">
        <v>1550</v>
      </c>
      <c r="B257" s="21" t="s">
        <v>1227</v>
      </c>
      <c r="C257" s="21" t="s">
        <v>1237</v>
      </c>
      <c r="D257" s="26">
        <v>75.2</v>
      </c>
      <c r="E257" s="21" t="s">
        <v>1133</v>
      </c>
      <c r="F257" s="27">
        <v>329.03911858974357</v>
      </c>
      <c r="G257" s="27">
        <v>21.7368853015873</v>
      </c>
      <c r="H257" s="28">
        <f t="shared" si="15"/>
        <v>329.10813141025636</v>
      </c>
      <c r="I257" s="28">
        <f t="shared" si="15"/>
        <v>21.777160558394545</v>
      </c>
      <c r="J257" s="29" t="s">
        <v>1700</v>
      </c>
      <c r="K257" s="30" t="s">
        <v>1242</v>
      </c>
      <c r="R257" s="31"/>
      <c r="S257" s="31"/>
      <c r="T257" s="31"/>
      <c r="U257" s="31"/>
      <c r="V257" s="31"/>
      <c r="Z257" s="33"/>
      <c r="AD257" s="32"/>
      <c r="AF257" s="32"/>
      <c r="AG257" s="32"/>
      <c r="AH257" s="32"/>
      <c r="AI257" s="32"/>
      <c r="AJ257" s="32"/>
    </row>
    <row r="258" spans="1:36" ht="26.5" customHeight="1" x14ac:dyDescent="0.25">
      <c r="A258" s="21" t="s">
        <v>1551</v>
      </c>
      <c r="B258" s="21" t="s">
        <v>1552</v>
      </c>
      <c r="C258" s="21" t="s">
        <v>1414</v>
      </c>
      <c r="D258" s="26">
        <v>74</v>
      </c>
      <c r="E258" s="21" t="s">
        <v>1133</v>
      </c>
      <c r="F258" s="27">
        <v>329.18700320512818</v>
      </c>
      <c r="G258" s="27">
        <v>21.976738478320147</v>
      </c>
      <c r="H258" s="28">
        <f t="shared" si="15"/>
        <v>329.21165064102559</v>
      </c>
      <c r="I258" s="28">
        <f t="shared" si="15"/>
        <v>21.810121398318188</v>
      </c>
      <c r="J258" s="29" t="s">
        <v>1702</v>
      </c>
      <c r="K258" s="30" t="s">
        <v>1242</v>
      </c>
      <c r="R258" s="31"/>
      <c r="S258" s="31"/>
      <c r="T258" s="31"/>
      <c r="U258" s="31"/>
      <c r="V258" s="31"/>
      <c r="Z258" s="33"/>
      <c r="AD258" s="32"/>
      <c r="AF258" s="32"/>
      <c r="AG258" s="32"/>
      <c r="AH258" s="32"/>
      <c r="AI258" s="32"/>
      <c r="AJ258" s="32"/>
    </row>
    <row r="259" spans="1:36" ht="26.5" customHeight="1" x14ac:dyDescent="0.25">
      <c r="A259" s="21" t="s">
        <v>1553</v>
      </c>
      <c r="B259" s="21" t="s">
        <v>1227</v>
      </c>
      <c r="C259" s="21" t="s">
        <v>1237</v>
      </c>
      <c r="D259" s="26">
        <v>72.8</v>
      </c>
      <c r="E259" s="21" t="s">
        <v>1133</v>
      </c>
      <c r="F259" s="27">
        <v>329.33488782051279</v>
      </c>
      <c r="G259" s="27">
        <v>22.082928824652299</v>
      </c>
      <c r="H259" s="28">
        <f t="shared" si="15"/>
        <v>329.33735256410256</v>
      </c>
      <c r="I259" s="28">
        <f t="shared" si="15"/>
        <v>21.847677033047212</v>
      </c>
      <c r="J259" s="29" t="s">
        <v>1703</v>
      </c>
      <c r="K259" s="30" t="s">
        <v>1242</v>
      </c>
      <c r="R259" s="31"/>
      <c r="S259" s="31"/>
      <c r="T259" s="31"/>
      <c r="U259" s="31"/>
      <c r="V259" s="31"/>
      <c r="Z259" s="33"/>
      <c r="AD259" s="32"/>
      <c r="AF259" s="32"/>
      <c r="AG259" s="32"/>
      <c r="AH259" s="32"/>
      <c r="AI259" s="32"/>
      <c r="AJ259" s="32"/>
    </row>
    <row r="260" spans="1:36" x14ac:dyDescent="0.25">
      <c r="A260" s="21" t="s">
        <v>1554</v>
      </c>
      <c r="B260" s="21" t="s">
        <v>1484</v>
      </c>
      <c r="C260" s="21" t="s">
        <v>1414</v>
      </c>
      <c r="D260" s="26">
        <v>71.8</v>
      </c>
      <c r="E260" s="21" t="s">
        <v>1133</v>
      </c>
      <c r="F260" s="27">
        <v>329.458125</v>
      </c>
      <c r="G260" s="27">
        <v>21.706435778565588</v>
      </c>
      <c r="H260" s="28">
        <f t="shared" si="15"/>
        <v>329.47044871794867</v>
      </c>
      <c r="I260" s="28">
        <f t="shared" si="15"/>
        <v>21.834081263902341</v>
      </c>
      <c r="J260" s="29" t="s">
        <v>1704</v>
      </c>
      <c r="K260" s="30" t="s">
        <v>1242</v>
      </c>
      <c r="R260" s="31"/>
      <c r="S260" s="31"/>
      <c r="T260" s="31"/>
      <c r="U260" s="31"/>
      <c r="V260" s="31"/>
      <c r="Z260" s="33"/>
      <c r="AD260" s="32"/>
      <c r="AF260" s="32"/>
      <c r="AG260" s="32"/>
      <c r="AH260" s="32"/>
      <c r="AI260" s="32"/>
      <c r="AJ260" s="32"/>
    </row>
    <row r="261" spans="1:36" ht="26.5" customHeight="1" x14ac:dyDescent="0.25">
      <c r="A261" s="21" t="s">
        <v>1555</v>
      </c>
      <c r="B261" s="21" t="s">
        <v>1423</v>
      </c>
      <c r="C261" s="21" t="s">
        <v>1496</v>
      </c>
      <c r="D261" s="26">
        <v>70.099999999999994</v>
      </c>
      <c r="E261" s="21" t="s">
        <v>1133</v>
      </c>
      <c r="F261" s="27">
        <v>329.66762820512821</v>
      </c>
      <c r="G261" s="27">
        <v>21.735396782110715</v>
      </c>
      <c r="H261" s="28">
        <f t="shared" ref="H261:I276" si="16">AVERAGE(F259:F263)</f>
        <v>329.57396794871795</v>
      </c>
      <c r="I261" s="28">
        <f t="shared" si="16"/>
        <v>21.811829576868305</v>
      </c>
      <c r="J261" s="29" t="s">
        <v>1701</v>
      </c>
      <c r="K261" s="30" t="s">
        <v>1421</v>
      </c>
      <c r="R261" s="31"/>
      <c r="S261" s="31"/>
      <c r="T261" s="31"/>
      <c r="U261" s="31"/>
      <c r="V261" s="31"/>
      <c r="Z261" s="33"/>
      <c r="AD261" s="32"/>
      <c r="AF261" s="32"/>
      <c r="AG261" s="32"/>
      <c r="AH261" s="32"/>
      <c r="AI261" s="32"/>
      <c r="AJ261" s="32"/>
    </row>
    <row r="262" spans="1:36" x14ac:dyDescent="0.25">
      <c r="A262" s="21" t="s">
        <v>1556</v>
      </c>
      <c r="B262" s="21" t="s">
        <v>1227</v>
      </c>
      <c r="C262" s="21" t="s">
        <v>1414</v>
      </c>
      <c r="D262" s="26">
        <v>69.8</v>
      </c>
      <c r="E262" s="21" t="s">
        <v>1133</v>
      </c>
      <c r="F262" s="27">
        <v>329.70459935897435</v>
      </c>
      <c r="G262" s="27">
        <v>21.66890645586297</v>
      </c>
      <c r="H262" s="28">
        <f t="shared" si="16"/>
        <v>329.72924679487176</v>
      </c>
      <c r="I262" s="28">
        <f t="shared" si="16"/>
        <v>21.84917045702954</v>
      </c>
      <c r="J262" s="21" t="s">
        <v>1218</v>
      </c>
      <c r="K262" s="30" t="s">
        <v>1242</v>
      </c>
      <c r="R262" s="31"/>
      <c r="S262" s="31"/>
      <c r="T262" s="31"/>
      <c r="U262" s="31"/>
      <c r="V262" s="31"/>
      <c r="Z262" s="33"/>
      <c r="AD262" s="32"/>
      <c r="AF262" s="32"/>
      <c r="AG262" s="32"/>
      <c r="AH262" s="32"/>
      <c r="AI262" s="32"/>
      <c r="AJ262" s="32"/>
    </row>
    <row r="263" spans="1:36" x14ac:dyDescent="0.25">
      <c r="A263" s="21" t="s">
        <v>1557</v>
      </c>
      <c r="B263" s="21" t="s">
        <v>1427</v>
      </c>
      <c r="C263" s="21" t="s">
        <v>1414</v>
      </c>
      <c r="D263" s="26">
        <v>69.8</v>
      </c>
      <c r="E263" s="21" t="s">
        <v>1133</v>
      </c>
      <c r="F263" s="27">
        <v>329.70459935897435</v>
      </c>
      <c r="G263" s="27">
        <v>21.865480043149955</v>
      </c>
      <c r="H263" s="28">
        <f t="shared" si="16"/>
        <v>329.85987820512821</v>
      </c>
      <c r="I263" s="28">
        <f t="shared" si="16"/>
        <v>22.010817497648681</v>
      </c>
      <c r="J263" s="29" t="s">
        <v>1642</v>
      </c>
      <c r="K263" s="30" t="s">
        <v>1242</v>
      </c>
      <c r="R263" s="31"/>
      <c r="S263" s="31"/>
      <c r="T263" s="31"/>
      <c r="U263" s="31"/>
      <c r="V263" s="31"/>
      <c r="Z263" s="33"/>
      <c r="AD263" s="32"/>
      <c r="AF263" s="32"/>
      <c r="AG263" s="32"/>
      <c r="AH263" s="32"/>
      <c r="AI263" s="32"/>
      <c r="AJ263" s="32"/>
    </row>
    <row r="264" spans="1:36" ht="26.5" customHeight="1" x14ac:dyDescent="0.25">
      <c r="A264" s="21" t="s">
        <v>1558</v>
      </c>
      <c r="B264" s="21" t="s">
        <v>1427</v>
      </c>
      <c r="C264" s="21" t="s">
        <v>1237</v>
      </c>
      <c r="D264" s="26">
        <v>66.5</v>
      </c>
      <c r="E264" s="21" t="s">
        <v>1133</v>
      </c>
      <c r="F264" s="27">
        <v>330.11128205128205</v>
      </c>
      <c r="G264" s="27">
        <v>22.269633225458474</v>
      </c>
      <c r="H264" s="28">
        <f t="shared" si="16"/>
        <v>329.96093269230767</v>
      </c>
      <c r="I264" s="28">
        <f t="shared" si="16"/>
        <v>22.006897445108734</v>
      </c>
      <c r="J264" s="29" t="s">
        <v>1693</v>
      </c>
      <c r="K264" s="30" t="s">
        <v>1469</v>
      </c>
      <c r="R264" s="31"/>
      <c r="S264" s="31"/>
      <c r="T264" s="31"/>
      <c r="U264" s="31"/>
      <c r="V264" s="31"/>
      <c r="Z264" s="33"/>
      <c r="AD264" s="32"/>
      <c r="AF264" s="32"/>
      <c r="AG264" s="32"/>
      <c r="AH264" s="32"/>
      <c r="AI264" s="32"/>
      <c r="AJ264" s="32"/>
    </row>
    <row r="265" spans="1:36" ht="26.5" customHeight="1" x14ac:dyDescent="0.25">
      <c r="A265" s="21" t="s">
        <v>1558</v>
      </c>
      <c r="B265" s="21" t="s">
        <v>1227</v>
      </c>
      <c r="C265" s="21" t="s">
        <v>1524</v>
      </c>
      <c r="D265" s="26">
        <v>66.5</v>
      </c>
      <c r="E265" s="21" t="s">
        <v>1133</v>
      </c>
      <c r="F265" s="27">
        <v>330.11128205128205</v>
      </c>
      <c r="G265" s="27">
        <v>22.514670981661283</v>
      </c>
      <c r="H265" s="28">
        <f t="shared" si="16"/>
        <v>330.05952243589746</v>
      </c>
      <c r="I265" s="28">
        <f t="shared" si="16"/>
        <v>22.002932766665374</v>
      </c>
      <c r="J265" s="29" t="s">
        <v>1693</v>
      </c>
      <c r="K265" s="30" t="s">
        <v>1242</v>
      </c>
      <c r="R265" s="31"/>
      <c r="S265" s="31"/>
      <c r="T265" s="31"/>
      <c r="U265" s="31"/>
      <c r="V265" s="31"/>
      <c r="Z265" s="33"/>
      <c r="AD265" s="32"/>
      <c r="AF265" s="32"/>
      <c r="AG265" s="32"/>
      <c r="AH265" s="32"/>
      <c r="AI265" s="32"/>
      <c r="AJ265" s="32"/>
    </row>
    <row r="266" spans="1:36" x14ac:dyDescent="0.25">
      <c r="A266" s="21" t="s">
        <v>1559</v>
      </c>
      <c r="B266" s="21" t="s">
        <v>1449</v>
      </c>
      <c r="C266" s="21" t="s">
        <v>1457</v>
      </c>
      <c r="D266" s="26">
        <v>66</v>
      </c>
      <c r="E266" s="21" t="s">
        <v>1133</v>
      </c>
      <c r="F266" s="27">
        <v>330.17290064102559</v>
      </c>
      <c r="G266" s="27">
        <v>21.715796519410983</v>
      </c>
      <c r="H266" s="28">
        <f t="shared" si="16"/>
        <v>330.1655064102564</v>
      </c>
      <c r="I266" s="28">
        <f t="shared" si="16"/>
        <v>22.030937081659978</v>
      </c>
      <c r="J266" s="21" t="s">
        <v>1218</v>
      </c>
      <c r="K266" s="30" t="s">
        <v>1242</v>
      </c>
      <c r="R266" s="31"/>
      <c r="S266" s="31"/>
      <c r="T266" s="31"/>
      <c r="U266" s="31"/>
      <c r="V266" s="31"/>
      <c r="Z266" s="33"/>
      <c r="AD266" s="32"/>
      <c r="AF266" s="32"/>
      <c r="AG266" s="32"/>
      <c r="AH266" s="32"/>
      <c r="AI266" s="32"/>
      <c r="AJ266" s="32"/>
    </row>
    <row r="267" spans="1:36" x14ac:dyDescent="0.25">
      <c r="A267" s="21" t="s">
        <v>1560</v>
      </c>
      <c r="B267" s="21" t="s">
        <v>1227</v>
      </c>
      <c r="C267" s="21" t="s">
        <v>1414</v>
      </c>
      <c r="D267" s="26">
        <v>65.8</v>
      </c>
      <c r="E267" s="21" t="s">
        <v>1133</v>
      </c>
      <c r="F267" s="27">
        <v>330.19754807692306</v>
      </c>
      <c r="G267" s="27">
        <v>21.649083063646174</v>
      </c>
      <c r="H267" s="28">
        <f t="shared" si="16"/>
        <v>330.19508333333334</v>
      </c>
      <c r="I267" s="28">
        <f t="shared" si="16"/>
        <v>22.016343769901617</v>
      </c>
      <c r="J267" s="29" t="s">
        <v>1689</v>
      </c>
      <c r="K267" s="30" t="s">
        <v>1242</v>
      </c>
      <c r="R267" s="31"/>
      <c r="S267" s="31"/>
      <c r="T267" s="31"/>
      <c r="U267" s="31"/>
      <c r="V267" s="31"/>
      <c r="Z267" s="33"/>
      <c r="AD267" s="32"/>
      <c r="AF267" s="32"/>
      <c r="AG267" s="32"/>
      <c r="AH267" s="32"/>
      <c r="AI267" s="32"/>
      <c r="AJ267" s="32"/>
    </row>
    <row r="268" spans="1:36" x14ac:dyDescent="0.25">
      <c r="A268" s="21" t="s">
        <v>1561</v>
      </c>
      <c r="B268" s="21" t="s">
        <v>1427</v>
      </c>
      <c r="C268" s="21" t="s">
        <v>1237</v>
      </c>
      <c r="D268" s="26">
        <v>65.5</v>
      </c>
      <c r="E268" s="21" t="s">
        <v>1133</v>
      </c>
      <c r="F268" s="27">
        <v>330.23451923076919</v>
      </c>
      <c r="G268" s="27">
        <v>22.005501618122981</v>
      </c>
      <c r="H268" s="28">
        <f t="shared" si="16"/>
        <v>330.26409615384614</v>
      </c>
      <c r="I268" s="28">
        <f t="shared" si="16"/>
        <v>22.084409573569364</v>
      </c>
      <c r="J268" s="29" t="s">
        <v>1689</v>
      </c>
      <c r="K268" s="30" t="s">
        <v>1242</v>
      </c>
      <c r="R268" s="31"/>
      <c r="S268" s="31"/>
      <c r="T268" s="31"/>
      <c r="U268" s="31"/>
      <c r="V268" s="31"/>
      <c r="Z268" s="33"/>
      <c r="AD268" s="32"/>
      <c r="AF268" s="32"/>
      <c r="AG268" s="32"/>
      <c r="AH268" s="32"/>
      <c r="AI268" s="32"/>
      <c r="AJ268" s="32"/>
    </row>
    <row r="269" spans="1:36" x14ac:dyDescent="0.25">
      <c r="A269" s="21" t="s">
        <v>1562</v>
      </c>
      <c r="B269" s="21" t="s">
        <v>1227</v>
      </c>
      <c r="C269" s="21" t="s">
        <v>1414</v>
      </c>
      <c r="D269" s="26">
        <v>65.3</v>
      </c>
      <c r="E269" s="21" t="s">
        <v>1133</v>
      </c>
      <c r="F269" s="27">
        <v>330.25916666666666</v>
      </c>
      <c r="G269" s="27">
        <v>22.196666666666669</v>
      </c>
      <c r="H269" s="28">
        <f t="shared" si="16"/>
        <v>330.32325000000003</v>
      </c>
      <c r="I269" s="28">
        <f t="shared" si="16"/>
        <v>22.047836030204969</v>
      </c>
      <c r="J269" s="21" t="s">
        <v>1391</v>
      </c>
      <c r="K269" s="30" t="s">
        <v>1242</v>
      </c>
      <c r="R269" s="31"/>
      <c r="S269" s="31"/>
      <c r="T269" s="31"/>
      <c r="U269" s="31"/>
      <c r="V269" s="31"/>
      <c r="Z269" s="33"/>
      <c r="AD269" s="32"/>
      <c r="AF269" s="32"/>
      <c r="AG269" s="32"/>
      <c r="AH269" s="32"/>
      <c r="AI269" s="32"/>
      <c r="AJ269" s="32"/>
    </row>
    <row r="270" spans="1:36" x14ac:dyDescent="0.25">
      <c r="A270" s="21" t="s">
        <v>1563</v>
      </c>
      <c r="B270" s="21" t="s">
        <v>1227</v>
      </c>
      <c r="C270" s="21" t="s">
        <v>1414</v>
      </c>
      <c r="D270" s="26">
        <v>63.7</v>
      </c>
      <c r="E270" s="21" t="s">
        <v>1133</v>
      </c>
      <c r="F270" s="27">
        <v>330.45634615384614</v>
      </c>
      <c r="G270" s="27">
        <v>22.855</v>
      </c>
      <c r="H270" s="28">
        <f t="shared" si="16"/>
        <v>330.37747435897438</v>
      </c>
      <c r="I270" s="28">
        <f t="shared" si="16"/>
        <v>22.066103738951359</v>
      </c>
      <c r="J270" s="21" t="s">
        <v>1391</v>
      </c>
      <c r="K270" s="30" t="s">
        <v>1242</v>
      </c>
      <c r="R270" s="31"/>
      <c r="S270" s="31"/>
      <c r="T270" s="31"/>
      <c r="U270" s="31"/>
      <c r="V270" s="31"/>
      <c r="Z270" s="33"/>
      <c r="AD270" s="32"/>
      <c r="AF270" s="32"/>
      <c r="AG270" s="32"/>
      <c r="AH270" s="32"/>
      <c r="AI270" s="32"/>
      <c r="AJ270" s="32"/>
    </row>
    <row r="271" spans="1:36" x14ac:dyDescent="0.25">
      <c r="A271" s="21" t="s">
        <v>1564</v>
      </c>
      <c r="B271" s="21" t="s">
        <v>1227</v>
      </c>
      <c r="C271" s="21" t="s">
        <v>1457</v>
      </c>
      <c r="D271" s="26">
        <v>63.6</v>
      </c>
      <c r="E271" s="21" t="s">
        <v>1133</v>
      </c>
      <c r="F271" s="27">
        <v>330.46866987179487</v>
      </c>
      <c r="G271" s="27">
        <v>21.532928802589005</v>
      </c>
      <c r="H271" s="28">
        <f t="shared" si="16"/>
        <v>330.42800160256405</v>
      </c>
      <c r="I271" s="28">
        <f t="shared" si="16"/>
        <v>22.196336748660094</v>
      </c>
      <c r="J271" s="29" t="s">
        <v>1692</v>
      </c>
      <c r="K271" s="30" t="s">
        <v>1439</v>
      </c>
      <c r="R271" s="31"/>
      <c r="S271" s="31"/>
      <c r="T271" s="31"/>
      <c r="U271" s="31"/>
      <c r="V271" s="31"/>
      <c r="Z271" s="33"/>
      <c r="AD271" s="32"/>
      <c r="AF271" s="32"/>
      <c r="AG271" s="32"/>
      <c r="AH271" s="32"/>
      <c r="AI271" s="32"/>
      <c r="AJ271" s="32"/>
    </row>
    <row r="272" spans="1:36" ht="26.5" customHeight="1" x14ac:dyDescent="0.25">
      <c r="A272" s="21" t="s">
        <v>1565</v>
      </c>
      <c r="B272" s="21" t="s">
        <v>1206</v>
      </c>
      <c r="C272" s="21" t="s">
        <v>1419</v>
      </c>
      <c r="D272" s="26">
        <v>63.6</v>
      </c>
      <c r="E272" s="21" t="s">
        <v>1133</v>
      </c>
      <c r="F272" s="27">
        <v>330.46866987179487</v>
      </c>
      <c r="G272" s="27">
        <v>21.740421607378124</v>
      </c>
      <c r="H272" s="28">
        <f t="shared" si="16"/>
        <v>330.4809935897436</v>
      </c>
      <c r="I272" s="28">
        <f t="shared" si="16"/>
        <v>22.21900341532676</v>
      </c>
      <c r="J272" s="29" t="s">
        <v>1693</v>
      </c>
      <c r="K272" s="30" t="s">
        <v>1242</v>
      </c>
      <c r="R272" s="31"/>
      <c r="S272" s="31"/>
      <c r="T272" s="31"/>
      <c r="U272" s="31"/>
      <c r="V272" s="31"/>
      <c r="Z272" s="33"/>
      <c r="AD272" s="32"/>
      <c r="AF272" s="32"/>
      <c r="AG272" s="32"/>
      <c r="AH272" s="32"/>
      <c r="AI272" s="32"/>
      <c r="AJ272" s="32"/>
    </row>
    <row r="273" spans="1:36" x14ac:dyDescent="0.25">
      <c r="A273" s="21" t="s">
        <v>1566</v>
      </c>
      <c r="B273" s="21" t="s">
        <v>1227</v>
      </c>
      <c r="C273" s="21" t="s">
        <v>1237</v>
      </c>
      <c r="D273" s="26">
        <v>63.45</v>
      </c>
      <c r="E273" s="21" t="s">
        <v>1133</v>
      </c>
      <c r="F273" s="27">
        <v>330.48715544871794</v>
      </c>
      <c r="G273" s="27">
        <v>22.65666666666667</v>
      </c>
      <c r="H273" s="28">
        <f t="shared" si="16"/>
        <v>330.51057051282049</v>
      </c>
      <c r="I273" s="28">
        <f t="shared" si="16"/>
        <v>22.015336748660093</v>
      </c>
      <c r="J273" s="21" t="s">
        <v>1391</v>
      </c>
      <c r="K273" s="30" t="s">
        <v>1242</v>
      </c>
      <c r="R273" s="31"/>
      <c r="S273" s="31"/>
      <c r="T273" s="31"/>
      <c r="U273" s="31"/>
      <c r="V273" s="31"/>
      <c r="Z273" s="33"/>
      <c r="AD273" s="32"/>
      <c r="AF273" s="32"/>
      <c r="AG273" s="32"/>
      <c r="AH273" s="32"/>
      <c r="AI273" s="32"/>
      <c r="AJ273" s="32"/>
    </row>
    <row r="274" spans="1:36" x14ac:dyDescent="0.25">
      <c r="A274" s="21" t="s">
        <v>1567</v>
      </c>
      <c r="B274" s="21" t="s">
        <v>1409</v>
      </c>
      <c r="C274" s="21" t="s">
        <v>1237</v>
      </c>
      <c r="D274" s="26">
        <v>63.15</v>
      </c>
      <c r="E274" s="21" t="s">
        <v>1133</v>
      </c>
      <c r="F274" s="27">
        <v>330.52412660256408</v>
      </c>
      <c r="G274" s="27">
        <v>22.310000000000002</v>
      </c>
      <c r="H274" s="28">
        <f t="shared" si="16"/>
        <v>330.56479487179485</v>
      </c>
      <c r="I274" s="28">
        <f t="shared" si="16"/>
        <v>22.372084321475626</v>
      </c>
      <c r="J274" s="21" t="s">
        <v>1218</v>
      </c>
      <c r="K274" s="30" t="s">
        <v>1439</v>
      </c>
      <c r="R274" s="31"/>
      <c r="S274" s="31"/>
      <c r="T274" s="31"/>
      <c r="U274" s="31"/>
      <c r="V274" s="31"/>
      <c r="Z274" s="33"/>
      <c r="AD274" s="32"/>
      <c r="AF274" s="32"/>
      <c r="AG274" s="32"/>
      <c r="AH274" s="32"/>
      <c r="AI274" s="32"/>
      <c r="AJ274" s="32"/>
    </row>
    <row r="275" spans="1:36" x14ac:dyDescent="0.25">
      <c r="A275" s="21" t="s">
        <v>1568</v>
      </c>
      <c r="B275" s="21" t="s">
        <v>1227</v>
      </c>
      <c r="C275" s="21" t="s">
        <v>1237</v>
      </c>
      <c r="D275" s="26">
        <v>62.5</v>
      </c>
      <c r="E275" s="21" t="s">
        <v>1133</v>
      </c>
      <c r="F275" s="27">
        <v>330.60423076923075</v>
      </c>
      <c r="G275" s="27">
        <v>21.836666666666666</v>
      </c>
      <c r="H275" s="28">
        <f t="shared" si="16"/>
        <v>330.6190192307692</v>
      </c>
      <c r="I275" s="28">
        <f t="shared" si="16"/>
        <v>22.442666666666668</v>
      </c>
      <c r="J275" s="21" t="s">
        <v>1218</v>
      </c>
      <c r="K275" s="30" t="s">
        <v>1242</v>
      </c>
      <c r="R275" s="31"/>
      <c r="S275" s="31"/>
      <c r="T275" s="31"/>
      <c r="U275" s="31"/>
      <c r="V275" s="31"/>
      <c r="Z275" s="33"/>
      <c r="AD275" s="32"/>
      <c r="AF275" s="32"/>
      <c r="AG275" s="32"/>
      <c r="AH275" s="32"/>
      <c r="AI275" s="32"/>
      <c r="AJ275" s="32"/>
    </row>
    <row r="276" spans="1:36" x14ac:dyDescent="0.25">
      <c r="A276" s="21" t="s">
        <v>1569</v>
      </c>
      <c r="B276" s="21" t="s">
        <v>1227</v>
      </c>
      <c r="C276" s="21" t="s">
        <v>1457</v>
      </c>
      <c r="D276" s="26">
        <v>61.4</v>
      </c>
      <c r="E276" s="21" t="s">
        <v>1133</v>
      </c>
      <c r="F276" s="27">
        <v>330.73979166666663</v>
      </c>
      <c r="G276" s="27">
        <v>23.316666666666666</v>
      </c>
      <c r="H276" s="28">
        <f t="shared" si="16"/>
        <v>330.67201121794869</v>
      </c>
      <c r="I276" s="28">
        <f t="shared" si="16"/>
        <v>22.387964912280701</v>
      </c>
      <c r="J276" s="21" t="s">
        <v>1218</v>
      </c>
      <c r="K276" s="30" t="s">
        <v>1439</v>
      </c>
      <c r="R276" s="31"/>
      <c r="S276" s="31"/>
      <c r="T276" s="31"/>
      <c r="U276" s="31"/>
      <c r="V276" s="31"/>
      <c r="Z276" s="33"/>
      <c r="AD276" s="32"/>
      <c r="AF276" s="32"/>
      <c r="AG276" s="32"/>
      <c r="AH276" s="32"/>
      <c r="AI276" s="32"/>
      <c r="AJ276" s="32"/>
    </row>
    <row r="277" spans="1:36" x14ac:dyDescent="0.25">
      <c r="A277" s="21" t="s">
        <v>1570</v>
      </c>
      <c r="B277" s="21" t="s">
        <v>1552</v>
      </c>
      <c r="C277" s="21" t="s">
        <v>1237</v>
      </c>
      <c r="D277" s="26">
        <v>61.4</v>
      </c>
      <c r="E277" s="21" t="s">
        <v>1133</v>
      </c>
      <c r="F277" s="27">
        <v>330.73979166666663</v>
      </c>
      <c r="G277" s="27">
        <v>22.09333333333333</v>
      </c>
      <c r="H277" s="28">
        <f t="shared" ref="H277:I292" si="17">AVERAGE(F275:F279)</f>
        <v>330.72500320512819</v>
      </c>
      <c r="I277" s="28">
        <f t="shared" si="17"/>
        <v>22.473964912280699</v>
      </c>
      <c r="J277" s="29" t="s">
        <v>1642</v>
      </c>
      <c r="K277" s="30" t="s">
        <v>1439</v>
      </c>
      <c r="R277" s="31"/>
      <c r="S277" s="31"/>
      <c r="T277" s="31"/>
      <c r="U277" s="31"/>
      <c r="V277" s="31"/>
      <c r="Z277" s="33"/>
      <c r="AD277" s="32"/>
      <c r="AF277" s="32"/>
      <c r="AG277" s="32"/>
      <c r="AH277" s="32"/>
      <c r="AI277" s="32"/>
      <c r="AJ277" s="32"/>
    </row>
    <row r="278" spans="1:36" x14ac:dyDescent="0.25">
      <c r="A278" s="21" t="s">
        <v>1571</v>
      </c>
      <c r="B278" s="21" t="s">
        <v>1227</v>
      </c>
      <c r="C278" s="21" t="s">
        <v>1524</v>
      </c>
      <c r="D278" s="26">
        <v>61.3</v>
      </c>
      <c r="E278" s="21" t="s">
        <v>1133</v>
      </c>
      <c r="F278" s="27">
        <v>330.75211538461537</v>
      </c>
      <c r="G278" s="27">
        <v>22.38315789473684</v>
      </c>
      <c r="H278" s="28">
        <f t="shared" si="17"/>
        <v>330.77922756410254</v>
      </c>
      <c r="I278" s="28">
        <f t="shared" si="17"/>
        <v>22.570006320148195</v>
      </c>
      <c r="J278" s="29" t="s">
        <v>1642</v>
      </c>
      <c r="K278" s="30" t="s">
        <v>1242</v>
      </c>
      <c r="R278" s="31"/>
      <c r="S278" s="31"/>
      <c r="T278" s="31"/>
      <c r="U278" s="31"/>
      <c r="V278" s="31"/>
      <c r="Z278" s="33"/>
      <c r="AD278" s="32"/>
      <c r="AF278" s="32"/>
      <c r="AG278" s="32"/>
      <c r="AH278" s="32"/>
      <c r="AI278" s="32"/>
      <c r="AJ278" s="32"/>
    </row>
    <row r="279" spans="1:36" x14ac:dyDescent="0.25">
      <c r="A279" s="21" t="s">
        <v>1572</v>
      </c>
      <c r="B279" s="21" t="s">
        <v>1427</v>
      </c>
      <c r="C279" s="21" t="s">
        <v>1414</v>
      </c>
      <c r="D279" s="26">
        <v>61</v>
      </c>
      <c r="E279" s="21" t="s">
        <v>1133</v>
      </c>
      <c r="F279" s="27">
        <v>330.7890865384615</v>
      </c>
      <c r="G279" s="27">
        <v>22.740000000000002</v>
      </c>
      <c r="H279" s="28">
        <f t="shared" si="17"/>
        <v>330.80880448717943</v>
      </c>
      <c r="I279" s="28">
        <f t="shared" si="17"/>
        <v>22.41133965348153</v>
      </c>
      <c r="J279" s="21" t="s">
        <v>1218</v>
      </c>
      <c r="K279" s="30" t="s">
        <v>1421</v>
      </c>
      <c r="R279" s="31"/>
      <c r="S279" s="31"/>
      <c r="T279" s="31"/>
      <c r="U279" s="31"/>
      <c r="V279" s="31"/>
      <c r="Z279" s="33"/>
      <c r="AD279" s="32"/>
      <c r="AF279" s="32"/>
      <c r="AG279" s="32"/>
      <c r="AH279" s="32"/>
      <c r="AI279" s="32"/>
      <c r="AJ279" s="32"/>
    </row>
    <row r="280" spans="1:36" x14ac:dyDescent="0.25">
      <c r="A280" s="21" t="s">
        <v>1573</v>
      </c>
      <c r="B280" s="21" t="s">
        <v>1227</v>
      </c>
      <c r="C280" s="21" t="s">
        <v>1237</v>
      </c>
      <c r="D280" s="26">
        <v>60.3</v>
      </c>
      <c r="E280" s="21" t="s">
        <v>1133</v>
      </c>
      <c r="F280" s="27">
        <v>330.87535256410251</v>
      </c>
      <c r="G280" s="27">
        <v>22.316873706004145</v>
      </c>
      <c r="H280" s="28">
        <f t="shared" si="17"/>
        <v>330.84771808845102</v>
      </c>
      <c r="I280" s="28">
        <f t="shared" si="17"/>
        <v>22.422006320148199</v>
      </c>
      <c r="J280" s="21" t="s">
        <v>1218</v>
      </c>
      <c r="K280" s="30" t="s">
        <v>1499</v>
      </c>
      <c r="R280" s="31"/>
      <c r="S280" s="31"/>
      <c r="T280" s="31"/>
      <c r="U280" s="31"/>
      <c r="V280" s="31"/>
      <c r="Z280" s="33"/>
      <c r="AD280" s="32"/>
      <c r="AF280" s="32"/>
      <c r="AG280" s="32"/>
      <c r="AH280" s="32"/>
      <c r="AI280" s="32"/>
      <c r="AJ280" s="32"/>
    </row>
    <row r="281" spans="1:36" x14ac:dyDescent="0.25">
      <c r="A281" s="21" t="s">
        <v>1574</v>
      </c>
      <c r="B281" s="21" t="s">
        <v>1227</v>
      </c>
      <c r="C281" s="21" t="s">
        <v>1419</v>
      </c>
      <c r="D281" s="26">
        <v>60.2</v>
      </c>
      <c r="E281" s="21" t="s">
        <v>1133</v>
      </c>
      <c r="F281" s="27">
        <v>330.88767628205125</v>
      </c>
      <c r="G281" s="27">
        <v>22.523333333333337</v>
      </c>
      <c r="H281" s="28">
        <f t="shared" si="17"/>
        <v>330.88416694613289</v>
      </c>
      <c r="I281" s="28">
        <f t="shared" si="17"/>
        <v>22.368041407867498</v>
      </c>
      <c r="J281" s="21" t="s">
        <v>1391</v>
      </c>
      <c r="K281" s="30" t="s">
        <v>1439</v>
      </c>
      <c r="R281" s="31"/>
      <c r="S281" s="31"/>
      <c r="T281" s="31"/>
      <c r="U281" s="31"/>
      <c r="V281" s="31"/>
      <c r="Z281" s="33"/>
      <c r="AD281" s="32"/>
      <c r="AF281" s="32"/>
      <c r="AG281" s="32"/>
      <c r="AH281" s="32"/>
      <c r="AI281" s="32"/>
      <c r="AJ281" s="32"/>
    </row>
    <row r="282" spans="1:36" x14ac:dyDescent="0.25">
      <c r="A282" s="21" t="s">
        <v>1575</v>
      </c>
      <c r="B282" s="21" t="s">
        <v>1227</v>
      </c>
      <c r="C282" s="21" t="s">
        <v>1524</v>
      </c>
      <c r="D282" s="26">
        <v>60</v>
      </c>
      <c r="E282" s="21" t="s">
        <v>1576</v>
      </c>
      <c r="F282" s="27">
        <v>330.93435967302452</v>
      </c>
      <c r="G282" s="27">
        <v>22.146666666666668</v>
      </c>
      <c r="H282" s="28">
        <f t="shared" si="17"/>
        <v>330.98214800356317</v>
      </c>
      <c r="I282" s="28">
        <f t="shared" si="17"/>
        <v>22.226494039446447</v>
      </c>
      <c r="J282" s="21" t="s">
        <v>1218</v>
      </c>
      <c r="K282" s="30" t="s">
        <v>1242</v>
      </c>
      <c r="R282" s="31"/>
      <c r="S282" s="31"/>
      <c r="T282" s="31"/>
      <c r="U282" s="31"/>
      <c r="V282" s="31"/>
      <c r="Z282" s="33"/>
      <c r="AD282" s="32"/>
      <c r="AF282" s="32"/>
      <c r="AG282" s="32"/>
      <c r="AH282" s="32"/>
      <c r="AI282" s="32"/>
      <c r="AJ282" s="32"/>
    </row>
    <row r="283" spans="1:36" x14ac:dyDescent="0.25">
      <c r="A283" s="21" t="s">
        <v>1577</v>
      </c>
      <c r="B283" s="21" t="s">
        <v>1227</v>
      </c>
      <c r="C283" s="21" t="s">
        <v>1414</v>
      </c>
      <c r="D283" s="26">
        <v>60</v>
      </c>
      <c r="E283" s="21" t="s">
        <v>1578</v>
      </c>
      <c r="F283" s="27">
        <v>330.93435967302452</v>
      </c>
      <c r="G283" s="27">
        <v>22.113333333333337</v>
      </c>
      <c r="H283" s="28">
        <f t="shared" si="17"/>
        <v>331.10021100572902</v>
      </c>
      <c r="I283" s="28">
        <f t="shared" si="17"/>
        <v>22.237887719298243</v>
      </c>
      <c r="J283" s="29" t="s">
        <v>1642</v>
      </c>
      <c r="K283" s="30" t="s">
        <v>1242</v>
      </c>
      <c r="R283" s="31"/>
      <c r="S283" s="31"/>
      <c r="T283" s="31"/>
      <c r="U283" s="31"/>
      <c r="V283" s="31"/>
      <c r="Z283" s="33"/>
      <c r="AD283" s="32"/>
      <c r="AF283" s="32"/>
      <c r="AG283" s="32"/>
      <c r="AH283" s="32"/>
      <c r="AI283" s="32"/>
      <c r="AJ283" s="32"/>
    </row>
    <row r="284" spans="1:36" x14ac:dyDescent="0.25">
      <c r="A284" s="21" t="s">
        <v>1579</v>
      </c>
      <c r="B284" s="21" t="s">
        <v>1227</v>
      </c>
      <c r="C284" s="21" t="s">
        <v>1237</v>
      </c>
      <c r="D284" s="26">
        <v>57.6</v>
      </c>
      <c r="E284" s="21" t="s">
        <v>1580</v>
      </c>
      <c r="F284" s="27">
        <v>331.2789918256131</v>
      </c>
      <c r="G284" s="27">
        <v>22.032263157894732</v>
      </c>
      <c r="H284" s="28">
        <f t="shared" si="17"/>
        <v>331.3163269754769</v>
      </c>
      <c r="I284" s="28">
        <f t="shared" si="17"/>
        <v>22.084554385964914</v>
      </c>
      <c r="J284" s="29" t="s">
        <v>1687</v>
      </c>
      <c r="K284" s="30" t="s">
        <v>1242</v>
      </c>
      <c r="R284" s="31"/>
      <c r="S284" s="31"/>
      <c r="T284" s="31"/>
      <c r="U284" s="31"/>
      <c r="V284" s="31"/>
      <c r="Z284" s="33"/>
      <c r="AD284" s="32"/>
      <c r="AF284" s="32"/>
      <c r="AG284" s="32"/>
      <c r="AH284" s="32"/>
      <c r="AI284" s="32"/>
      <c r="AJ284" s="32"/>
    </row>
    <row r="285" spans="1:36" x14ac:dyDescent="0.25">
      <c r="A285" s="21" t="s">
        <v>1581</v>
      </c>
      <c r="B285" s="21" t="s">
        <v>1427</v>
      </c>
      <c r="C285" s="21" t="s">
        <v>1435</v>
      </c>
      <c r="D285" s="26">
        <v>56.3</v>
      </c>
      <c r="E285" s="21" t="s">
        <v>1576</v>
      </c>
      <c r="F285" s="27">
        <v>331.4656675749319</v>
      </c>
      <c r="G285" s="27">
        <v>22.373842105263158</v>
      </c>
      <c r="H285" s="28">
        <f t="shared" si="17"/>
        <v>331.52885013623978</v>
      </c>
      <c r="I285" s="28">
        <f t="shared" si="17"/>
        <v>22.145221052631577</v>
      </c>
      <c r="J285" s="29" t="s">
        <v>1691</v>
      </c>
      <c r="K285" s="30" t="s">
        <v>1242</v>
      </c>
      <c r="R285" s="31"/>
      <c r="S285" s="31"/>
      <c r="T285" s="31"/>
      <c r="U285" s="31"/>
      <c r="V285" s="31"/>
      <c r="Z285" s="33"/>
      <c r="AD285" s="32"/>
      <c r="AF285" s="32"/>
      <c r="AG285" s="32"/>
      <c r="AH285" s="32"/>
      <c r="AI285" s="32"/>
      <c r="AJ285" s="32"/>
    </row>
    <row r="286" spans="1:36" x14ac:dyDescent="0.25">
      <c r="A286" s="21" t="s">
        <v>1582</v>
      </c>
      <c r="B286" s="21" t="s">
        <v>1423</v>
      </c>
      <c r="C286" s="21" t="s">
        <v>1435</v>
      </c>
      <c r="D286" s="26">
        <v>52.8</v>
      </c>
      <c r="E286" s="21" t="s">
        <v>1576</v>
      </c>
      <c r="F286" s="27">
        <v>331.96825613079022</v>
      </c>
      <c r="G286" s="27">
        <v>21.756666666666668</v>
      </c>
      <c r="H286" s="28">
        <f t="shared" si="17"/>
        <v>331.83901907356949</v>
      </c>
      <c r="I286" s="28">
        <f t="shared" si="17"/>
        <v>22.200700727428327</v>
      </c>
      <c r="J286" s="21" t="s">
        <v>1218</v>
      </c>
      <c r="K286" s="30" t="s">
        <v>1407</v>
      </c>
      <c r="R286" s="31"/>
      <c r="S286" s="31"/>
      <c r="T286" s="31"/>
      <c r="U286" s="31"/>
      <c r="V286" s="31"/>
      <c r="Z286" s="33"/>
      <c r="AD286" s="32"/>
      <c r="AF286" s="32"/>
      <c r="AG286" s="32"/>
      <c r="AH286" s="32"/>
      <c r="AI286" s="32"/>
      <c r="AJ286" s="32"/>
    </row>
    <row r="287" spans="1:36" x14ac:dyDescent="0.25">
      <c r="A287" s="21" t="s">
        <v>1583</v>
      </c>
      <c r="B287" s="21" t="s">
        <v>1227</v>
      </c>
      <c r="C287" s="21" t="s">
        <v>1237</v>
      </c>
      <c r="D287" s="26">
        <v>52.6</v>
      </c>
      <c r="E287" s="21" t="s">
        <v>1576</v>
      </c>
      <c r="F287" s="27">
        <v>331.99697547683922</v>
      </c>
      <c r="G287" s="27">
        <v>22.450000000000003</v>
      </c>
      <c r="H287" s="28">
        <f t="shared" si="17"/>
        <v>332.16641961852866</v>
      </c>
      <c r="I287" s="28">
        <f t="shared" si="17"/>
        <v>22.284248095849382</v>
      </c>
      <c r="J287" s="21" t="s">
        <v>1218</v>
      </c>
      <c r="K287" s="30" t="s">
        <v>1242</v>
      </c>
      <c r="R287" s="31"/>
      <c r="S287" s="31"/>
      <c r="T287" s="31"/>
      <c r="U287" s="31"/>
      <c r="V287" s="31"/>
      <c r="Z287" s="33"/>
      <c r="AD287" s="32"/>
      <c r="AF287" s="32"/>
      <c r="AG287" s="32"/>
      <c r="AH287" s="32"/>
      <c r="AI287" s="32"/>
      <c r="AJ287" s="32"/>
    </row>
    <row r="288" spans="1:36" x14ac:dyDescent="0.25">
      <c r="A288" s="22" t="s">
        <v>1584</v>
      </c>
      <c r="B288" s="21" t="s">
        <v>1449</v>
      </c>
      <c r="C288" s="21" t="s">
        <v>1237</v>
      </c>
      <c r="D288" s="26">
        <v>49.2</v>
      </c>
      <c r="E288" s="21" t="s">
        <v>1580</v>
      </c>
      <c r="F288" s="27">
        <v>332.48520435967305</v>
      </c>
      <c r="G288" s="27">
        <v>22.390731707317073</v>
      </c>
      <c r="H288" s="28">
        <f t="shared" si="17"/>
        <v>332.49094822888281</v>
      </c>
      <c r="I288" s="28">
        <f t="shared" si="17"/>
        <v>22.170585365853658</v>
      </c>
      <c r="J288" s="29" t="s">
        <v>1705</v>
      </c>
      <c r="K288" s="30" t="s">
        <v>1407</v>
      </c>
      <c r="R288" s="31"/>
      <c r="S288" s="31"/>
      <c r="T288" s="31"/>
      <c r="U288" s="31"/>
      <c r="V288" s="31"/>
      <c r="Z288" s="33"/>
      <c r="AD288" s="32"/>
      <c r="AF288" s="32"/>
      <c r="AG288" s="32"/>
      <c r="AH288" s="32"/>
      <c r="AI288" s="32"/>
      <c r="AJ288" s="32"/>
    </row>
    <row r="289" spans="1:36" ht="26.5" customHeight="1" x14ac:dyDescent="0.25">
      <c r="A289" s="21" t="s">
        <v>1585</v>
      </c>
      <c r="B289" s="21" t="s">
        <v>1227</v>
      </c>
      <c r="C289" s="21" t="s">
        <v>1237</v>
      </c>
      <c r="D289" s="26">
        <v>46.2</v>
      </c>
      <c r="E289" s="21" t="s">
        <v>1580</v>
      </c>
      <c r="F289" s="27">
        <v>332.91599455040875</v>
      </c>
      <c r="G289" s="27">
        <v>22.45</v>
      </c>
      <c r="H289" s="28">
        <f t="shared" si="17"/>
        <v>332.74367847411452</v>
      </c>
      <c r="I289" s="28">
        <f t="shared" si="17"/>
        <v>22.300783824427839</v>
      </c>
      <c r="J289" s="29" t="s">
        <v>1706</v>
      </c>
      <c r="K289" s="30" t="s">
        <v>1242</v>
      </c>
      <c r="R289" s="31"/>
      <c r="S289" s="31"/>
      <c r="T289" s="31"/>
      <c r="U289" s="31"/>
      <c r="V289" s="31"/>
      <c r="Z289" s="33"/>
      <c r="AD289" s="32"/>
      <c r="AF289" s="32"/>
      <c r="AG289" s="32"/>
      <c r="AH289" s="32"/>
      <c r="AI289" s="32"/>
      <c r="AJ289" s="32"/>
    </row>
    <row r="290" spans="1:36" x14ac:dyDescent="0.25">
      <c r="A290" s="22" t="s">
        <v>1586</v>
      </c>
      <c r="B290" s="21" t="s">
        <v>1227</v>
      </c>
      <c r="C290" s="21" t="s">
        <v>1237</v>
      </c>
      <c r="D290" s="26">
        <v>45</v>
      </c>
      <c r="E290" s="21" t="s">
        <v>1587</v>
      </c>
      <c r="F290" s="27">
        <v>333.08831062670299</v>
      </c>
      <c r="G290" s="27">
        <v>21.805528455284549</v>
      </c>
      <c r="H290" s="28">
        <f t="shared" si="17"/>
        <v>333.03087193460493</v>
      </c>
      <c r="I290" s="28">
        <f t="shared" si="17"/>
        <v>22.153889087585732</v>
      </c>
      <c r="J290" s="29" t="s">
        <v>1687</v>
      </c>
      <c r="K290" s="30" t="s">
        <v>1439</v>
      </c>
      <c r="R290" s="31"/>
      <c r="S290" s="31"/>
      <c r="T290" s="31"/>
      <c r="U290" s="31"/>
      <c r="V290" s="31"/>
      <c r="Z290" s="33"/>
      <c r="AD290" s="32"/>
      <c r="AF290" s="32"/>
      <c r="AG290" s="32"/>
      <c r="AH290" s="32"/>
      <c r="AI290" s="32"/>
      <c r="AJ290" s="32"/>
    </row>
    <row r="291" spans="1:36" x14ac:dyDescent="0.25">
      <c r="A291" s="21" t="s">
        <v>1588</v>
      </c>
      <c r="B291" s="21" t="s">
        <v>1449</v>
      </c>
      <c r="C291" s="21" t="s">
        <v>1237</v>
      </c>
      <c r="D291" s="26">
        <v>44</v>
      </c>
      <c r="E291" s="21" t="s">
        <v>1576</v>
      </c>
      <c r="F291" s="27">
        <v>333.23190735694823</v>
      </c>
      <c r="G291" s="27">
        <v>22.407658959537571</v>
      </c>
      <c r="H291" s="28">
        <f t="shared" si="17"/>
        <v>333.23765122615805</v>
      </c>
      <c r="I291" s="28">
        <f t="shared" si="17"/>
        <v>22.002077174920991</v>
      </c>
      <c r="J291" s="29" t="s">
        <v>1642</v>
      </c>
      <c r="K291" s="30" t="s">
        <v>1242</v>
      </c>
      <c r="R291" s="31"/>
      <c r="S291" s="31"/>
      <c r="T291" s="31"/>
      <c r="U291" s="31"/>
      <c r="V291" s="31"/>
      <c r="Z291" s="33"/>
      <c r="AD291" s="32"/>
      <c r="AF291" s="32"/>
      <c r="AG291" s="32"/>
      <c r="AH291" s="32"/>
      <c r="AI291" s="32"/>
      <c r="AJ291" s="32"/>
    </row>
    <row r="292" spans="1:36" x14ac:dyDescent="0.25">
      <c r="A292" s="21" t="s">
        <v>1589</v>
      </c>
      <c r="B292" s="21" t="s">
        <v>1227</v>
      </c>
      <c r="C292" s="21" t="s">
        <v>1237</v>
      </c>
      <c r="D292" s="26">
        <v>42.6</v>
      </c>
      <c r="E292" s="21" t="s">
        <v>1576</v>
      </c>
      <c r="F292" s="27">
        <v>333.43294277929158</v>
      </c>
      <c r="G292" s="27">
        <v>21.715526315789475</v>
      </c>
      <c r="H292" s="28">
        <f t="shared" si="17"/>
        <v>333.38699182561305</v>
      </c>
      <c r="I292" s="28">
        <f t="shared" si="17"/>
        <v>21.887477174920992</v>
      </c>
      <c r="J292" s="29" t="s">
        <v>1642</v>
      </c>
      <c r="K292" s="30" t="s">
        <v>1421</v>
      </c>
      <c r="R292" s="31"/>
      <c r="S292" s="31"/>
      <c r="T292" s="31"/>
      <c r="U292" s="31"/>
      <c r="V292" s="31"/>
      <c r="Z292" s="33"/>
      <c r="AD292" s="32"/>
      <c r="AF292" s="32"/>
      <c r="AG292" s="32"/>
      <c r="AH292" s="32"/>
      <c r="AI292" s="32"/>
      <c r="AJ292" s="32"/>
    </row>
    <row r="293" spans="1:36" x14ac:dyDescent="0.25">
      <c r="A293" s="21" t="s">
        <v>1590</v>
      </c>
      <c r="B293" s="21" t="s">
        <v>1227</v>
      </c>
      <c r="C293" s="21" t="s">
        <v>1237</v>
      </c>
      <c r="D293" s="26">
        <v>42</v>
      </c>
      <c r="E293" s="21" t="s">
        <v>1578</v>
      </c>
      <c r="F293" s="27">
        <v>333.5191008174387</v>
      </c>
      <c r="G293" s="27">
        <v>21.631672143993374</v>
      </c>
      <c r="H293" s="28">
        <f t="shared" ref="H293:I308" si="18">AVERAGE(F291:F295)</f>
        <v>333.58228337874658</v>
      </c>
      <c r="I293" s="28">
        <f t="shared" si="18"/>
        <v>22.037957466523043</v>
      </c>
      <c r="J293" s="29" t="s">
        <v>1707</v>
      </c>
      <c r="K293" s="30" t="s">
        <v>1416</v>
      </c>
      <c r="R293" s="31"/>
      <c r="S293" s="31"/>
      <c r="T293" s="31"/>
      <c r="U293" s="31"/>
      <c r="V293" s="31"/>
      <c r="Z293" s="33"/>
      <c r="AD293" s="32"/>
      <c r="AF293" s="32"/>
      <c r="AG293" s="32"/>
      <c r="AH293" s="32"/>
      <c r="AI293" s="32"/>
      <c r="AJ293" s="32"/>
    </row>
    <row r="294" spans="1:36" x14ac:dyDescent="0.25">
      <c r="A294" s="21" t="s">
        <v>1591</v>
      </c>
      <c r="B294" s="21" t="s">
        <v>1227</v>
      </c>
      <c r="C294" s="21" t="s">
        <v>1237</v>
      </c>
      <c r="D294" s="26">
        <v>41</v>
      </c>
      <c r="E294" s="21" t="s">
        <v>1576</v>
      </c>
      <c r="F294" s="27">
        <v>333.66269754768393</v>
      </c>
      <c r="G294" s="27">
        <v>21.876999999999999</v>
      </c>
      <c r="H294" s="28">
        <f t="shared" si="18"/>
        <v>333.76608719346052</v>
      </c>
      <c r="I294" s="28">
        <f t="shared" si="18"/>
        <v>22.076963969413217</v>
      </c>
      <c r="J294" s="21" t="s">
        <v>1592</v>
      </c>
      <c r="K294" s="30" t="s">
        <v>1416</v>
      </c>
      <c r="R294" s="31"/>
      <c r="S294" s="31"/>
      <c r="T294" s="31"/>
      <c r="U294" s="31"/>
      <c r="V294" s="31"/>
      <c r="Z294" s="33"/>
      <c r="AD294" s="32"/>
      <c r="AF294" s="32"/>
      <c r="AG294" s="32"/>
      <c r="AH294" s="32"/>
      <c r="AI294" s="32"/>
      <c r="AJ294" s="32"/>
    </row>
    <row r="295" spans="1:36" x14ac:dyDescent="0.25">
      <c r="A295" s="21" t="s">
        <v>1593</v>
      </c>
      <c r="B295" s="21" t="s">
        <v>1227</v>
      </c>
      <c r="C295" s="21" t="s">
        <v>1457</v>
      </c>
      <c r="D295" s="26">
        <v>38.200000000000003</v>
      </c>
      <c r="E295" s="21" t="s">
        <v>1576</v>
      </c>
      <c r="F295" s="27">
        <v>334.06476839237058</v>
      </c>
      <c r="G295" s="27">
        <v>22.557929913294803</v>
      </c>
      <c r="H295" s="28">
        <f t="shared" si="18"/>
        <v>333.93840326975476</v>
      </c>
      <c r="I295" s="28">
        <f t="shared" si="18"/>
        <v>22.247363041515438</v>
      </c>
      <c r="J295" s="21" t="s">
        <v>1218</v>
      </c>
      <c r="K295" s="30" t="s">
        <v>1421</v>
      </c>
      <c r="R295" s="31"/>
      <c r="S295" s="31"/>
      <c r="T295" s="31"/>
      <c r="U295" s="31"/>
      <c r="V295" s="31"/>
      <c r="Z295" s="33"/>
      <c r="AD295" s="32"/>
      <c r="AF295" s="32"/>
      <c r="AG295" s="32"/>
      <c r="AH295" s="32"/>
      <c r="AI295" s="32"/>
      <c r="AJ295" s="32"/>
    </row>
    <row r="296" spans="1:36" x14ac:dyDescent="0.25">
      <c r="A296" s="21" t="s">
        <v>1594</v>
      </c>
      <c r="B296" s="21" t="s">
        <v>1227</v>
      </c>
      <c r="C296" s="21" t="s">
        <v>1419</v>
      </c>
      <c r="D296" s="26">
        <v>37.6</v>
      </c>
      <c r="E296" s="21" t="s">
        <v>1576</v>
      </c>
      <c r="F296" s="27">
        <v>334.1509264305177</v>
      </c>
      <c r="G296" s="27">
        <v>22.602691473988443</v>
      </c>
      <c r="H296" s="28">
        <f t="shared" si="18"/>
        <v>334.11359128065396</v>
      </c>
      <c r="I296" s="28">
        <f t="shared" si="18"/>
        <v>22.492722976878614</v>
      </c>
      <c r="J296" s="21" t="s">
        <v>1218</v>
      </c>
      <c r="K296" s="30" t="s">
        <v>1242</v>
      </c>
      <c r="R296" s="31"/>
      <c r="S296" s="31"/>
      <c r="T296" s="31"/>
      <c r="U296" s="31"/>
      <c r="V296" s="31"/>
      <c r="Z296" s="33"/>
      <c r="AD296" s="32"/>
      <c r="AF296" s="32"/>
      <c r="AG296" s="32"/>
      <c r="AH296" s="32"/>
      <c r="AI296" s="32"/>
      <c r="AJ296" s="32"/>
    </row>
    <row r="297" spans="1:36" x14ac:dyDescent="0.25">
      <c r="A297" s="21" t="s">
        <v>1595</v>
      </c>
      <c r="B297" s="21" t="s">
        <v>1449</v>
      </c>
      <c r="C297" s="21" t="s">
        <v>1237</v>
      </c>
      <c r="D297" s="26">
        <v>36.6</v>
      </c>
      <c r="E297" s="21" t="s">
        <v>1576</v>
      </c>
      <c r="F297" s="27">
        <v>334.29452316076294</v>
      </c>
      <c r="G297" s="27">
        <v>22.567521676300576</v>
      </c>
      <c r="H297" s="28">
        <f t="shared" si="18"/>
        <v>334.26005994550417</v>
      </c>
      <c r="I297" s="28">
        <f t="shared" si="18"/>
        <v>22.737164874111812</v>
      </c>
      <c r="J297" s="21" t="s">
        <v>1218</v>
      </c>
      <c r="K297" s="30" t="s">
        <v>1242</v>
      </c>
      <c r="R297" s="31"/>
      <c r="S297" s="31"/>
      <c r="T297" s="31"/>
      <c r="U297" s="31"/>
      <c r="V297" s="31"/>
      <c r="Z297" s="33"/>
      <c r="AD297" s="32"/>
      <c r="AF297" s="32"/>
      <c r="AG297" s="32"/>
      <c r="AH297" s="32"/>
      <c r="AI297" s="32"/>
      <c r="AJ297" s="32"/>
    </row>
    <row r="298" spans="1:36" x14ac:dyDescent="0.25">
      <c r="A298" s="21" t="s">
        <v>1596</v>
      </c>
      <c r="B298" s="21" t="s">
        <v>1227</v>
      </c>
      <c r="C298" s="21" t="s">
        <v>1237</v>
      </c>
      <c r="D298" s="26">
        <v>35.9</v>
      </c>
      <c r="E298" s="21" t="s">
        <v>1576</v>
      </c>
      <c r="F298" s="27">
        <v>334.39504087193461</v>
      </c>
      <c r="G298" s="27">
        <v>22.858471820809246</v>
      </c>
      <c r="H298" s="28">
        <f t="shared" si="18"/>
        <v>334.34621798365123</v>
      </c>
      <c r="I298" s="28">
        <f t="shared" si="18"/>
        <v>22.741641030181178</v>
      </c>
      <c r="J298" s="21" t="s">
        <v>1218</v>
      </c>
      <c r="K298" s="30" t="s">
        <v>1421</v>
      </c>
      <c r="R298" s="31"/>
      <c r="S298" s="31"/>
      <c r="T298" s="31"/>
      <c r="U298" s="31"/>
      <c r="V298" s="31"/>
      <c r="Z298" s="33"/>
      <c r="AD298" s="32"/>
      <c r="AF298" s="32"/>
      <c r="AG298" s="32"/>
      <c r="AH298" s="32"/>
      <c r="AI298" s="32"/>
      <c r="AJ298" s="32"/>
    </row>
    <row r="299" spans="1:36" x14ac:dyDescent="0.25">
      <c r="A299" s="21" t="s">
        <v>1597</v>
      </c>
      <c r="B299" s="21" t="s">
        <v>1418</v>
      </c>
      <c r="C299" s="21" t="s">
        <v>1237</v>
      </c>
      <c r="D299" s="26">
        <v>35.9</v>
      </c>
      <c r="E299" s="21" t="s">
        <v>1576</v>
      </c>
      <c r="F299" s="27">
        <v>334.39504087193461</v>
      </c>
      <c r="G299" s="27">
        <v>23.099209486166004</v>
      </c>
      <c r="H299" s="28">
        <f t="shared" si="18"/>
        <v>334.43811989100817</v>
      </c>
      <c r="I299" s="28">
        <f t="shared" si="18"/>
        <v>22.723736405903718</v>
      </c>
      <c r="J299" s="29" t="s">
        <v>1642</v>
      </c>
      <c r="K299" s="30" t="s">
        <v>1242</v>
      </c>
      <c r="R299" s="31"/>
      <c r="S299" s="31"/>
      <c r="T299" s="31"/>
      <c r="U299" s="31"/>
      <c r="V299" s="31"/>
      <c r="Z299" s="33"/>
      <c r="AD299" s="32"/>
      <c r="AF299" s="32"/>
      <c r="AG299" s="32"/>
      <c r="AH299" s="32"/>
      <c r="AI299" s="32"/>
      <c r="AJ299" s="32"/>
    </row>
    <row r="300" spans="1:36" x14ac:dyDescent="0.25">
      <c r="A300" s="21" t="s">
        <v>1598</v>
      </c>
      <c r="B300" s="21" t="s">
        <v>1449</v>
      </c>
      <c r="C300" s="21" t="s">
        <v>1438</v>
      </c>
      <c r="D300" s="26">
        <v>35.200000000000003</v>
      </c>
      <c r="E300" s="21" t="s">
        <v>1576</v>
      </c>
      <c r="F300" s="27">
        <v>334.49555858310629</v>
      </c>
      <c r="G300" s="27">
        <v>22.580310693641618</v>
      </c>
      <c r="H300" s="28">
        <f t="shared" si="18"/>
        <v>334.53576566757494</v>
      </c>
      <c r="I300" s="28">
        <f t="shared" si="18"/>
        <v>22.78704204174187</v>
      </c>
      <c r="J300" s="21" t="s">
        <v>1218</v>
      </c>
      <c r="K300" s="30" t="s">
        <v>1242</v>
      </c>
      <c r="R300" s="31"/>
      <c r="S300" s="31"/>
      <c r="T300" s="31"/>
      <c r="U300" s="31"/>
      <c r="V300" s="31"/>
      <c r="Z300" s="33"/>
      <c r="AD300" s="32"/>
      <c r="AF300" s="32"/>
      <c r="AG300" s="32"/>
      <c r="AH300" s="32"/>
      <c r="AI300" s="32"/>
      <c r="AJ300" s="32"/>
    </row>
    <row r="301" spans="1:36" x14ac:dyDescent="0.25">
      <c r="A301" s="21" t="s">
        <v>1599</v>
      </c>
      <c r="B301" s="21" t="s">
        <v>1227</v>
      </c>
      <c r="C301" s="21" t="s">
        <v>1237</v>
      </c>
      <c r="D301" s="26">
        <v>34.4</v>
      </c>
      <c r="E301" s="21" t="s">
        <v>1600</v>
      </c>
      <c r="F301" s="27">
        <v>334.61043596730246</v>
      </c>
      <c r="G301" s="27">
        <v>22.513168352601156</v>
      </c>
      <c r="H301" s="28">
        <f t="shared" si="18"/>
        <v>334.65351498637602</v>
      </c>
      <c r="I301" s="28">
        <f t="shared" si="18"/>
        <v>22.717341897233201</v>
      </c>
      <c r="J301" s="29" t="s">
        <v>1688</v>
      </c>
      <c r="K301" s="30" t="s">
        <v>1242</v>
      </c>
      <c r="R301" s="31"/>
      <c r="S301" s="31"/>
      <c r="T301" s="31"/>
      <c r="U301" s="31"/>
      <c r="V301" s="31"/>
      <c r="Z301" s="33"/>
      <c r="AD301" s="32"/>
      <c r="AF301" s="32"/>
      <c r="AG301" s="32"/>
      <c r="AH301" s="32"/>
      <c r="AI301" s="32"/>
      <c r="AJ301" s="32"/>
    </row>
    <row r="302" spans="1:36" x14ac:dyDescent="0.25">
      <c r="A302" s="21" t="s">
        <v>1601</v>
      </c>
      <c r="B302" s="21" t="s">
        <v>1227</v>
      </c>
      <c r="C302" s="21" t="s">
        <v>1237</v>
      </c>
      <c r="D302" s="26">
        <v>33.200000000000003</v>
      </c>
      <c r="E302" s="21" t="s">
        <v>1576</v>
      </c>
      <c r="F302" s="27">
        <v>334.78275204359676</v>
      </c>
      <c r="G302" s="27">
        <v>22.88404985549133</v>
      </c>
      <c r="H302" s="28">
        <f t="shared" si="18"/>
        <v>334.82295912806535</v>
      </c>
      <c r="I302" s="28">
        <f t="shared" si="18"/>
        <v>22.499420158959538</v>
      </c>
      <c r="J302" s="21" t="s">
        <v>1218</v>
      </c>
      <c r="K302" s="30" t="s">
        <v>1242</v>
      </c>
      <c r="R302" s="31"/>
      <c r="S302" s="31"/>
      <c r="T302" s="31"/>
      <c r="U302" s="31"/>
      <c r="V302" s="31"/>
      <c r="Z302" s="33"/>
      <c r="AD302" s="32"/>
      <c r="AF302" s="32"/>
      <c r="AG302" s="32"/>
      <c r="AH302" s="32"/>
      <c r="AI302" s="32"/>
      <c r="AJ302" s="32"/>
    </row>
    <row r="303" spans="1:36" x14ac:dyDescent="0.25">
      <c r="A303" s="21" t="s">
        <v>1602</v>
      </c>
      <c r="B303" s="21" t="s">
        <v>1227</v>
      </c>
      <c r="C303" s="21" t="s">
        <v>1237</v>
      </c>
      <c r="D303" s="26">
        <v>31.8</v>
      </c>
      <c r="E303" s="21" t="s">
        <v>1576</v>
      </c>
      <c r="F303" s="27">
        <v>334.98378746594005</v>
      </c>
      <c r="G303" s="27">
        <v>22.509971098265897</v>
      </c>
      <c r="H303" s="28">
        <f t="shared" si="18"/>
        <v>335.02973841961852</v>
      </c>
      <c r="I303" s="28">
        <f t="shared" si="18"/>
        <v>22.509971098265897</v>
      </c>
      <c r="J303" s="29" t="s">
        <v>1695</v>
      </c>
      <c r="K303" s="30" t="s">
        <v>1421</v>
      </c>
      <c r="R303" s="31"/>
      <c r="S303" s="31"/>
      <c r="T303" s="31"/>
      <c r="U303" s="31"/>
      <c r="V303" s="31"/>
      <c r="Z303" s="33"/>
      <c r="AD303" s="32"/>
      <c r="AF303" s="32"/>
      <c r="AG303" s="32"/>
      <c r="AH303" s="32"/>
      <c r="AI303" s="32"/>
      <c r="AJ303" s="32"/>
    </row>
    <row r="304" spans="1:36" ht="21.65" customHeight="1" x14ac:dyDescent="0.25">
      <c r="A304" s="21" t="s">
        <v>1603</v>
      </c>
      <c r="B304" s="21" t="s">
        <v>1423</v>
      </c>
      <c r="C304" s="21" t="s">
        <v>1237</v>
      </c>
      <c r="D304" s="26">
        <v>30</v>
      </c>
      <c r="E304" s="21" t="s">
        <v>1576</v>
      </c>
      <c r="F304" s="27">
        <v>335.24226158038147</v>
      </c>
      <c r="G304" s="27">
        <v>22.009600794797688</v>
      </c>
      <c r="H304" s="28">
        <f t="shared" si="18"/>
        <v>335.38011444141688</v>
      </c>
      <c r="I304" s="28">
        <f t="shared" si="18"/>
        <v>22.451141618497111</v>
      </c>
      <c r="J304" s="29" t="s">
        <v>1708</v>
      </c>
      <c r="K304" s="30" t="s">
        <v>1421</v>
      </c>
      <c r="R304" s="31"/>
      <c r="S304" s="31"/>
      <c r="T304" s="31"/>
      <c r="U304" s="31"/>
      <c r="V304" s="31"/>
      <c r="Z304" s="33"/>
      <c r="AD304" s="32"/>
      <c r="AF304" s="32"/>
      <c r="AG304" s="32"/>
      <c r="AH304" s="32"/>
      <c r="AI304" s="32"/>
      <c r="AJ304" s="32"/>
    </row>
    <row r="305" spans="1:36" x14ac:dyDescent="0.25">
      <c r="A305" s="21" t="s">
        <v>1604</v>
      </c>
      <c r="B305" s="21" t="s">
        <v>1423</v>
      </c>
      <c r="C305" s="21" t="s">
        <v>1237</v>
      </c>
      <c r="D305" s="26">
        <v>28</v>
      </c>
      <c r="E305" s="21" t="s">
        <v>1576</v>
      </c>
      <c r="F305" s="27">
        <v>335.52945504087194</v>
      </c>
      <c r="G305" s="27">
        <v>22.63306539017341</v>
      </c>
      <c r="H305" s="28">
        <f t="shared" si="18"/>
        <v>335.69602724795641</v>
      </c>
      <c r="I305" s="28">
        <f t="shared" si="18"/>
        <v>22.211986994219654</v>
      </c>
      <c r="J305" s="21" t="s">
        <v>1218</v>
      </c>
      <c r="K305" s="30" t="s">
        <v>1242</v>
      </c>
      <c r="R305" s="31"/>
      <c r="S305" s="31"/>
      <c r="T305" s="31"/>
      <c r="U305" s="31"/>
      <c r="V305" s="31"/>
      <c r="Z305" s="33"/>
      <c r="AD305" s="32"/>
      <c r="AF305" s="32"/>
      <c r="AG305" s="32"/>
      <c r="AH305" s="32"/>
      <c r="AI305" s="32"/>
      <c r="AJ305" s="32"/>
    </row>
    <row r="306" spans="1:36" x14ac:dyDescent="0.25">
      <c r="A306" s="21" t="s">
        <v>1605</v>
      </c>
      <c r="B306" s="21" t="s">
        <v>1449</v>
      </c>
      <c r="C306" s="21" t="s">
        <v>1435</v>
      </c>
      <c r="D306" s="26">
        <v>22.2</v>
      </c>
      <c r="E306" s="21" t="s">
        <v>1606</v>
      </c>
      <c r="F306" s="27">
        <v>336.36231607629429</v>
      </c>
      <c r="G306" s="27">
        <v>22.219020953757223</v>
      </c>
      <c r="H306" s="28">
        <f t="shared" si="18"/>
        <v>336.00619618528606</v>
      </c>
      <c r="I306" s="28">
        <f t="shared" si="18"/>
        <v>22.057239884393063</v>
      </c>
      <c r="J306" s="29" t="s">
        <v>1709</v>
      </c>
      <c r="K306" s="30" t="s">
        <v>1242</v>
      </c>
      <c r="R306" s="31"/>
      <c r="S306" s="31"/>
      <c r="T306" s="31"/>
      <c r="U306" s="31"/>
      <c r="V306" s="31"/>
      <c r="Z306" s="33"/>
      <c r="AD306" s="32"/>
      <c r="AF306" s="32"/>
      <c r="AG306" s="32"/>
      <c r="AH306" s="32"/>
      <c r="AI306" s="32"/>
      <c r="AJ306" s="32"/>
    </row>
    <row r="307" spans="1:36" x14ac:dyDescent="0.25">
      <c r="A307" s="21" t="s">
        <v>1607</v>
      </c>
      <c r="B307" s="21" t="s">
        <v>1227</v>
      </c>
      <c r="C307" s="21" t="s">
        <v>1524</v>
      </c>
      <c r="D307" s="26">
        <v>22.2</v>
      </c>
      <c r="E307" s="21" t="s">
        <v>1576</v>
      </c>
      <c r="F307" s="27">
        <v>336.36231607629429</v>
      </c>
      <c r="G307" s="27">
        <v>21.688276734104047</v>
      </c>
      <c r="H307" s="28">
        <f t="shared" si="18"/>
        <v>336.42549863760217</v>
      </c>
      <c r="I307" s="28">
        <f t="shared" si="18"/>
        <v>22.062035765895953</v>
      </c>
      <c r="J307" s="21" t="s">
        <v>1218</v>
      </c>
      <c r="K307" s="30" t="s">
        <v>1242</v>
      </c>
      <c r="R307" s="31"/>
      <c r="S307" s="31"/>
      <c r="T307" s="31"/>
      <c r="U307" s="31"/>
      <c r="V307" s="31"/>
      <c r="Z307" s="33"/>
      <c r="AD307" s="32"/>
      <c r="AF307" s="32"/>
      <c r="AG307" s="32"/>
      <c r="AH307" s="32"/>
      <c r="AI307" s="32"/>
      <c r="AJ307" s="32"/>
    </row>
    <row r="308" spans="1:36" ht="25.4" customHeight="1" x14ac:dyDescent="0.25">
      <c r="A308" s="21" t="s">
        <v>1608</v>
      </c>
      <c r="B308" s="21" t="s">
        <v>1227</v>
      </c>
      <c r="C308" s="21" t="s">
        <v>1237</v>
      </c>
      <c r="D308" s="26">
        <v>21</v>
      </c>
      <c r="E308" s="21" t="s">
        <v>1576</v>
      </c>
      <c r="F308" s="27">
        <v>336.53463215258859</v>
      </c>
      <c r="G308" s="27">
        <v>21.73623554913295</v>
      </c>
      <c r="H308" s="28">
        <f t="shared" si="18"/>
        <v>336.81608174386923</v>
      </c>
      <c r="I308" s="28">
        <f t="shared" si="18"/>
        <v>21.913363439306359</v>
      </c>
      <c r="J308" s="29" t="s">
        <v>1710</v>
      </c>
      <c r="K308" s="30" t="s">
        <v>1421</v>
      </c>
      <c r="R308" s="31"/>
      <c r="S308" s="31"/>
      <c r="T308" s="31"/>
      <c r="U308" s="31"/>
      <c r="V308" s="31"/>
      <c r="Z308" s="33"/>
      <c r="AD308" s="32"/>
      <c r="AF308" s="32"/>
      <c r="AG308" s="32"/>
      <c r="AH308" s="32"/>
      <c r="AI308" s="32"/>
      <c r="AJ308" s="32"/>
    </row>
    <row r="309" spans="1:36" x14ac:dyDescent="0.25">
      <c r="A309" s="21" t="s">
        <v>1609</v>
      </c>
      <c r="B309" s="21" t="s">
        <v>1227</v>
      </c>
      <c r="C309" s="21" t="s">
        <v>1419</v>
      </c>
      <c r="D309" s="26">
        <v>15.4</v>
      </c>
      <c r="E309" s="21" t="s">
        <v>1610</v>
      </c>
      <c r="F309" s="27">
        <v>337.33877384196188</v>
      </c>
      <c r="G309" s="27">
        <v>22.033580202312141</v>
      </c>
      <c r="H309" s="28">
        <f t="shared" ref="H309:I310" si="19">AVERAGE(F307:F311)</f>
        <v>337.25261580381476</v>
      </c>
      <c r="I309" s="28">
        <f t="shared" si="19"/>
        <v>22.120865245664739</v>
      </c>
      <c r="J309" s="21" t="s">
        <v>1218</v>
      </c>
      <c r="K309" s="30" t="s">
        <v>1499</v>
      </c>
      <c r="R309" s="31"/>
      <c r="S309" s="31"/>
      <c r="T309" s="31"/>
      <c r="U309" s="31"/>
      <c r="V309" s="31"/>
      <c r="Z309" s="33"/>
      <c r="AD309" s="32"/>
      <c r="AF309" s="32"/>
      <c r="AG309" s="32"/>
      <c r="AH309" s="32"/>
      <c r="AI309" s="32"/>
      <c r="AJ309" s="32"/>
    </row>
    <row r="310" spans="1:36" x14ac:dyDescent="0.25">
      <c r="A310" s="21" t="s">
        <v>1611</v>
      </c>
      <c r="B310" s="21" t="s">
        <v>1227</v>
      </c>
      <c r="C310" s="21" t="s">
        <v>1524</v>
      </c>
      <c r="D310" s="26">
        <v>14.4</v>
      </c>
      <c r="E310" s="21" t="s">
        <v>1610</v>
      </c>
      <c r="F310" s="27">
        <v>337.48237057220712</v>
      </c>
      <c r="G310" s="27">
        <v>21.889703757225433</v>
      </c>
      <c r="H310" s="28">
        <f t="shared" si="19"/>
        <v>337.8270027247957</v>
      </c>
      <c r="I310" s="28">
        <f t="shared" si="19"/>
        <v>22.189555280370037</v>
      </c>
      <c r="J310" s="21" t="s">
        <v>1218</v>
      </c>
      <c r="K310" s="30" t="s">
        <v>1242</v>
      </c>
      <c r="R310" s="31"/>
      <c r="S310" s="31"/>
      <c r="T310" s="31"/>
      <c r="U310" s="31"/>
      <c r="V310" s="31"/>
      <c r="Z310" s="33"/>
      <c r="AD310" s="32"/>
      <c r="AF310" s="32"/>
      <c r="AG310" s="32"/>
      <c r="AH310" s="32"/>
      <c r="AI310" s="32"/>
      <c r="AJ310" s="32"/>
    </row>
    <row r="311" spans="1:36" x14ac:dyDescent="0.25">
      <c r="A311" s="21" t="s">
        <v>1612</v>
      </c>
      <c r="B311" s="21" t="s">
        <v>1418</v>
      </c>
      <c r="C311" s="21" t="s">
        <v>1237</v>
      </c>
      <c r="D311" s="26">
        <v>7</v>
      </c>
      <c r="E311" s="21" t="s">
        <v>1610</v>
      </c>
      <c r="F311" s="27">
        <v>338.54498637602182</v>
      </c>
      <c r="G311" s="27">
        <v>23.256529985549133</v>
      </c>
      <c r="H311" s="28"/>
      <c r="I311" s="28"/>
      <c r="J311" s="21" t="s">
        <v>1218</v>
      </c>
      <c r="K311" s="30" t="s">
        <v>1439</v>
      </c>
      <c r="R311" s="31"/>
      <c r="S311" s="31"/>
      <c r="T311" s="31"/>
      <c r="U311" s="31"/>
      <c r="V311" s="31"/>
      <c r="Z311" s="33"/>
      <c r="AD311" s="32"/>
      <c r="AF311" s="32"/>
      <c r="AG311" s="32"/>
      <c r="AH311" s="32"/>
      <c r="AI311" s="32"/>
      <c r="AJ311" s="32"/>
    </row>
    <row r="312" spans="1:36" ht="26.5" customHeight="1" x14ac:dyDescent="0.25">
      <c r="A312" s="21" t="s">
        <v>1613</v>
      </c>
      <c r="B312" s="21" t="s">
        <v>1227</v>
      </c>
      <c r="C312" s="21" t="s">
        <v>1237</v>
      </c>
      <c r="D312" s="26">
        <v>2.2000000000000002</v>
      </c>
      <c r="E312" s="21" t="s">
        <v>1576</v>
      </c>
      <c r="F312" s="27">
        <v>339.23425068119894</v>
      </c>
      <c r="G312" s="27">
        <v>22.031726907630524</v>
      </c>
      <c r="H312" s="28"/>
      <c r="I312" s="28"/>
      <c r="J312" s="29" t="s">
        <v>1711</v>
      </c>
      <c r="K312" s="30" t="s">
        <v>1421</v>
      </c>
      <c r="R312" s="31"/>
      <c r="S312" s="31"/>
      <c r="T312" s="31"/>
      <c r="U312" s="31"/>
      <c r="V312" s="31"/>
      <c r="Z312" s="33"/>
      <c r="AD312" s="32"/>
      <c r="AF312" s="32"/>
      <c r="AG312" s="32"/>
      <c r="AH312" s="32"/>
      <c r="AI312" s="32"/>
      <c r="AJ312" s="32"/>
    </row>
    <row r="313" spans="1:36" x14ac:dyDescent="0.25">
      <c r="F313" s="34"/>
      <c r="R313" s="31"/>
      <c r="S313" s="31"/>
      <c r="T313" s="31"/>
      <c r="U313" s="31"/>
      <c r="V313" s="31"/>
      <c r="Z313" s="33"/>
      <c r="AD313" s="32"/>
      <c r="AF313" s="32"/>
      <c r="AG313" s="32"/>
      <c r="AH313" s="32"/>
      <c r="AI313" s="32"/>
      <c r="AJ313" s="32"/>
    </row>
    <row r="314" spans="1:36" x14ac:dyDescent="0.25">
      <c r="A314" s="30"/>
      <c r="B314" s="30"/>
      <c r="C314" s="30"/>
      <c r="D314" s="36"/>
      <c r="E314" s="37"/>
      <c r="F314" s="36"/>
      <c r="G314" s="38"/>
      <c r="H314" s="39"/>
      <c r="I314" s="39"/>
      <c r="J314" s="37"/>
      <c r="R314" s="31"/>
      <c r="S314" s="31"/>
      <c r="T314" s="31"/>
      <c r="U314" s="31"/>
      <c r="V314" s="31"/>
      <c r="Z314" s="33"/>
      <c r="AD314" s="32"/>
      <c r="AF314" s="32"/>
      <c r="AG314" s="32"/>
      <c r="AH314" s="32"/>
      <c r="AI314" s="32"/>
      <c r="AJ314" s="32"/>
    </row>
    <row r="315" spans="1:36" x14ac:dyDescent="0.25">
      <c r="D315" s="40"/>
      <c r="E315" s="41"/>
      <c r="F315" s="40"/>
      <c r="G315" s="42"/>
      <c r="H315" s="43"/>
      <c r="I315" s="43"/>
      <c r="J315" s="41"/>
      <c r="L315" s="23"/>
      <c r="R315" s="31"/>
      <c r="S315" s="31"/>
      <c r="T315" s="31"/>
      <c r="U315" s="31"/>
      <c r="V315" s="31"/>
      <c r="Z315" s="33"/>
      <c r="AD315" s="32"/>
      <c r="AF315" s="32"/>
      <c r="AG315" s="32"/>
      <c r="AH315" s="32"/>
      <c r="AI315" s="32"/>
      <c r="AJ315" s="32"/>
    </row>
    <row r="316" spans="1:36" x14ac:dyDescent="0.25">
      <c r="D316" s="40"/>
      <c r="E316" s="41"/>
      <c r="F316" s="40"/>
      <c r="G316" s="42"/>
      <c r="H316" s="43"/>
      <c r="I316" s="43"/>
      <c r="J316" s="41"/>
      <c r="L316" s="23"/>
      <c r="R316" s="31"/>
      <c r="S316" s="31"/>
      <c r="T316" s="31"/>
      <c r="U316" s="31"/>
      <c r="V316" s="31"/>
      <c r="Z316" s="33"/>
      <c r="AD316" s="32"/>
      <c r="AF316" s="32"/>
      <c r="AG316" s="32"/>
      <c r="AH316" s="32"/>
      <c r="AI316" s="32"/>
      <c r="AJ316" s="32"/>
    </row>
    <row r="317" spans="1:36" x14ac:dyDescent="0.25">
      <c r="D317" s="40"/>
      <c r="E317" s="41"/>
      <c r="F317" s="40"/>
      <c r="G317" s="42"/>
      <c r="H317" s="43"/>
      <c r="I317" s="43"/>
      <c r="J317" s="41"/>
      <c r="L317" s="23"/>
      <c r="R317" s="31"/>
      <c r="S317" s="31"/>
      <c r="T317" s="31"/>
      <c r="U317" s="31"/>
      <c r="V317" s="31"/>
      <c r="Z317" s="33"/>
      <c r="AD317" s="32"/>
      <c r="AF317" s="32"/>
      <c r="AG317" s="32"/>
      <c r="AH317" s="32"/>
      <c r="AI317" s="32"/>
      <c r="AJ317" s="32"/>
    </row>
    <row r="318" spans="1:36" x14ac:dyDescent="0.25">
      <c r="D318" s="40"/>
      <c r="E318" s="41"/>
      <c r="F318" s="40"/>
      <c r="G318" s="42"/>
      <c r="H318" s="43"/>
      <c r="I318" s="43"/>
      <c r="J318" s="41"/>
      <c r="L318" s="23"/>
      <c r="R318" s="31"/>
      <c r="S318" s="31"/>
      <c r="T318" s="31"/>
      <c r="U318" s="31"/>
      <c r="V318" s="31"/>
      <c r="Z318" s="33"/>
      <c r="AD318" s="32"/>
      <c r="AF318" s="32"/>
      <c r="AG318" s="32"/>
      <c r="AH318" s="32"/>
      <c r="AI318" s="32"/>
      <c r="AJ318" s="32"/>
    </row>
    <row r="319" spans="1:36" x14ac:dyDescent="0.25">
      <c r="D319" s="40"/>
      <c r="E319" s="41"/>
      <c r="F319" s="40"/>
      <c r="G319" s="42"/>
      <c r="H319" s="43"/>
      <c r="I319" s="43"/>
      <c r="J319" s="41"/>
      <c r="K319" s="31"/>
      <c r="L319" s="23"/>
      <c r="M319" s="31"/>
      <c r="N319" s="31"/>
      <c r="R319" s="31"/>
      <c r="S319" s="31"/>
      <c r="T319" s="31"/>
      <c r="U319" s="31"/>
      <c r="V319" s="31"/>
      <c r="Z319" s="33"/>
      <c r="AD319" s="32"/>
      <c r="AF319" s="32"/>
      <c r="AG319" s="32"/>
      <c r="AH319" s="32"/>
      <c r="AI319" s="32"/>
      <c r="AJ319" s="32"/>
    </row>
    <row r="320" spans="1:36" x14ac:dyDescent="0.25">
      <c r="D320" s="40"/>
      <c r="E320" s="41"/>
      <c r="F320" s="40"/>
      <c r="G320" s="42"/>
      <c r="H320" s="43"/>
      <c r="I320" s="43"/>
      <c r="J320" s="41"/>
      <c r="L320" s="23"/>
      <c r="M320" s="31"/>
      <c r="N320" s="31"/>
      <c r="R320" s="31"/>
      <c r="S320" s="31"/>
      <c r="T320" s="31"/>
      <c r="U320" s="31"/>
      <c r="V320" s="31"/>
      <c r="Z320" s="33"/>
      <c r="AD320" s="32"/>
      <c r="AF320" s="32"/>
      <c r="AG320" s="32"/>
      <c r="AH320" s="32"/>
      <c r="AI320" s="32"/>
      <c r="AJ320" s="32"/>
    </row>
    <row r="321" spans="4:36" x14ac:dyDescent="0.25">
      <c r="D321" s="40"/>
      <c r="E321" s="41"/>
      <c r="F321" s="40"/>
      <c r="G321" s="42"/>
      <c r="H321" s="43"/>
      <c r="I321" s="43"/>
      <c r="J321" s="41"/>
      <c r="L321" s="23"/>
      <c r="M321" s="31"/>
      <c r="N321" s="31"/>
      <c r="R321" s="31"/>
      <c r="S321" s="31"/>
      <c r="T321" s="31"/>
      <c r="U321" s="31"/>
      <c r="V321" s="31"/>
      <c r="Z321" s="33"/>
      <c r="AD321" s="32"/>
      <c r="AF321" s="32"/>
      <c r="AG321" s="32"/>
      <c r="AH321" s="32"/>
      <c r="AI321" s="32"/>
      <c r="AJ321" s="32"/>
    </row>
    <row r="322" spans="4:36" x14ac:dyDescent="0.25">
      <c r="D322" s="40"/>
      <c r="E322" s="41"/>
      <c r="F322" s="40"/>
      <c r="G322" s="42"/>
      <c r="H322" s="43"/>
      <c r="I322" s="43"/>
      <c r="J322" s="41"/>
      <c r="L322" s="23"/>
      <c r="M322" s="31"/>
      <c r="N322" s="31"/>
      <c r="R322" s="31"/>
      <c r="S322" s="31"/>
      <c r="T322" s="31"/>
      <c r="U322" s="31"/>
      <c r="V322" s="31"/>
      <c r="Z322" s="33"/>
      <c r="AD322" s="32"/>
      <c r="AF322" s="32"/>
      <c r="AG322" s="32"/>
      <c r="AH322" s="32"/>
      <c r="AI322" s="32"/>
      <c r="AJ322" s="32"/>
    </row>
    <row r="323" spans="4:36" x14ac:dyDescent="0.25">
      <c r="D323" s="40"/>
      <c r="E323" s="41"/>
      <c r="F323" s="40"/>
      <c r="G323" s="42"/>
      <c r="H323" s="43"/>
      <c r="I323" s="43"/>
      <c r="J323" s="41"/>
      <c r="K323" s="34"/>
      <c r="L323" s="23"/>
      <c r="M323" s="31"/>
      <c r="N323" s="31"/>
      <c r="R323" s="31"/>
      <c r="S323" s="31"/>
      <c r="T323" s="31"/>
      <c r="U323" s="31"/>
      <c r="V323" s="31"/>
      <c r="Z323" s="33"/>
      <c r="AD323" s="32"/>
      <c r="AF323" s="32"/>
      <c r="AG323" s="32"/>
      <c r="AH323" s="32"/>
      <c r="AI323" s="32"/>
      <c r="AJ323" s="32"/>
    </row>
    <row r="324" spans="4:36" x14ac:dyDescent="0.25">
      <c r="D324" s="40"/>
      <c r="E324" s="41"/>
      <c r="F324" s="40"/>
      <c r="G324" s="42"/>
      <c r="H324" s="43"/>
      <c r="I324" s="43"/>
      <c r="J324" s="41"/>
      <c r="K324" s="31"/>
      <c r="L324" s="23"/>
      <c r="M324" s="31"/>
      <c r="N324" s="31"/>
      <c r="R324" s="31"/>
      <c r="S324" s="31"/>
      <c r="T324" s="31"/>
      <c r="U324" s="31"/>
      <c r="V324" s="31"/>
      <c r="Z324" s="33"/>
      <c r="AD324" s="32"/>
      <c r="AF324" s="32"/>
      <c r="AG324" s="32"/>
      <c r="AH324" s="32"/>
      <c r="AI324" s="32"/>
      <c r="AJ324" s="32"/>
    </row>
    <row r="325" spans="4:36" x14ac:dyDescent="0.25">
      <c r="D325" s="40"/>
      <c r="E325" s="41"/>
      <c r="F325" s="40"/>
      <c r="G325" s="42"/>
      <c r="H325" s="43"/>
      <c r="I325" s="43"/>
      <c r="J325" s="41"/>
      <c r="L325" s="23"/>
      <c r="M325" s="31"/>
      <c r="N325" s="31"/>
      <c r="R325" s="31"/>
      <c r="S325" s="31"/>
      <c r="T325" s="31"/>
      <c r="U325" s="31"/>
      <c r="V325" s="31"/>
      <c r="Z325" s="33"/>
      <c r="AD325" s="32"/>
      <c r="AF325" s="32"/>
      <c r="AG325" s="32"/>
      <c r="AH325" s="32"/>
      <c r="AI325" s="32"/>
      <c r="AJ325" s="32"/>
    </row>
    <row r="326" spans="4:36" x14ac:dyDescent="0.25">
      <c r="D326" s="41"/>
      <c r="E326" s="41"/>
      <c r="F326" s="44"/>
      <c r="G326" s="42"/>
      <c r="H326" s="43"/>
      <c r="I326" s="43"/>
      <c r="J326" s="41"/>
      <c r="L326" s="23"/>
      <c r="M326" s="31"/>
      <c r="N326" s="31"/>
      <c r="R326" s="31"/>
      <c r="S326" s="31"/>
      <c r="T326" s="31"/>
      <c r="U326" s="31"/>
      <c r="V326" s="31"/>
      <c r="Z326" s="33"/>
      <c r="AD326" s="32"/>
      <c r="AF326" s="32"/>
      <c r="AG326" s="32"/>
      <c r="AH326" s="32"/>
      <c r="AI326" s="32"/>
      <c r="AJ326" s="32"/>
    </row>
    <row r="327" spans="4:36" x14ac:dyDescent="0.25">
      <c r="D327" s="41"/>
      <c r="E327" s="41"/>
      <c r="F327" s="44"/>
      <c r="G327" s="42"/>
      <c r="H327" s="43"/>
      <c r="I327" s="43"/>
      <c r="J327" s="41"/>
      <c r="L327" s="23"/>
      <c r="M327" s="31"/>
      <c r="N327" s="31"/>
      <c r="R327" s="31"/>
      <c r="S327" s="31"/>
      <c r="T327" s="31"/>
      <c r="U327" s="31"/>
      <c r="V327" s="31"/>
      <c r="Z327" s="33"/>
      <c r="AD327" s="32"/>
      <c r="AF327" s="32"/>
      <c r="AG327" s="32"/>
      <c r="AH327" s="32"/>
      <c r="AI327" s="32"/>
      <c r="AJ327" s="32"/>
    </row>
    <row r="328" spans="4:36" x14ac:dyDescent="0.25">
      <c r="D328" s="41"/>
      <c r="E328" s="41"/>
      <c r="F328" s="44"/>
      <c r="G328" s="42"/>
      <c r="H328" s="43"/>
      <c r="I328" s="43"/>
      <c r="J328" s="41"/>
      <c r="K328" s="34"/>
      <c r="L328" s="23"/>
      <c r="M328" s="31"/>
      <c r="N328" s="31"/>
      <c r="R328" s="31"/>
      <c r="S328" s="31"/>
      <c r="T328" s="31"/>
      <c r="U328" s="31"/>
      <c r="V328" s="31"/>
      <c r="Z328" s="33"/>
      <c r="AD328" s="32"/>
      <c r="AF328" s="32"/>
      <c r="AG328" s="32"/>
      <c r="AH328" s="32"/>
      <c r="AI328" s="32"/>
      <c r="AJ328" s="32"/>
    </row>
    <row r="329" spans="4:36" x14ac:dyDescent="0.25">
      <c r="D329" s="41"/>
      <c r="E329" s="41"/>
      <c r="F329" s="44"/>
      <c r="G329" s="42"/>
      <c r="H329" s="43"/>
      <c r="I329" s="43"/>
      <c r="J329" s="41"/>
      <c r="K329" s="31"/>
      <c r="L329" s="23"/>
      <c r="M329" s="31"/>
      <c r="N329" s="31"/>
      <c r="R329" s="31"/>
      <c r="S329" s="31"/>
      <c r="T329" s="31"/>
      <c r="U329" s="31"/>
      <c r="V329" s="31"/>
      <c r="Z329" s="33"/>
      <c r="AD329" s="32"/>
      <c r="AF329" s="32"/>
      <c r="AG329" s="32"/>
      <c r="AH329" s="32"/>
      <c r="AI329" s="32"/>
      <c r="AJ329" s="32"/>
    </row>
    <row r="330" spans="4:36" x14ac:dyDescent="0.25">
      <c r="D330" s="41"/>
      <c r="E330" s="41"/>
      <c r="F330" s="44"/>
      <c r="G330" s="42"/>
      <c r="H330" s="43"/>
      <c r="I330" s="43"/>
      <c r="J330" s="41"/>
      <c r="L330" s="23"/>
      <c r="M330" s="31"/>
      <c r="N330" s="31"/>
      <c r="R330" s="31"/>
      <c r="S330" s="31"/>
      <c r="T330" s="31"/>
      <c r="U330" s="31"/>
      <c r="V330" s="31"/>
      <c r="Z330" s="33"/>
      <c r="AD330" s="32"/>
      <c r="AF330" s="32"/>
      <c r="AG330" s="32"/>
      <c r="AH330" s="32"/>
      <c r="AI330" s="32"/>
      <c r="AJ330" s="32"/>
    </row>
    <row r="331" spans="4:36" x14ac:dyDescent="0.25">
      <c r="D331" s="41"/>
      <c r="E331" s="41"/>
      <c r="F331" s="44"/>
      <c r="G331" s="42"/>
      <c r="H331" s="43"/>
      <c r="I331" s="43"/>
      <c r="J331" s="41"/>
      <c r="L331" s="23"/>
      <c r="M331" s="31"/>
      <c r="N331" s="31"/>
      <c r="R331" s="31"/>
      <c r="S331" s="31"/>
      <c r="T331" s="31"/>
      <c r="U331" s="31"/>
      <c r="V331" s="31"/>
      <c r="Z331" s="33"/>
      <c r="AD331" s="32"/>
      <c r="AF331" s="32"/>
      <c r="AG331" s="32"/>
      <c r="AH331" s="32"/>
      <c r="AI331" s="32"/>
      <c r="AJ331" s="32"/>
    </row>
    <row r="332" spans="4:36" x14ac:dyDescent="0.25">
      <c r="D332" s="41"/>
      <c r="E332" s="41"/>
      <c r="F332" s="44"/>
      <c r="G332" s="42"/>
      <c r="H332" s="43"/>
      <c r="I332" s="43"/>
      <c r="J332" s="41"/>
      <c r="L332" s="23"/>
      <c r="M332" s="31"/>
      <c r="N332" s="31"/>
      <c r="R332" s="31"/>
      <c r="S332" s="31"/>
      <c r="T332" s="31"/>
      <c r="U332" s="31"/>
      <c r="V332" s="31"/>
      <c r="Z332" s="33"/>
      <c r="AD332" s="32"/>
      <c r="AF332" s="32"/>
      <c r="AG332" s="32"/>
      <c r="AH332" s="32"/>
      <c r="AI332" s="32"/>
      <c r="AJ332" s="32"/>
    </row>
    <row r="333" spans="4:36" x14ac:dyDescent="0.25">
      <c r="D333" s="41"/>
      <c r="E333" s="41"/>
      <c r="F333" s="44"/>
      <c r="G333" s="42"/>
      <c r="H333" s="43"/>
      <c r="I333" s="43"/>
      <c r="J333" s="41"/>
      <c r="K333" s="34"/>
      <c r="L333" s="23"/>
      <c r="M333" s="31"/>
      <c r="N333" s="31"/>
      <c r="R333" s="31"/>
      <c r="S333" s="31"/>
      <c r="T333" s="31"/>
      <c r="U333" s="31"/>
      <c r="V333" s="31"/>
      <c r="Z333" s="33"/>
      <c r="AD333" s="32"/>
      <c r="AF333" s="32"/>
      <c r="AG333" s="32"/>
      <c r="AH333" s="32"/>
      <c r="AI333" s="32"/>
      <c r="AJ333" s="32"/>
    </row>
    <row r="334" spans="4:36" x14ac:dyDescent="0.25">
      <c r="D334" s="41"/>
      <c r="E334" s="41"/>
      <c r="F334" s="44"/>
      <c r="G334" s="42"/>
      <c r="H334" s="43"/>
      <c r="I334" s="43"/>
      <c r="J334" s="41"/>
      <c r="K334" s="31"/>
      <c r="L334" s="23"/>
      <c r="M334" s="31"/>
      <c r="N334" s="31"/>
      <c r="R334" s="31"/>
      <c r="S334" s="31"/>
      <c r="T334" s="31"/>
      <c r="U334" s="31"/>
      <c r="V334" s="31"/>
      <c r="Z334" s="33"/>
      <c r="AD334" s="32"/>
      <c r="AF334" s="32"/>
      <c r="AG334" s="32"/>
      <c r="AH334" s="32"/>
      <c r="AI334" s="32"/>
      <c r="AJ334" s="32"/>
    </row>
    <row r="335" spans="4:36" x14ac:dyDescent="0.25">
      <c r="D335" s="41"/>
      <c r="E335" s="41"/>
      <c r="F335" s="44"/>
      <c r="G335" s="42"/>
      <c r="H335" s="43"/>
      <c r="I335" s="43"/>
      <c r="J335" s="41"/>
      <c r="L335" s="23"/>
      <c r="M335" s="31"/>
      <c r="N335" s="31"/>
      <c r="R335" s="31"/>
      <c r="S335" s="31"/>
      <c r="T335" s="31"/>
      <c r="U335" s="31"/>
      <c r="V335" s="31"/>
      <c r="Z335" s="33"/>
      <c r="AD335" s="32"/>
      <c r="AF335" s="32"/>
      <c r="AG335" s="32"/>
      <c r="AH335" s="32"/>
      <c r="AI335" s="32"/>
      <c r="AJ335" s="32"/>
    </row>
    <row r="336" spans="4:36" x14ac:dyDescent="0.25">
      <c r="D336" s="41"/>
      <c r="E336" s="41"/>
      <c r="F336" s="44"/>
      <c r="G336" s="42"/>
      <c r="H336" s="43"/>
      <c r="I336" s="43"/>
      <c r="J336" s="41"/>
      <c r="L336" s="23"/>
      <c r="M336" s="31"/>
      <c r="N336" s="31"/>
      <c r="R336" s="31"/>
      <c r="S336" s="31"/>
      <c r="T336" s="31"/>
      <c r="U336" s="31"/>
      <c r="V336" s="31"/>
      <c r="Z336" s="33"/>
      <c r="AD336" s="32"/>
      <c r="AF336" s="32"/>
      <c r="AG336" s="32"/>
      <c r="AH336" s="32"/>
      <c r="AI336" s="32"/>
      <c r="AJ336" s="32"/>
    </row>
    <row r="337" spans="4:36" x14ac:dyDescent="0.25">
      <c r="D337" s="41"/>
      <c r="E337" s="41"/>
      <c r="F337" s="44"/>
      <c r="G337" s="42"/>
      <c r="H337" s="43"/>
      <c r="I337" s="43"/>
      <c r="J337" s="41"/>
      <c r="L337" s="23"/>
      <c r="M337" s="31"/>
      <c r="N337" s="31"/>
      <c r="R337" s="31"/>
      <c r="S337" s="31"/>
      <c r="T337" s="31"/>
      <c r="U337" s="31"/>
      <c r="V337" s="31"/>
      <c r="Z337" s="33"/>
      <c r="AD337" s="32"/>
      <c r="AF337" s="32"/>
      <c r="AG337" s="32"/>
      <c r="AH337" s="32"/>
      <c r="AI337" s="32"/>
      <c r="AJ337" s="32"/>
    </row>
    <row r="338" spans="4:36" x14ac:dyDescent="0.25">
      <c r="D338" s="41"/>
      <c r="E338" s="41"/>
      <c r="F338" s="44"/>
      <c r="G338" s="42"/>
      <c r="H338" s="43"/>
      <c r="I338" s="43"/>
      <c r="J338" s="41"/>
      <c r="K338" s="31"/>
      <c r="L338" s="23"/>
      <c r="M338" s="31"/>
      <c r="N338" s="31"/>
      <c r="R338" s="31"/>
      <c r="S338" s="31"/>
      <c r="T338" s="31"/>
      <c r="U338" s="31"/>
      <c r="V338" s="31"/>
      <c r="Z338" s="33"/>
      <c r="AD338" s="32"/>
      <c r="AF338" s="32"/>
      <c r="AG338" s="32"/>
      <c r="AH338" s="32"/>
      <c r="AI338" s="32"/>
      <c r="AJ338" s="32"/>
    </row>
    <row r="339" spans="4:36" x14ac:dyDescent="0.25">
      <c r="D339" s="41"/>
      <c r="E339" s="41"/>
      <c r="F339" s="44"/>
      <c r="G339" s="42"/>
      <c r="H339" s="43"/>
      <c r="I339" s="43"/>
      <c r="J339" s="41"/>
      <c r="K339" s="31"/>
      <c r="L339" s="23"/>
      <c r="M339" s="31"/>
      <c r="N339" s="31"/>
      <c r="R339" s="31"/>
      <c r="S339" s="31"/>
      <c r="T339" s="31"/>
      <c r="U339" s="31"/>
      <c r="V339" s="31"/>
      <c r="Z339" s="33"/>
      <c r="AD339" s="32"/>
      <c r="AF339" s="32"/>
      <c r="AG339" s="32"/>
      <c r="AH339" s="32"/>
      <c r="AI339" s="32"/>
      <c r="AJ339" s="32"/>
    </row>
    <row r="340" spans="4:36" x14ac:dyDescent="0.25">
      <c r="D340" s="41"/>
      <c r="E340" s="41"/>
      <c r="F340" s="44"/>
      <c r="G340" s="42"/>
      <c r="H340" s="43"/>
      <c r="I340" s="43"/>
      <c r="J340" s="41"/>
      <c r="L340" s="23"/>
      <c r="M340" s="31"/>
      <c r="N340" s="31"/>
      <c r="R340" s="31"/>
      <c r="S340" s="31"/>
      <c r="T340" s="31"/>
      <c r="U340" s="31"/>
      <c r="V340" s="31"/>
      <c r="Z340" s="33"/>
      <c r="AD340" s="32"/>
      <c r="AF340" s="32"/>
      <c r="AG340" s="32"/>
      <c r="AH340" s="32"/>
      <c r="AI340" s="32"/>
      <c r="AJ340" s="32"/>
    </row>
    <row r="341" spans="4:36" x14ac:dyDescent="0.25">
      <c r="D341" s="41"/>
      <c r="E341" s="41"/>
      <c r="F341" s="44"/>
      <c r="G341" s="42"/>
      <c r="H341" s="43"/>
      <c r="I341" s="43"/>
      <c r="J341" s="41"/>
      <c r="L341" s="23"/>
      <c r="M341" s="31"/>
      <c r="N341" s="31"/>
      <c r="R341" s="31"/>
      <c r="S341" s="31"/>
      <c r="T341" s="31"/>
      <c r="U341" s="31"/>
      <c r="V341" s="31"/>
      <c r="Z341" s="33"/>
      <c r="AD341" s="32"/>
      <c r="AF341" s="32"/>
      <c r="AG341" s="32"/>
      <c r="AH341" s="32"/>
      <c r="AI341" s="32"/>
      <c r="AJ341" s="32"/>
    </row>
    <row r="342" spans="4:36" x14ac:dyDescent="0.25">
      <c r="D342" s="41"/>
      <c r="E342" s="41"/>
      <c r="F342" s="44"/>
      <c r="G342" s="42"/>
      <c r="H342" s="43"/>
      <c r="I342" s="43"/>
      <c r="J342" s="41"/>
      <c r="L342" s="23"/>
      <c r="M342" s="31"/>
      <c r="N342" s="31"/>
      <c r="R342" s="31"/>
      <c r="S342" s="31"/>
      <c r="T342" s="31"/>
      <c r="U342" s="31"/>
      <c r="V342" s="31"/>
      <c r="Z342" s="33"/>
      <c r="AD342" s="32"/>
      <c r="AF342" s="32"/>
      <c r="AG342" s="32"/>
      <c r="AH342" s="32"/>
      <c r="AI342" s="32"/>
      <c r="AJ342" s="32"/>
    </row>
    <row r="343" spans="4:36" x14ac:dyDescent="0.25">
      <c r="D343" s="41"/>
      <c r="E343" s="41"/>
      <c r="F343" s="44"/>
      <c r="G343" s="42"/>
      <c r="H343" s="43"/>
      <c r="I343" s="43"/>
      <c r="J343" s="41"/>
      <c r="K343" s="34"/>
      <c r="L343" s="23"/>
      <c r="M343" s="31"/>
      <c r="N343" s="31"/>
      <c r="R343" s="31"/>
      <c r="S343" s="31"/>
      <c r="T343" s="31"/>
      <c r="U343" s="31"/>
      <c r="V343" s="31"/>
      <c r="Z343" s="33"/>
      <c r="AD343" s="32"/>
      <c r="AF343" s="32"/>
      <c r="AG343" s="32"/>
      <c r="AH343" s="32"/>
      <c r="AI343" s="32"/>
      <c r="AJ343" s="32"/>
    </row>
    <row r="344" spans="4:36" x14ac:dyDescent="0.25">
      <c r="D344" s="41"/>
      <c r="E344" s="41"/>
      <c r="F344" s="44"/>
      <c r="G344" s="42"/>
      <c r="H344" s="43"/>
      <c r="I344" s="43"/>
      <c r="J344" s="41"/>
      <c r="K344" s="31"/>
      <c r="L344" s="23"/>
      <c r="M344" s="31"/>
      <c r="N344" s="31"/>
      <c r="R344" s="31"/>
      <c r="S344" s="31"/>
      <c r="T344" s="31"/>
      <c r="U344" s="31"/>
      <c r="V344" s="31"/>
      <c r="Z344" s="33"/>
      <c r="AD344" s="32"/>
      <c r="AF344" s="32"/>
      <c r="AG344" s="32"/>
      <c r="AH344" s="32"/>
      <c r="AI344" s="32"/>
      <c r="AJ344" s="32"/>
    </row>
    <row r="345" spans="4:36" x14ac:dyDescent="0.25">
      <c r="D345" s="41"/>
      <c r="E345" s="41"/>
      <c r="F345" s="44"/>
      <c r="G345" s="42"/>
      <c r="H345" s="43"/>
      <c r="I345" s="43"/>
      <c r="J345" s="41"/>
      <c r="L345" s="23"/>
      <c r="M345" s="31"/>
      <c r="N345" s="31"/>
      <c r="R345" s="31"/>
      <c r="S345" s="31"/>
      <c r="T345" s="31"/>
      <c r="U345" s="31"/>
      <c r="V345" s="31"/>
      <c r="Z345" s="33"/>
      <c r="AD345" s="32"/>
      <c r="AF345" s="32"/>
      <c r="AG345" s="32"/>
      <c r="AH345" s="32"/>
      <c r="AI345" s="32"/>
      <c r="AJ345" s="32"/>
    </row>
    <row r="346" spans="4:36" x14ac:dyDescent="0.25">
      <c r="D346" s="41"/>
      <c r="E346" s="41"/>
      <c r="F346" s="44"/>
      <c r="G346" s="42"/>
      <c r="H346" s="43"/>
      <c r="I346" s="43"/>
      <c r="J346" s="41"/>
      <c r="L346" s="23"/>
      <c r="M346" s="31"/>
      <c r="N346" s="31"/>
      <c r="R346" s="31"/>
      <c r="S346" s="31"/>
      <c r="T346" s="31"/>
      <c r="U346" s="31"/>
      <c r="V346" s="31"/>
      <c r="Z346" s="33"/>
      <c r="AD346" s="32"/>
      <c r="AF346" s="32"/>
      <c r="AG346" s="32"/>
      <c r="AH346" s="32"/>
      <c r="AI346" s="32"/>
      <c r="AJ346" s="32"/>
    </row>
    <row r="347" spans="4:36" x14ac:dyDescent="0.25">
      <c r="D347" s="41"/>
      <c r="E347" s="41"/>
      <c r="F347" s="44"/>
      <c r="G347" s="42"/>
      <c r="H347" s="43"/>
      <c r="I347" s="43"/>
      <c r="J347" s="41"/>
      <c r="L347" s="23"/>
      <c r="M347" s="31"/>
      <c r="N347" s="31"/>
      <c r="R347" s="31"/>
      <c r="S347" s="31"/>
      <c r="T347" s="31"/>
      <c r="U347" s="31"/>
      <c r="V347" s="31"/>
      <c r="Z347" s="33"/>
      <c r="AD347" s="32"/>
      <c r="AF347" s="32"/>
      <c r="AG347" s="32"/>
      <c r="AH347" s="32"/>
      <c r="AI347" s="32"/>
      <c r="AJ347" s="32"/>
    </row>
    <row r="348" spans="4:36" x14ac:dyDescent="0.25">
      <c r="D348" s="41"/>
      <c r="E348" s="41"/>
      <c r="F348" s="44"/>
      <c r="G348" s="42"/>
      <c r="H348" s="43"/>
      <c r="I348" s="43"/>
      <c r="J348" s="41"/>
      <c r="K348" s="34"/>
      <c r="L348" s="23"/>
      <c r="M348" s="31"/>
      <c r="N348" s="31"/>
      <c r="R348" s="31"/>
      <c r="S348" s="31"/>
      <c r="T348" s="31"/>
      <c r="U348" s="31"/>
      <c r="V348" s="31"/>
      <c r="Z348" s="33"/>
      <c r="AD348" s="32"/>
      <c r="AF348" s="32"/>
      <c r="AG348" s="32"/>
      <c r="AH348" s="32"/>
      <c r="AI348" s="32"/>
      <c r="AJ348" s="32"/>
    </row>
    <row r="349" spans="4:36" x14ac:dyDescent="0.25">
      <c r="D349" s="41"/>
      <c r="E349" s="41"/>
      <c r="F349" s="44"/>
      <c r="G349" s="42"/>
      <c r="H349" s="43"/>
      <c r="I349" s="43"/>
      <c r="J349" s="41"/>
      <c r="K349" s="31"/>
      <c r="L349" s="23"/>
      <c r="M349" s="31"/>
      <c r="N349" s="31"/>
      <c r="R349" s="31"/>
      <c r="S349" s="31"/>
      <c r="T349" s="31"/>
      <c r="U349" s="31"/>
      <c r="V349" s="31"/>
      <c r="Z349" s="33"/>
      <c r="AD349" s="32"/>
      <c r="AF349" s="32"/>
      <c r="AG349" s="32"/>
      <c r="AH349" s="32"/>
      <c r="AI349" s="32"/>
      <c r="AJ349" s="32"/>
    </row>
    <row r="350" spans="4:36" x14ac:dyDescent="0.25">
      <c r="D350" s="41"/>
      <c r="E350" s="41"/>
      <c r="F350" s="44"/>
      <c r="G350" s="42"/>
      <c r="H350" s="43"/>
      <c r="I350" s="43"/>
      <c r="J350" s="41"/>
      <c r="L350" s="23"/>
      <c r="M350" s="31"/>
      <c r="N350" s="31"/>
      <c r="R350" s="31"/>
      <c r="S350" s="31"/>
      <c r="T350" s="31"/>
      <c r="U350" s="31"/>
      <c r="V350" s="31"/>
      <c r="Z350" s="33"/>
      <c r="AD350" s="32"/>
      <c r="AF350" s="32"/>
      <c r="AG350" s="32"/>
      <c r="AH350" s="32"/>
      <c r="AI350" s="32"/>
      <c r="AJ350" s="32"/>
    </row>
    <row r="351" spans="4:36" x14ac:dyDescent="0.25">
      <c r="D351" s="41"/>
      <c r="E351" s="41"/>
      <c r="F351" s="44"/>
      <c r="G351" s="42"/>
      <c r="H351" s="43"/>
      <c r="I351" s="43"/>
      <c r="J351" s="41"/>
      <c r="L351" s="23"/>
      <c r="M351" s="31"/>
      <c r="N351" s="31"/>
      <c r="R351" s="31"/>
      <c r="S351" s="31"/>
      <c r="T351" s="31"/>
      <c r="U351" s="31"/>
      <c r="V351" s="31"/>
      <c r="Z351" s="33"/>
      <c r="AD351" s="32"/>
      <c r="AF351" s="32"/>
      <c r="AG351" s="32"/>
      <c r="AH351" s="32"/>
      <c r="AI351" s="32"/>
      <c r="AJ351" s="32"/>
    </row>
    <row r="352" spans="4:36" x14ac:dyDescent="0.25">
      <c r="D352" s="41"/>
      <c r="E352" s="41"/>
      <c r="F352" s="44"/>
      <c r="G352" s="42"/>
      <c r="H352" s="43"/>
      <c r="I352" s="43"/>
      <c r="J352" s="41"/>
      <c r="L352" s="23"/>
      <c r="M352" s="31"/>
      <c r="N352" s="31"/>
      <c r="R352" s="31"/>
      <c r="S352" s="31"/>
      <c r="T352" s="31"/>
      <c r="U352" s="31"/>
      <c r="V352" s="31"/>
      <c r="Z352" s="33"/>
      <c r="AD352" s="32"/>
      <c r="AF352" s="32"/>
      <c r="AG352" s="32"/>
      <c r="AH352" s="32"/>
      <c r="AI352" s="32"/>
      <c r="AJ352" s="32"/>
    </row>
    <row r="353" spans="4:36" x14ac:dyDescent="0.25">
      <c r="D353" s="41"/>
      <c r="E353" s="41"/>
      <c r="F353" s="44"/>
      <c r="G353" s="42"/>
      <c r="H353" s="43"/>
      <c r="I353" s="43"/>
      <c r="J353" s="41"/>
      <c r="K353" s="34"/>
      <c r="L353" s="23"/>
      <c r="M353" s="31"/>
      <c r="N353" s="31"/>
      <c r="R353" s="31"/>
      <c r="S353" s="31"/>
      <c r="T353" s="31"/>
      <c r="U353" s="31"/>
      <c r="V353" s="31"/>
      <c r="Z353" s="33"/>
      <c r="AD353" s="32"/>
      <c r="AF353" s="32"/>
      <c r="AG353" s="32"/>
      <c r="AH353" s="32"/>
      <c r="AI353" s="32"/>
      <c r="AJ353" s="32"/>
    </row>
    <row r="354" spans="4:36" x14ac:dyDescent="0.25">
      <c r="D354" s="41"/>
      <c r="E354" s="41"/>
      <c r="F354" s="44"/>
      <c r="G354" s="42"/>
      <c r="H354" s="43"/>
      <c r="I354" s="43"/>
      <c r="J354" s="41"/>
      <c r="K354" s="31"/>
      <c r="L354" s="23"/>
      <c r="M354" s="31"/>
      <c r="N354" s="31"/>
      <c r="R354" s="31"/>
      <c r="S354" s="31"/>
      <c r="T354" s="31"/>
      <c r="U354" s="31"/>
      <c r="V354" s="31"/>
      <c r="Z354" s="33"/>
      <c r="AD354" s="32"/>
      <c r="AF354" s="32"/>
      <c r="AG354" s="32"/>
      <c r="AH354" s="32"/>
      <c r="AI354" s="32"/>
      <c r="AJ354" s="32"/>
    </row>
    <row r="355" spans="4:36" x14ac:dyDescent="0.25">
      <c r="D355" s="41"/>
      <c r="E355" s="41"/>
      <c r="F355" s="44"/>
      <c r="G355" s="42"/>
      <c r="H355" s="43"/>
      <c r="I355" s="43"/>
      <c r="J355" s="41"/>
      <c r="L355" s="23"/>
      <c r="M355" s="31"/>
      <c r="N355" s="31"/>
      <c r="R355" s="31"/>
      <c r="S355" s="31"/>
      <c r="T355" s="31"/>
      <c r="U355" s="31"/>
      <c r="V355" s="31"/>
      <c r="Z355" s="33"/>
      <c r="AD355" s="32"/>
      <c r="AF355" s="32"/>
      <c r="AG355" s="32"/>
      <c r="AH355" s="32"/>
      <c r="AI355" s="32"/>
      <c r="AJ355" s="32"/>
    </row>
    <row r="356" spans="4:36" x14ac:dyDescent="0.25">
      <c r="D356" s="41"/>
      <c r="E356" s="41"/>
      <c r="F356" s="44"/>
      <c r="G356" s="42"/>
      <c r="H356" s="43"/>
      <c r="I356" s="43"/>
      <c r="J356" s="41"/>
      <c r="L356" s="23"/>
      <c r="M356" s="31"/>
      <c r="N356" s="31"/>
      <c r="R356" s="31"/>
      <c r="S356" s="31"/>
      <c r="T356" s="31"/>
      <c r="U356" s="31"/>
      <c r="V356" s="31"/>
      <c r="Z356" s="33"/>
      <c r="AD356" s="32"/>
      <c r="AF356" s="32"/>
      <c r="AG356" s="32"/>
      <c r="AH356" s="32"/>
      <c r="AI356" s="32"/>
      <c r="AJ356" s="32"/>
    </row>
    <row r="357" spans="4:36" x14ac:dyDescent="0.25">
      <c r="D357" s="41"/>
      <c r="E357" s="41"/>
      <c r="F357" s="44"/>
      <c r="G357" s="42"/>
      <c r="H357" s="43"/>
      <c r="I357" s="43"/>
      <c r="J357" s="41"/>
      <c r="L357" s="23"/>
      <c r="M357" s="31"/>
      <c r="N357" s="31"/>
      <c r="R357" s="31"/>
      <c r="S357" s="31"/>
      <c r="T357" s="31"/>
      <c r="U357" s="31"/>
      <c r="V357" s="31"/>
      <c r="Z357" s="33"/>
      <c r="AD357" s="32"/>
      <c r="AF357" s="32"/>
      <c r="AG357" s="32"/>
      <c r="AH357" s="32"/>
      <c r="AI357" s="32"/>
      <c r="AJ357" s="32"/>
    </row>
    <row r="358" spans="4:36" x14ac:dyDescent="0.25">
      <c r="D358" s="41"/>
      <c r="E358" s="41"/>
      <c r="F358" s="44"/>
      <c r="G358" s="42"/>
      <c r="H358" s="43"/>
      <c r="I358" s="43"/>
      <c r="J358" s="41"/>
      <c r="K358" s="34"/>
      <c r="L358" s="23"/>
      <c r="M358" s="31"/>
      <c r="N358" s="31"/>
      <c r="R358" s="31"/>
      <c r="S358" s="31"/>
      <c r="T358" s="31"/>
      <c r="U358" s="31"/>
      <c r="V358" s="31"/>
      <c r="Z358" s="33"/>
      <c r="AD358" s="32"/>
      <c r="AF358" s="32"/>
      <c r="AG358" s="32"/>
      <c r="AH358" s="32"/>
      <c r="AI358" s="32"/>
      <c r="AJ358" s="32"/>
    </row>
    <row r="359" spans="4:36" x14ac:dyDescent="0.25">
      <c r="D359" s="41"/>
      <c r="E359" s="41"/>
      <c r="F359" s="44"/>
      <c r="G359" s="42"/>
      <c r="H359" s="43"/>
      <c r="I359" s="43"/>
      <c r="J359" s="41"/>
      <c r="K359" s="31"/>
      <c r="L359" s="23"/>
      <c r="M359" s="31"/>
      <c r="N359" s="31"/>
      <c r="R359" s="31"/>
      <c r="S359" s="31"/>
      <c r="T359" s="31"/>
      <c r="U359" s="31"/>
      <c r="V359" s="31"/>
      <c r="Z359" s="33"/>
      <c r="AD359" s="32"/>
      <c r="AF359" s="32"/>
      <c r="AG359" s="32"/>
      <c r="AH359" s="32"/>
      <c r="AI359" s="32"/>
      <c r="AJ359" s="32"/>
    </row>
    <row r="360" spans="4:36" x14ac:dyDescent="0.25">
      <c r="D360" s="41"/>
      <c r="E360" s="41"/>
      <c r="F360" s="44"/>
      <c r="G360" s="42"/>
      <c r="H360" s="43"/>
      <c r="I360" s="43"/>
      <c r="J360" s="41"/>
      <c r="L360" s="23"/>
      <c r="M360" s="31"/>
      <c r="N360" s="31"/>
      <c r="R360" s="31"/>
      <c r="S360" s="31"/>
      <c r="T360" s="31"/>
      <c r="U360" s="31"/>
      <c r="V360" s="31"/>
      <c r="Z360" s="33"/>
      <c r="AD360" s="32"/>
      <c r="AF360" s="32"/>
      <c r="AG360" s="32"/>
      <c r="AH360" s="32"/>
      <c r="AI360" s="32"/>
      <c r="AJ360" s="32"/>
    </row>
    <row r="361" spans="4:36" x14ac:dyDescent="0.25">
      <c r="D361" s="41"/>
      <c r="E361" s="41"/>
      <c r="F361" s="44"/>
      <c r="G361" s="42"/>
      <c r="H361" s="43"/>
      <c r="I361" s="43"/>
      <c r="J361" s="41"/>
      <c r="L361" s="23"/>
      <c r="M361" s="31"/>
      <c r="N361" s="31"/>
      <c r="R361" s="31"/>
      <c r="S361" s="31"/>
      <c r="T361" s="31"/>
      <c r="U361" s="31"/>
      <c r="V361" s="31"/>
      <c r="Z361" s="33"/>
      <c r="AD361" s="32"/>
      <c r="AF361" s="32"/>
      <c r="AG361" s="32"/>
      <c r="AH361" s="32"/>
      <c r="AI361" s="32"/>
      <c r="AJ361" s="32"/>
    </row>
    <row r="362" spans="4:36" x14ac:dyDescent="0.25">
      <c r="D362" s="41"/>
      <c r="E362" s="41"/>
      <c r="F362" s="44"/>
      <c r="G362" s="42"/>
      <c r="H362" s="43"/>
      <c r="I362" s="43"/>
      <c r="J362" s="41"/>
      <c r="L362" s="23"/>
      <c r="M362" s="31"/>
      <c r="N362" s="31"/>
      <c r="R362" s="31"/>
      <c r="S362" s="31"/>
      <c r="T362" s="31"/>
      <c r="U362" s="31"/>
      <c r="V362" s="31"/>
      <c r="Z362" s="33"/>
      <c r="AD362" s="32"/>
      <c r="AF362" s="32"/>
      <c r="AG362" s="32"/>
      <c r="AH362" s="32"/>
      <c r="AI362" s="32"/>
      <c r="AJ362" s="32"/>
    </row>
    <row r="363" spans="4:36" x14ac:dyDescent="0.25">
      <c r="D363" s="41"/>
      <c r="E363" s="41"/>
      <c r="F363" s="44"/>
      <c r="G363" s="42"/>
      <c r="H363" s="43"/>
      <c r="I363" s="43"/>
      <c r="J363" s="41"/>
      <c r="K363" s="34"/>
      <c r="L363" s="23"/>
      <c r="M363" s="31"/>
      <c r="N363" s="31"/>
      <c r="R363" s="31"/>
      <c r="S363" s="31"/>
      <c r="T363" s="31"/>
      <c r="U363" s="31"/>
      <c r="V363" s="31"/>
      <c r="Z363" s="33"/>
      <c r="AD363" s="32"/>
      <c r="AF363" s="32"/>
      <c r="AG363" s="32"/>
      <c r="AH363" s="32"/>
      <c r="AI363" s="32"/>
      <c r="AJ363" s="32"/>
    </row>
    <row r="364" spans="4:36" x14ac:dyDescent="0.25">
      <c r="D364" s="41"/>
      <c r="E364" s="41"/>
      <c r="F364" s="44"/>
      <c r="G364" s="42"/>
      <c r="H364" s="43"/>
      <c r="I364" s="43"/>
      <c r="J364" s="41"/>
      <c r="K364" s="31"/>
      <c r="L364" s="23"/>
      <c r="M364" s="31"/>
      <c r="N364" s="31"/>
      <c r="R364" s="31"/>
      <c r="S364" s="31"/>
      <c r="T364" s="31"/>
      <c r="U364" s="31"/>
      <c r="V364" s="31"/>
      <c r="Z364" s="33"/>
      <c r="AD364" s="32"/>
      <c r="AF364" s="32"/>
      <c r="AG364" s="32"/>
      <c r="AH364" s="32"/>
      <c r="AI364" s="32"/>
      <c r="AJ364" s="32"/>
    </row>
    <row r="365" spans="4:36" x14ac:dyDescent="0.25">
      <c r="D365" s="41"/>
      <c r="E365" s="41"/>
      <c r="F365" s="44"/>
      <c r="G365" s="42"/>
      <c r="H365" s="43"/>
      <c r="I365" s="43"/>
      <c r="J365" s="41"/>
      <c r="L365" s="23"/>
      <c r="M365" s="31"/>
      <c r="N365" s="31"/>
      <c r="R365" s="31"/>
      <c r="S365" s="31"/>
      <c r="T365" s="31"/>
      <c r="U365" s="31"/>
      <c r="V365" s="31"/>
      <c r="Z365" s="33"/>
      <c r="AD365" s="32"/>
      <c r="AF365" s="32"/>
      <c r="AG365" s="32"/>
      <c r="AH365" s="32"/>
      <c r="AI365" s="32"/>
      <c r="AJ365" s="32"/>
    </row>
    <row r="366" spans="4:36" x14ac:dyDescent="0.25">
      <c r="D366" s="41"/>
      <c r="E366" s="41"/>
      <c r="F366" s="44"/>
      <c r="G366" s="42"/>
      <c r="H366" s="43"/>
      <c r="I366" s="43"/>
      <c r="J366" s="41"/>
      <c r="L366" s="23"/>
      <c r="M366" s="31"/>
      <c r="N366" s="31"/>
      <c r="R366" s="31"/>
      <c r="S366" s="31"/>
      <c r="T366" s="31"/>
      <c r="U366" s="31"/>
      <c r="V366" s="31"/>
      <c r="Z366" s="33"/>
      <c r="AD366" s="32"/>
      <c r="AF366" s="32"/>
      <c r="AG366" s="32"/>
      <c r="AH366" s="32"/>
      <c r="AI366" s="32"/>
      <c r="AJ366" s="32"/>
    </row>
    <row r="367" spans="4:36" x14ac:dyDescent="0.25">
      <c r="D367" s="41"/>
      <c r="E367" s="41"/>
      <c r="F367" s="44"/>
      <c r="G367" s="42"/>
      <c r="H367" s="43"/>
      <c r="I367" s="43"/>
      <c r="J367" s="41"/>
      <c r="L367" s="23"/>
      <c r="M367" s="31"/>
      <c r="N367" s="31"/>
      <c r="R367" s="31"/>
      <c r="S367" s="31"/>
      <c r="T367" s="31"/>
      <c r="U367" s="31"/>
      <c r="V367" s="31"/>
      <c r="Z367" s="33"/>
      <c r="AD367" s="32"/>
      <c r="AF367" s="32"/>
      <c r="AG367" s="32"/>
      <c r="AH367" s="32"/>
      <c r="AI367" s="32"/>
      <c r="AJ367" s="32"/>
    </row>
    <row r="368" spans="4:36" x14ac:dyDescent="0.25">
      <c r="D368" s="41"/>
      <c r="E368" s="41"/>
      <c r="F368" s="44"/>
      <c r="G368" s="42"/>
      <c r="H368" s="43"/>
      <c r="I368" s="43"/>
      <c r="J368" s="41"/>
      <c r="L368" s="23"/>
      <c r="M368" s="31"/>
      <c r="N368" s="31"/>
      <c r="R368" s="31"/>
      <c r="S368" s="31"/>
      <c r="T368" s="31"/>
      <c r="U368" s="31"/>
      <c r="V368" s="31"/>
      <c r="Z368" s="33"/>
      <c r="AD368" s="32"/>
      <c r="AF368" s="32"/>
      <c r="AG368" s="32"/>
      <c r="AH368" s="32"/>
      <c r="AI368" s="32"/>
      <c r="AJ368" s="32"/>
    </row>
    <row r="369" spans="1:36" x14ac:dyDescent="0.25">
      <c r="D369" s="41"/>
      <c r="E369" s="41"/>
      <c r="F369" s="44"/>
      <c r="G369" s="42"/>
      <c r="H369" s="43"/>
      <c r="I369" s="43"/>
      <c r="J369" s="41"/>
      <c r="K369" s="34"/>
      <c r="L369" s="23"/>
      <c r="M369" s="31"/>
      <c r="N369" s="31"/>
      <c r="R369" s="31"/>
      <c r="S369" s="31"/>
      <c r="T369" s="31"/>
      <c r="U369" s="31"/>
      <c r="V369" s="31"/>
      <c r="Z369" s="33"/>
      <c r="AD369" s="32"/>
      <c r="AF369" s="32"/>
      <c r="AG369" s="32"/>
      <c r="AH369" s="32"/>
      <c r="AI369" s="32"/>
      <c r="AJ369" s="32"/>
    </row>
    <row r="370" spans="1:36" x14ac:dyDescent="0.25">
      <c r="D370" s="41"/>
      <c r="E370" s="41"/>
      <c r="F370" s="44"/>
      <c r="G370" s="42"/>
      <c r="H370" s="43"/>
      <c r="I370" s="43"/>
      <c r="J370" s="41"/>
      <c r="L370" s="23"/>
      <c r="M370" s="31"/>
      <c r="N370" s="31"/>
      <c r="R370" s="31"/>
      <c r="S370" s="31"/>
      <c r="T370" s="31"/>
      <c r="U370" s="31"/>
      <c r="V370" s="31"/>
      <c r="Z370" s="33"/>
      <c r="AD370" s="32"/>
      <c r="AF370" s="32"/>
      <c r="AG370" s="32"/>
      <c r="AH370" s="32"/>
      <c r="AI370" s="32"/>
      <c r="AJ370" s="32"/>
    </row>
    <row r="371" spans="1:36" x14ac:dyDescent="0.25">
      <c r="A371" s="45"/>
      <c r="B371" s="45"/>
      <c r="C371" s="45"/>
      <c r="D371" s="41"/>
      <c r="E371" s="41"/>
      <c r="F371" s="44"/>
      <c r="G371" s="42"/>
      <c r="H371" s="43"/>
      <c r="I371" s="43"/>
      <c r="J371" s="41"/>
      <c r="L371" s="23"/>
      <c r="M371" s="31"/>
      <c r="N371" s="31"/>
      <c r="R371" s="31"/>
      <c r="S371" s="31"/>
      <c r="T371" s="31"/>
      <c r="U371" s="31"/>
      <c r="V371" s="31"/>
      <c r="Z371" s="33"/>
      <c r="AD371" s="32"/>
      <c r="AF371" s="32"/>
      <c r="AG371" s="32"/>
      <c r="AH371" s="32"/>
      <c r="AI371" s="32"/>
      <c r="AJ371" s="32"/>
    </row>
    <row r="372" spans="1:36" x14ac:dyDescent="0.25">
      <c r="D372" s="41"/>
      <c r="E372" s="41"/>
      <c r="F372" s="44"/>
      <c r="G372" s="42"/>
      <c r="H372" s="43"/>
      <c r="I372" s="43"/>
      <c r="J372" s="41"/>
      <c r="L372" s="23"/>
      <c r="M372" s="31"/>
      <c r="N372" s="31"/>
      <c r="R372" s="31"/>
      <c r="S372" s="31"/>
      <c r="T372" s="31"/>
      <c r="U372" s="31"/>
      <c r="V372" s="31"/>
      <c r="Z372" s="33"/>
      <c r="AD372" s="32"/>
      <c r="AF372" s="32"/>
      <c r="AG372" s="32"/>
      <c r="AH372" s="32"/>
      <c r="AI372" s="32"/>
      <c r="AJ372" s="32"/>
    </row>
    <row r="373" spans="1:36" x14ac:dyDescent="0.25">
      <c r="D373" s="44"/>
      <c r="E373" s="46"/>
      <c r="F373" s="44"/>
      <c r="G373" s="47"/>
      <c r="H373" s="48"/>
      <c r="I373" s="48"/>
      <c r="J373" s="41"/>
      <c r="L373" s="24"/>
      <c r="M373" s="31"/>
      <c r="N373" s="31"/>
      <c r="R373" s="31"/>
      <c r="S373" s="31"/>
      <c r="T373" s="31"/>
      <c r="U373" s="31"/>
      <c r="V373" s="31"/>
      <c r="Z373" s="33"/>
      <c r="AD373" s="32"/>
      <c r="AF373" s="32"/>
      <c r="AG373" s="32"/>
      <c r="AH373" s="32"/>
      <c r="AI373" s="32"/>
      <c r="AJ373" s="32"/>
    </row>
    <row r="374" spans="1:36" x14ac:dyDescent="0.25">
      <c r="D374" s="44"/>
      <c r="E374" s="41"/>
      <c r="F374" s="44"/>
      <c r="G374" s="47"/>
      <c r="H374" s="48"/>
      <c r="I374" s="48"/>
      <c r="J374" s="41"/>
      <c r="K374" s="34"/>
      <c r="L374" s="24"/>
      <c r="M374" s="31"/>
      <c r="N374" s="31"/>
      <c r="R374" s="31"/>
      <c r="S374" s="31"/>
      <c r="T374" s="31"/>
      <c r="U374" s="31"/>
      <c r="V374" s="31"/>
      <c r="Z374" s="33"/>
      <c r="AD374" s="32"/>
      <c r="AF374" s="32"/>
      <c r="AG374" s="32"/>
      <c r="AH374" s="32"/>
      <c r="AI374" s="32"/>
      <c r="AJ374" s="32"/>
    </row>
    <row r="375" spans="1:36" x14ac:dyDescent="0.25">
      <c r="D375" s="44"/>
      <c r="E375" s="41"/>
      <c r="F375" s="44"/>
      <c r="G375" s="47"/>
      <c r="H375" s="48"/>
      <c r="I375" s="48"/>
      <c r="J375" s="41"/>
      <c r="L375" s="24"/>
      <c r="M375" s="31"/>
      <c r="N375" s="31"/>
      <c r="R375" s="31"/>
      <c r="S375" s="31"/>
      <c r="T375" s="31"/>
      <c r="U375" s="31"/>
      <c r="V375" s="31"/>
      <c r="Z375" s="33"/>
      <c r="AD375" s="32"/>
      <c r="AF375" s="32"/>
      <c r="AG375" s="32"/>
      <c r="AH375" s="32"/>
      <c r="AI375" s="32"/>
      <c r="AJ375" s="32"/>
    </row>
    <row r="376" spans="1:36" ht="15" customHeight="1" x14ac:dyDescent="0.25">
      <c r="D376" s="44"/>
      <c r="E376" s="46"/>
      <c r="F376" s="44"/>
      <c r="G376" s="47"/>
      <c r="H376" s="48"/>
      <c r="I376" s="48"/>
      <c r="J376" s="41"/>
      <c r="L376" s="24"/>
      <c r="M376" s="31"/>
      <c r="N376" s="31"/>
      <c r="R376" s="31"/>
      <c r="S376" s="31"/>
      <c r="T376" s="31"/>
      <c r="U376" s="31"/>
      <c r="V376" s="31"/>
      <c r="Z376" s="33"/>
      <c r="AD376" s="32"/>
      <c r="AF376" s="32"/>
      <c r="AG376" s="32"/>
      <c r="AH376" s="32"/>
      <c r="AI376" s="32"/>
      <c r="AJ376" s="32"/>
    </row>
    <row r="377" spans="1:36" x14ac:dyDescent="0.25">
      <c r="D377" s="44"/>
      <c r="E377" s="46"/>
      <c r="F377" s="44"/>
      <c r="G377" s="47"/>
      <c r="H377" s="48"/>
      <c r="I377" s="48"/>
      <c r="J377" s="41"/>
      <c r="L377" s="24"/>
      <c r="M377" s="31"/>
      <c r="N377" s="31"/>
      <c r="R377" s="31"/>
      <c r="S377" s="31"/>
      <c r="T377" s="31"/>
      <c r="U377" s="31"/>
      <c r="V377" s="31"/>
      <c r="Z377" s="33"/>
      <c r="AD377" s="32"/>
      <c r="AF377" s="32"/>
      <c r="AG377" s="32"/>
      <c r="AH377" s="32"/>
      <c r="AI377" s="32"/>
      <c r="AJ377" s="32"/>
    </row>
    <row r="378" spans="1:36" x14ac:dyDescent="0.25">
      <c r="D378" s="44"/>
      <c r="E378" s="41"/>
      <c r="F378" s="44"/>
      <c r="G378" s="47"/>
      <c r="H378" s="48"/>
      <c r="I378" s="48"/>
      <c r="J378" s="41"/>
      <c r="L378" s="24"/>
      <c r="M378" s="31"/>
      <c r="N378" s="31"/>
      <c r="R378" s="31"/>
      <c r="S378" s="31"/>
      <c r="T378" s="31"/>
      <c r="U378" s="31"/>
      <c r="V378" s="31"/>
      <c r="Z378" s="33"/>
      <c r="AD378" s="32"/>
      <c r="AF378" s="32"/>
      <c r="AG378" s="32"/>
      <c r="AH378" s="32"/>
      <c r="AI378" s="32"/>
      <c r="AJ378" s="32"/>
    </row>
    <row r="379" spans="1:36" x14ac:dyDescent="0.25">
      <c r="D379" s="44"/>
      <c r="E379" s="46"/>
      <c r="F379" s="44"/>
      <c r="G379" s="47"/>
      <c r="H379" s="48"/>
      <c r="I379" s="48"/>
      <c r="J379" s="41"/>
      <c r="K379" s="34"/>
      <c r="L379" s="24"/>
      <c r="M379" s="31"/>
      <c r="N379" s="31"/>
      <c r="R379" s="31"/>
      <c r="S379" s="31"/>
      <c r="T379" s="31"/>
      <c r="U379" s="31"/>
      <c r="V379" s="31"/>
      <c r="Z379" s="33"/>
      <c r="AD379" s="32"/>
      <c r="AF379" s="32"/>
      <c r="AG379" s="32"/>
      <c r="AH379" s="32"/>
      <c r="AI379" s="32"/>
      <c r="AJ379" s="32"/>
    </row>
    <row r="380" spans="1:36" x14ac:dyDescent="0.25">
      <c r="D380" s="44"/>
      <c r="E380" s="41"/>
      <c r="F380" s="44"/>
      <c r="G380" s="47"/>
      <c r="H380" s="48"/>
      <c r="I380" s="48"/>
      <c r="J380" s="41"/>
      <c r="L380" s="24"/>
      <c r="M380" s="31"/>
      <c r="N380" s="31"/>
      <c r="R380" s="31"/>
      <c r="S380" s="31"/>
      <c r="T380" s="31"/>
      <c r="U380" s="31"/>
      <c r="V380" s="31"/>
      <c r="Z380" s="33"/>
      <c r="AD380" s="32"/>
      <c r="AF380" s="32"/>
      <c r="AG380" s="32"/>
      <c r="AH380" s="32"/>
      <c r="AI380" s="32"/>
      <c r="AJ380" s="32"/>
    </row>
    <row r="381" spans="1:36" x14ac:dyDescent="0.25">
      <c r="D381" s="44"/>
      <c r="E381" s="46"/>
      <c r="F381" s="44"/>
      <c r="G381" s="47"/>
      <c r="H381" s="48"/>
      <c r="I381" s="48"/>
      <c r="J381" s="41"/>
      <c r="L381" s="24"/>
      <c r="M381" s="31"/>
      <c r="N381" s="31"/>
      <c r="R381" s="31"/>
      <c r="S381" s="31"/>
      <c r="T381" s="31"/>
      <c r="U381" s="31"/>
      <c r="V381" s="31"/>
      <c r="Z381" s="33"/>
      <c r="AD381" s="32"/>
      <c r="AF381" s="32"/>
      <c r="AG381" s="32"/>
      <c r="AH381" s="32"/>
      <c r="AI381" s="32"/>
      <c r="AJ381" s="32"/>
    </row>
    <row r="382" spans="1:36" x14ac:dyDescent="0.25">
      <c r="D382" s="44"/>
      <c r="E382" s="41"/>
      <c r="F382" s="44"/>
      <c r="G382" s="47"/>
      <c r="H382" s="48"/>
      <c r="I382" s="48"/>
      <c r="J382" s="41"/>
      <c r="L382" s="24"/>
      <c r="M382" s="31"/>
      <c r="N382" s="31"/>
      <c r="R382" s="31"/>
      <c r="S382" s="31"/>
      <c r="T382" s="31"/>
      <c r="U382" s="31"/>
      <c r="V382" s="31"/>
      <c r="Z382" s="33"/>
      <c r="AD382" s="32"/>
      <c r="AF382" s="32"/>
      <c r="AG382" s="32"/>
      <c r="AH382" s="32"/>
      <c r="AI382" s="32"/>
      <c r="AJ382" s="32"/>
    </row>
    <row r="383" spans="1:36" x14ac:dyDescent="0.25">
      <c r="D383" s="44"/>
      <c r="E383" s="46"/>
      <c r="F383" s="44"/>
      <c r="G383" s="47"/>
      <c r="H383" s="48"/>
      <c r="I383" s="48"/>
      <c r="J383" s="41"/>
      <c r="L383" s="24"/>
      <c r="M383" s="31"/>
      <c r="N383" s="31"/>
      <c r="R383" s="31"/>
      <c r="S383" s="31"/>
      <c r="T383" s="31"/>
      <c r="U383" s="31"/>
      <c r="V383" s="31"/>
      <c r="Z383" s="33"/>
      <c r="AD383" s="32"/>
      <c r="AF383" s="32"/>
      <c r="AG383" s="32"/>
      <c r="AH383" s="32"/>
      <c r="AI383" s="32"/>
      <c r="AJ383" s="32"/>
    </row>
    <row r="384" spans="1:36" x14ac:dyDescent="0.25">
      <c r="D384" s="44"/>
      <c r="E384" s="41"/>
      <c r="F384" s="44"/>
      <c r="G384" s="47"/>
      <c r="H384" s="48"/>
      <c r="I384" s="48"/>
      <c r="J384" s="41"/>
      <c r="K384" s="34"/>
      <c r="L384" s="24"/>
      <c r="M384" s="31"/>
      <c r="N384" s="31"/>
      <c r="R384" s="31"/>
      <c r="S384" s="31"/>
      <c r="T384" s="31"/>
      <c r="U384" s="31"/>
      <c r="V384" s="31"/>
      <c r="Z384" s="33"/>
      <c r="AD384" s="32"/>
      <c r="AF384" s="32"/>
      <c r="AG384" s="32"/>
      <c r="AH384" s="32"/>
      <c r="AI384" s="32"/>
      <c r="AJ384" s="32"/>
    </row>
    <row r="385" spans="4:36" x14ac:dyDescent="0.25">
      <c r="D385" s="44"/>
      <c r="E385" s="46"/>
      <c r="F385" s="44"/>
      <c r="G385" s="47"/>
      <c r="H385" s="48"/>
      <c r="I385" s="48"/>
      <c r="J385" s="41"/>
      <c r="L385" s="24"/>
      <c r="M385" s="31"/>
      <c r="N385" s="31"/>
      <c r="R385" s="31"/>
      <c r="S385" s="31"/>
      <c r="T385" s="31"/>
      <c r="U385" s="31"/>
      <c r="V385" s="31"/>
      <c r="Z385" s="33"/>
      <c r="AD385" s="32"/>
      <c r="AF385" s="32"/>
      <c r="AG385" s="32"/>
      <c r="AH385" s="32"/>
      <c r="AI385" s="32"/>
      <c r="AJ385" s="32"/>
    </row>
    <row r="386" spans="4:36" x14ac:dyDescent="0.25">
      <c r="D386" s="44"/>
      <c r="E386" s="41"/>
      <c r="F386" s="44"/>
      <c r="G386" s="47"/>
      <c r="H386" s="48"/>
      <c r="I386" s="48"/>
      <c r="J386" s="41"/>
      <c r="L386" s="24"/>
      <c r="M386" s="31"/>
      <c r="N386" s="31"/>
      <c r="R386" s="31"/>
      <c r="S386" s="31"/>
      <c r="T386" s="31"/>
      <c r="U386" s="31"/>
      <c r="V386" s="31"/>
      <c r="Z386" s="33"/>
      <c r="AD386" s="32"/>
      <c r="AF386" s="32"/>
      <c r="AG386" s="32"/>
      <c r="AH386" s="32"/>
      <c r="AI386" s="32"/>
      <c r="AJ386" s="32"/>
    </row>
    <row r="387" spans="4:36" x14ac:dyDescent="0.25">
      <c r="D387" s="44"/>
      <c r="E387" s="46"/>
      <c r="F387" s="44"/>
      <c r="G387" s="47"/>
      <c r="H387" s="48"/>
      <c r="I387" s="48"/>
      <c r="J387" s="41"/>
      <c r="L387" s="24"/>
      <c r="M387" s="31"/>
      <c r="N387" s="31"/>
      <c r="R387" s="31"/>
      <c r="S387" s="31"/>
      <c r="T387" s="31"/>
      <c r="U387" s="31"/>
      <c r="V387" s="31"/>
      <c r="Z387" s="33"/>
      <c r="AD387" s="32"/>
      <c r="AF387" s="32"/>
      <c r="AG387" s="32"/>
      <c r="AH387" s="32"/>
      <c r="AI387" s="32"/>
      <c r="AJ387" s="32"/>
    </row>
    <row r="388" spans="4:36" x14ac:dyDescent="0.25">
      <c r="D388" s="44"/>
      <c r="E388" s="41"/>
      <c r="F388" s="44"/>
      <c r="G388" s="47"/>
      <c r="H388" s="48"/>
      <c r="I388" s="48"/>
      <c r="J388" s="41"/>
      <c r="L388" s="24"/>
      <c r="M388" s="31"/>
      <c r="N388" s="31"/>
      <c r="R388" s="31"/>
      <c r="S388" s="31"/>
      <c r="T388" s="31"/>
      <c r="U388" s="31"/>
      <c r="V388" s="31"/>
      <c r="Z388" s="33"/>
      <c r="AD388" s="32"/>
      <c r="AF388" s="32"/>
      <c r="AG388" s="32"/>
      <c r="AH388" s="32"/>
      <c r="AI388" s="32"/>
      <c r="AJ388" s="32"/>
    </row>
    <row r="389" spans="4:36" x14ac:dyDescent="0.25">
      <c r="D389" s="44"/>
      <c r="E389" s="46"/>
      <c r="F389" s="44"/>
      <c r="G389" s="47"/>
      <c r="H389" s="48"/>
      <c r="I389" s="48"/>
      <c r="J389" s="41"/>
      <c r="K389" s="34"/>
      <c r="L389" s="24"/>
      <c r="M389" s="31"/>
      <c r="N389" s="31"/>
      <c r="R389" s="31"/>
      <c r="S389" s="31"/>
      <c r="T389" s="31"/>
      <c r="U389" s="31"/>
      <c r="V389" s="31"/>
      <c r="Z389" s="33"/>
      <c r="AD389" s="32"/>
      <c r="AF389" s="32"/>
      <c r="AG389" s="32"/>
      <c r="AH389" s="32"/>
      <c r="AI389" s="32"/>
      <c r="AJ389" s="32"/>
    </row>
    <row r="390" spans="4:36" x14ac:dyDescent="0.25">
      <c r="D390" s="44"/>
      <c r="E390" s="46"/>
      <c r="F390" s="44"/>
      <c r="G390" s="47"/>
      <c r="H390" s="48"/>
      <c r="I390" s="48"/>
      <c r="J390" s="41"/>
      <c r="L390" s="24"/>
      <c r="M390" s="31"/>
      <c r="N390" s="31"/>
      <c r="R390" s="31"/>
      <c r="S390" s="31"/>
      <c r="T390" s="31"/>
      <c r="U390" s="31"/>
      <c r="V390" s="31"/>
      <c r="Z390" s="33"/>
      <c r="AD390" s="32"/>
      <c r="AF390" s="32"/>
      <c r="AG390" s="32"/>
      <c r="AH390" s="32"/>
      <c r="AI390" s="32"/>
      <c r="AJ390" s="32"/>
    </row>
    <row r="391" spans="4:36" x14ac:dyDescent="0.25">
      <c r="D391" s="44"/>
      <c r="E391" s="46"/>
      <c r="F391" s="44"/>
      <c r="G391" s="47"/>
      <c r="H391" s="48"/>
      <c r="I391" s="48"/>
      <c r="J391" s="41"/>
      <c r="K391" s="34"/>
      <c r="L391" s="24"/>
      <c r="M391" s="31"/>
      <c r="N391" s="31"/>
      <c r="R391" s="31"/>
      <c r="S391" s="31"/>
      <c r="T391" s="31"/>
      <c r="U391" s="31"/>
      <c r="V391" s="31"/>
      <c r="Z391" s="33"/>
      <c r="AD391" s="32"/>
      <c r="AF391" s="32"/>
      <c r="AG391" s="32"/>
      <c r="AH391" s="32"/>
      <c r="AI391" s="32"/>
      <c r="AJ391" s="32"/>
    </row>
    <row r="392" spans="4:36" x14ac:dyDescent="0.25">
      <c r="D392" s="41"/>
      <c r="E392" s="41"/>
      <c r="F392" s="44"/>
      <c r="G392" s="42"/>
      <c r="H392" s="43"/>
      <c r="I392" s="43"/>
      <c r="J392" s="41"/>
      <c r="K392" s="34"/>
      <c r="L392" s="23"/>
      <c r="M392" s="31"/>
      <c r="N392" s="31"/>
      <c r="R392" s="31"/>
      <c r="S392" s="31"/>
      <c r="T392" s="31"/>
      <c r="U392" s="31"/>
      <c r="V392" s="31"/>
      <c r="Z392" s="33"/>
      <c r="AD392" s="32"/>
      <c r="AF392" s="32"/>
      <c r="AG392" s="32"/>
      <c r="AH392" s="32"/>
      <c r="AI392" s="32"/>
      <c r="AJ392" s="32"/>
    </row>
    <row r="393" spans="4:36" x14ac:dyDescent="0.25">
      <c r="D393" s="44"/>
      <c r="E393" s="46"/>
      <c r="F393" s="44"/>
      <c r="G393" s="47"/>
      <c r="H393" s="48"/>
      <c r="I393" s="48"/>
      <c r="J393" s="41"/>
      <c r="L393" s="24"/>
      <c r="M393" s="31"/>
      <c r="N393" s="31"/>
      <c r="R393" s="31"/>
      <c r="S393" s="31"/>
      <c r="T393" s="31"/>
      <c r="U393" s="31"/>
      <c r="V393" s="31"/>
      <c r="Z393" s="33"/>
      <c r="AD393" s="32"/>
      <c r="AF393" s="32"/>
      <c r="AG393" s="32"/>
      <c r="AH393" s="32"/>
      <c r="AI393" s="32"/>
      <c r="AJ393" s="32"/>
    </row>
    <row r="394" spans="4:36" x14ac:dyDescent="0.25">
      <c r="D394" s="41"/>
      <c r="E394" s="41"/>
      <c r="F394" s="44"/>
      <c r="G394" s="42"/>
      <c r="H394" s="43"/>
      <c r="I394" s="43"/>
      <c r="J394" s="41"/>
      <c r="K394" s="34"/>
      <c r="L394" s="23"/>
      <c r="M394" s="31"/>
      <c r="N394" s="31"/>
      <c r="R394" s="31"/>
      <c r="S394" s="31"/>
      <c r="T394" s="31"/>
      <c r="U394" s="31"/>
      <c r="V394" s="31"/>
      <c r="Z394" s="33"/>
      <c r="AD394" s="32"/>
      <c r="AF394" s="32"/>
      <c r="AG394" s="32"/>
      <c r="AH394" s="32"/>
      <c r="AI394" s="32"/>
      <c r="AJ394" s="32"/>
    </row>
    <row r="395" spans="4:36" x14ac:dyDescent="0.25">
      <c r="D395" s="41"/>
      <c r="E395" s="41"/>
      <c r="F395" s="44"/>
      <c r="G395" s="42"/>
      <c r="H395" s="43"/>
      <c r="I395" s="43"/>
      <c r="J395" s="41"/>
      <c r="L395" s="23"/>
      <c r="M395" s="31"/>
      <c r="N395" s="31"/>
      <c r="R395" s="31"/>
      <c r="S395" s="31"/>
      <c r="T395" s="31"/>
      <c r="U395" s="31"/>
      <c r="V395" s="31"/>
      <c r="Z395" s="33"/>
      <c r="AD395" s="32"/>
      <c r="AF395" s="32"/>
      <c r="AG395" s="32"/>
      <c r="AH395" s="32"/>
      <c r="AI395" s="32"/>
      <c r="AJ395" s="32"/>
    </row>
    <row r="396" spans="4:36" x14ac:dyDescent="0.25">
      <c r="D396" s="44"/>
      <c r="E396" s="46"/>
      <c r="F396" s="44"/>
      <c r="G396" s="47"/>
      <c r="H396" s="48"/>
      <c r="I396" s="48"/>
      <c r="J396" s="41"/>
      <c r="L396" s="24"/>
      <c r="M396" s="31"/>
      <c r="N396" s="31"/>
      <c r="R396" s="31"/>
      <c r="S396" s="31"/>
      <c r="T396" s="31"/>
      <c r="U396" s="31"/>
      <c r="V396" s="31"/>
      <c r="Z396" s="33"/>
      <c r="AD396" s="32"/>
      <c r="AF396" s="32"/>
      <c r="AG396" s="32"/>
      <c r="AH396" s="32"/>
      <c r="AI396" s="32"/>
      <c r="AJ396" s="32"/>
    </row>
    <row r="397" spans="4:36" x14ac:dyDescent="0.25">
      <c r="D397" s="41"/>
      <c r="E397" s="41"/>
      <c r="F397" s="44"/>
      <c r="G397" s="42"/>
      <c r="H397" s="43"/>
      <c r="I397" s="43"/>
      <c r="J397" s="41"/>
      <c r="L397" s="23"/>
      <c r="M397" s="31"/>
      <c r="N397" s="31"/>
      <c r="R397" s="31"/>
      <c r="S397" s="31"/>
      <c r="T397" s="31"/>
      <c r="U397" s="31"/>
      <c r="V397" s="31"/>
      <c r="Z397" s="33"/>
      <c r="AD397" s="32"/>
      <c r="AF397" s="32"/>
      <c r="AG397" s="32"/>
      <c r="AH397" s="32"/>
      <c r="AI397" s="32"/>
      <c r="AJ397" s="32"/>
    </row>
    <row r="398" spans="4:36" x14ac:dyDescent="0.25">
      <c r="D398" s="44"/>
      <c r="E398" s="46"/>
      <c r="F398" s="44"/>
      <c r="G398" s="47"/>
      <c r="H398" s="48"/>
      <c r="I398" s="48"/>
      <c r="J398" s="41"/>
      <c r="L398" s="24"/>
      <c r="M398" s="31"/>
      <c r="N398" s="31"/>
      <c r="R398" s="31"/>
      <c r="S398" s="31"/>
      <c r="T398" s="31"/>
      <c r="U398" s="31"/>
      <c r="V398" s="31"/>
      <c r="Z398" s="33"/>
      <c r="AD398" s="32"/>
      <c r="AF398" s="32"/>
      <c r="AG398" s="32"/>
      <c r="AH398" s="32"/>
      <c r="AI398" s="32"/>
      <c r="AJ398" s="32"/>
    </row>
    <row r="399" spans="4:36" x14ac:dyDescent="0.25">
      <c r="D399" s="44"/>
      <c r="E399" s="46"/>
      <c r="F399" s="44"/>
      <c r="G399" s="47"/>
      <c r="H399" s="48"/>
      <c r="I399" s="48"/>
      <c r="J399" s="41"/>
      <c r="K399" s="34"/>
      <c r="L399" s="24"/>
      <c r="M399" s="31"/>
      <c r="N399" s="31"/>
      <c r="R399" s="31"/>
      <c r="S399" s="31"/>
      <c r="T399" s="31"/>
      <c r="U399" s="31"/>
      <c r="V399" s="31"/>
      <c r="Z399" s="33"/>
      <c r="AD399" s="32"/>
      <c r="AF399" s="32"/>
      <c r="AG399" s="32"/>
      <c r="AH399" s="32"/>
      <c r="AI399" s="32"/>
      <c r="AJ399" s="32"/>
    </row>
    <row r="400" spans="4:36" x14ac:dyDescent="0.25">
      <c r="D400" s="41"/>
      <c r="E400" s="41"/>
      <c r="F400" s="44"/>
      <c r="G400" s="42"/>
      <c r="H400" s="43"/>
      <c r="I400" s="43"/>
      <c r="J400" s="41"/>
      <c r="K400" s="49"/>
      <c r="L400" s="23"/>
      <c r="M400" s="31"/>
      <c r="N400" s="31"/>
      <c r="R400" s="31"/>
      <c r="S400" s="31"/>
      <c r="T400" s="31"/>
      <c r="U400" s="31"/>
      <c r="V400" s="31"/>
      <c r="Z400" s="33"/>
      <c r="AD400" s="32"/>
      <c r="AF400" s="32"/>
      <c r="AG400" s="32"/>
      <c r="AH400" s="32"/>
      <c r="AI400" s="32"/>
      <c r="AJ400" s="32"/>
    </row>
    <row r="401" spans="4:36" x14ac:dyDescent="0.25">
      <c r="D401" s="41"/>
      <c r="E401" s="41"/>
      <c r="F401" s="44"/>
      <c r="G401" s="42"/>
      <c r="H401" s="43"/>
      <c r="I401" s="43"/>
      <c r="J401" s="41"/>
      <c r="L401" s="23"/>
      <c r="M401" s="31"/>
      <c r="N401" s="31"/>
      <c r="R401" s="31"/>
      <c r="S401" s="31"/>
      <c r="T401" s="31"/>
      <c r="U401" s="31"/>
      <c r="V401" s="31"/>
      <c r="Z401" s="33"/>
      <c r="AD401" s="32"/>
      <c r="AF401" s="32"/>
      <c r="AG401" s="32"/>
      <c r="AH401" s="32"/>
      <c r="AI401" s="32"/>
      <c r="AJ401" s="32"/>
    </row>
    <row r="402" spans="4:36" x14ac:dyDescent="0.25">
      <c r="D402" s="41"/>
      <c r="E402" s="46"/>
      <c r="F402" s="44"/>
      <c r="G402" s="47"/>
      <c r="H402" s="48"/>
      <c r="I402" s="48"/>
      <c r="J402" s="41"/>
      <c r="K402" s="34"/>
      <c r="L402" s="24"/>
      <c r="M402" s="31"/>
      <c r="N402" s="31"/>
      <c r="R402" s="31"/>
      <c r="S402" s="31"/>
      <c r="T402" s="31"/>
      <c r="U402" s="31"/>
      <c r="V402" s="31"/>
      <c r="Z402" s="33"/>
      <c r="AD402" s="32"/>
      <c r="AF402" s="32"/>
      <c r="AG402" s="32"/>
      <c r="AH402" s="32"/>
      <c r="AI402" s="32"/>
      <c r="AJ402" s="32"/>
    </row>
    <row r="403" spans="4:36" x14ac:dyDescent="0.25">
      <c r="D403" s="41"/>
      <c r="E403" s="41"/>
      <c r="F403" s="44"/>
      <c r="G403" s="42"/>
      <c r="H403" s="43"/>
      <c r="I403" s="43"/>
      <c r="J403" s="41"/>
      <c r="L403" s="23"/>
      <c r="M403" s="31"/>
      <c r="N403" s="31"/>
      <c r="R403" s="31"/>
      <c r="S403" s="31"/>
      <c r="T403" s="31"/>
      <c r="U403" s="31"/>
      <c r="V403" s="31"/>
      <c r="Z403" s="33"/>
      <c r="AD403" s="32"/>
      <c r="AF403" s="32"/>
      <c r="AG403" s="32"/>
      <c r="AH403" s="32"/>
      <c r="AI403" s="32"/>
      <c r="AJ403" s="32"/>
    </row>
    <row r="404" spans="4:36" x14ac:dyDescent="0.25">
      <c r="D404" s="41"/>
      <c r="E404" s="41"/>
      <c r="F404" s="44"/>
      <c r="G404" s="42"/>
      <c r="H404" s="43"/>
      <c r="I404" s="43"/>
      <c r="J404" s="41"/>
      <c r="K404" s="34"/>
      <c r="L404" s="23"/>
      <c r="M404" s="31"/>
      <c r="N404" s="31"/>
      <c r="R404" s="31"/>
      <c r="S404" s="31"/>
      <c r="T404" s="31"/>
      <c r="U404" s="31"/>
      <c r="V404" s="31"/>
      <c r="Z404" s="33"/>
      <c r="AD404" s="32"/>
      <c r="AF404" s="32"/>
      <c r="AG404" s="32"/>
      <c r="AH404" s="32"/>
      <c r="AI404" s="32"/>
      <c r="AJ404" s="32"/>
    </row>
    <row r="405" spans="4:36" x14ac:dyDescent="0.25">
      <c r="D405" s="41"/>
      <c r="E405" s="46"/>
      <c r="F405" s="44"/>
      <c r="G405" s="47"/>
      <c r="H405" s="48"/>
      <c r="I405" s="48"/>
      <c r="J405" s="41"/>
      <c r="L405" s="24"/>
      <c r="M405" s="31"/>
      <c r="N405" s="31"/>
      <c r="R405" s="31"/>
      <c r="S405" s="31"/>
      <c r="T405" s="31"/>
      <c r="U405" s="31"/>
      <c r="V405" s="31"/>
      <c r="Z405" s="33"/>
      <c r="AD405" s="32"/>
      <c r="AF405" s="32"/>
      <c r="AG405" s="32"/>
      <c r="AH405" s="32"/>
      <c r="AI405" s="32"/>
      <c r="AJ405" s="32"/>
    </row>
    <row r="406" spans="4:36" x14ac:dyDescent="0.25">
      <c r="D406" s="44"/>
      <c r="E406" s="46"/>
      <c r="F406" s="44"/>
      <c r="G406" s="47"/>
      <c r="H406" s="48"/>
      <c r="I406" s="48"/>
      <c r="J406" s="41"/>
      <c r="L406" s="24"/>
      <c r="M406" s="31"/>
      <c r="N406" s="31"/>
      <c r="R406" s="31"/>
      <c r="S406" s="31"/>
      <c r="T406" s="31"/>
      <c r="U406" s="31"/>
      <c r="V406" s="31"/>
      <c r="Z406" s="33"/>
      <c r="AD406" s="32"/>
      <c r="AF406" s="32"/>
      <c r="AG406" s="32"/>
      <c r="AH406" s="32"/>
      <c r="AI406" s="32"/>
      <c r="AJ406" s="32"/>
    </row>
    <row r="407" spans="4:36" x14ac:dyDescent="0.25">
      <c r="D407" s="44"/>
      <c r="E407" s="46"/>
      <c r="F407" s="44"/>
      <c r="G407" s="47"/>
      <c r="H407" s="48"/>
      <c r="I407" s="48"/>
      <c r="J407" s="41"/>
      <c r="L407" s="24"/>
      <c r="M407" s="31"/>
      <c r="N407" s="31"/>
      <c r="R407" s="31"/>
      <c r="S407" s="31"/>
      <c r="T407" s="31"/>
      <c r="U407" s="31"/>
      <c r="V407" s="31"/>
      <c r="Z407" s="33"/>
      <c r="AD407" s="32"/>
      <c r="AF407" s="32"/>
      <c r="AG407" s="32"/>
      <c r="AH407" s="32"/>
      <c r="AI407" s="32"/>
      <c r="AJ407" s="32"/>
    </row>
    <row r="408" spans="4:36" x14ac:dyDescent="0.25">
      <c r="D408" s="44"/>
      <c r="E408" s="46"/>
      <c r="F408" s="44"/>
      <c r="G408" s="47"/>
      <c r="H408" s="48"/>
      <c r="I408" s="48"/>
      <c r="J408" s="41"/>
      <c r="L408" s="24"/>
      <c r="M408" s="31"/>
      <c r="N408" s="31"/>
      <c r="R408" s="31"/>
      <c r="S408" s="31"/>
      <c r="T408" s="31"/>
      <c r="U408" s="31"/>
      <c r="V408" s="31"/>
      <c r="Z408" s="33"/>
      <c r="AD408" s="32"/>
      <c r="AF408" s="32"/>
      <c r="AG408" s="32"/>
      <c r="AH408" s="32"/>
      <c r="AI408" s="32"/>
      <c r="AJ408" s="32"/>
    </row>
    <row r="409" spans="4:36" x14ac:dyDescent="0.25">
      <c r="D409" s="41"/>
      <c r="E409" s="41"/>
      <c r="F409" s="44"/>
      <c r="G409" s="42"/>
      <c r="H409" s="43"/>
      <c r="I409" s="43"/>
      <c r="J409" s="41"/>
      <c r="K409" s="34"/>
      <c r="L409" s="23"/>
      <c r="M409" s="31"/>
      <c r="N409" s="31"/>
      <c r="R409" s="31"/>
      <c r="S409" s="31"/>
      <c r="T409" s="31"/>
      <c r="U409" s="31"/>
      <c r="V409" s="31"/>
      <c r="Z409" s="33"/>
      <c r="AD409" s="32"/>
      <c r="AF409" s="32"/>
      <c r="AG409" s="32"/>
      <c r="AH409" s="32"/>
      <c r="AI409" s="32"/>
      <c r="AJ409" s="32"/>
    </row>
    <row r="410" spans="4:36" x14ac:dyDescent="0.25">
      <c r="D410" s="41"/>
      <c r="E410" s="41"/>
      <c r="F410" s="44"/>
      <c r="G410" s="42"/>
      <c r="H410" s="43"/>
      <c r="I410" s="43"/>
      <c r="J410" s="41"/>
      <c r="L410" s="23"/>
      <c r="M410" s="31"/>
      <c r="N410" s="31"/>
      <c r="R410" s="31"/>
      <c r="S410" s="31"/>
      <c r="T410" s="31"/>
      <c r="U410" s="31"/>
      <c r="V410" s="31"/>
      <c r="Z410" s="33"/>
      <c r="AD410" s="32"/>
      <c r="AF410" s="32"/>
      <c r="AG410" s="32"/>
      <c r="AH410" s="32"/>
      <c r="AI410" s="32"/>
      <c r="AJ410" s="32"/>
    </row>
    <row r="411" spans="4:36" x14ac:dyDescent="0.25">
      <c r="D411" s="44"/>
      <c r="E411" s="46"/>
      <c r="F411" s="44"/>
      <c r="G411" s="47"/>
      <c r="H411" s="48"/>
      <c r="I411" s="48"/>
      <c r="J411" s="41"/>
      <c r="K411" s="34"/>
      <c r="L411" s="24"/>
      <c r="M411" s="31"/>
      <c r="N411" s="31"/>
      <c r="R411" s="31"/>
      <c r="S411" s="31"/>
      <c r="T411" s="31"/>
      <c r="U411" s="31"/>
      <c r="V411" s="31"/>
      <c r="Z411" s="33"/>
      <c r="AD411" s="32"/>
      <c r="AF411" s="32"/>
      <c r="AG411" s="32"/>
      <c r="AH411" s="32"/>
      <c r="AI411" s="32"/>
      <c r="AJ411" s="32"/>
    </row>
    <row r="412" spans="4:36" x14ac:dyDescent="0.25">
      <c r="D412" s="41"/>
      <c r="E412" s="41"/>
      <c r="F412" s="44"/>
      <c r="G412" s="42"/>
      <c r="H412" s="43"/>
      <c r="I412" s="43"/>
      <c r="J412" s="41"/>
      <c r="L412" s="23"/>
      <c r="M412" s="31"/>
      <c r="N412" s="31"/>
      <c r="R412" s="31"/>
      <c r="S412" s="31"/>
      <c r="T412" s="31"/>
      <c r="U412" s="31"/>
      <c r="V412" s="31"/>
      <c r="Z412" s="33"/>
      <c r="AD412" s="32"/>
      <c r="AF412" s="32"/>
      <c r="AG412" s="32"/>
      <c r="AH412" s="32"/>
      <c r="AI412" s="32"/>
      <c r="AJ412" s="32"/>
    </row>
    <row r="413" spans="4:36" x14ac:dyDescent="0.25">
      <c r="D413" s="41"/>
      <c r="E413" s="41"/>
      <c r="F413" s="44"/>
      <c r="G413" s="42"/>
      <c r="H413" s="43"/>
      <c r="I413" s="43"/>
      <c r="J413" s="41"/>
      <c r="L413" s="23"/>
      <c r="M413" s="31"/>
      <c r="N413" s="31"/>
      <c r="R413" s="31"/>
      <c r="S413" s="31"/>
      <c r="T413" s="31"/>
      <c r="U413" s="31"/>
      <c r="V413" s="31"/>
      <c r="Z413" s="33"/>
      <c r="AD413" s="32"/>
      <c r="AF413" s="32"/>
      <c r="AG413" s="32"/>
      <c r="AH413" s="32"/>
      <c r="AI413" s="32"/>
      <c r="AJ413" s="32"/>
    </row>
    <row r="414" spans="4:36" x14ac:dyDescent="0.25">
      <c r="D414" s="44"/>
      <c r="E414" s="46"/>
      <c r="F414" s="44"/>
      <c r="G414" s="47"/>
      <c r="H414" s="48"/>
      <c r="I414" s="48"/>
      <c r="J414" s="41"/>
      <c r="K414" s="34"/>
      <c r="L414" s="24"/>
      <c r="M414" s="31"/>
      <c r="N414" s="31"/>
      <c r="R414" s="31"/>
      <c r="S414" s="31"/>
      <c r="T414" s="31"/>
      <c r="U414" s="31"/>
      <c r="V414" s="31"/>
      <c r="Z414" s="33"/>
      <c r="AD414" s="32"/>
      <c r="AF414" s="32"/>
      <c r="AG414" s="32"/>
      <c r="AH414" s="32"/>
      <c r="AI414" s="32"/>
      <c r="AJ414" s="32"/>
    </row>
    <row r="415" spans="4:36" x14ac:dyDescent="0.25">
      <c r="D415" s="41"/>
      <c r="E415" s="41"/>
      <c r="F415" s="44"/>
      <c r="G415" s="42"/>
      <c r="H415" s="43"/>
      <c r="I415" s="43"/>
      <c r="J415" s="41"/>
      <c r="K415" s="34"/>
      <c r="L415" s="23"/>
      <c r="M415" s="31"/>
      <c r="N415" s="31"/>
      <c r="R415" s="31"/>
      <c r="S415" s="31"/>
      <c r="T415" s="31"/>
      <c r="U415" s="31"/>
      <c r="V415" s="31"/>
      <c r="Z415" s="33"/>
      <c r="AD415" s="32"/>
      <c r="AF415" s="32"/>
      <c r="AG415" s="32"/>
      <c r="AH415" s="32"/>
      <c r="AI415" s="32"/>
      <c r="AJ415" s="32"/>
    </row>
    <row r="416" spans="4:36" x14ac:dyDescent="0.25">
      <c r="D416" s="41"/>
      <c r="E416" s="41"/>
      <c r="F416" s="44"/>
      <c r="G416" s="42"/>
      <c r="H416" s="43"/>
      <c r="I416" s="43"/>
      <c r="J416" s="41"/>
      <c r="L416" s="23"/>
      <c r="M416" s="31"/>
      <c r="N416" s="31"/>
      <c r="R416" s="31"/>
      <c r="S416" s="31"/>
      <c r="T416" s="31"/>
      <c r="U416" s="31"/>
      <c r="V416" s="31"/>
      <c r="Z416" s="33"/>
      <c r="AD416" s="32"/>
      <c r="AF416" s="32"/>
      <c r="AG416" s="32"/>
      <c r="AH416" s="32"/>
      <c r="AI416" s="32"/>
      <c r="AJ416" s="32"/>
    </row>
    <row r="417" spans="4:36" x14ac:dyDescent="0.25">
      <c r="D417" s="44"/>
      <c r="E417" s="46"/>
      <c r="F417" s="46"/>
      <c r="G417" s="47"/>
      <c r="H417" s="48"/>
      <c r="I417" s="48"/>
      <c r="J417" s="41"/>
      <c r="L417" s="24"/>
      <c r="M417" s="31"/>
      <c r="N417" s="31"/>
      <c r="R417" s="31"/>
      <c r="S417" s="31"/>
      <c r="T417" s="31"/>
      <c r="U417" s="31"/>
      <c r="V417" s="31"/>
      <c r="Z417" s="33"/>
      <c r="AD417" s="32"/>
      <c r="AF417" s="32"/>
      <c r="AG417" s="32"/>
      <c r="AH417" s="32"/>
      <c r="AI417" s="32"/>
      <c r="AJ417" s="32"/>
    </row>
    <row r="418" spans="4:36" x14ac:dyDescent="0.25">
      <c r="D418" s="44"/>
      <c r="E418" s="46"/>
      <c r="F418" s="46"/>
      <c r="G418" s="47"/>
      <c r="H418" s="48"/>
      <c r="I418" s="48"/>
      <c r="J418" s="41"/>
      <c r="L418" s="24"/>
      <c r="M418" s="31"/>
      <c r="N418" s="31"/>
      <c r="R418" s="31"/>
      <c r="S418" s="31"/>
      <c r="T418" s="31"/>
      <c r="U418" s="31"/>
      <c r="V418" s="31"/>
      <c r="Z418" s="33"/>
      <c r="AD418" s="32"/>
      <c r="AF418" s="32"/>
      <c r="AG418" s="32"/>
      <c r="AH418" s="32"/>
      <c r="AI418" s="32"/>
      <c r="AJ418" s="32"/>
    </row>
    <row r="419" spans="4:36" x14ac:dyDescent="0.25">
      <c r="D419" s="41"/>
      <c r="E419" s="41"/>
      <c r="F419" s="44"/>
      <c r="G419" s="42"/>
      <c r="H419" s="43"/>
      <c r="I419" s="43"/>
      <c r="J419" s="41"/>
      <c r="K419" s="34"/>
      <c r="L419" s="23"/>
      <c r="M419" s="31"/>
      <c r="N419" s="31"/>
      <c r="R419" s="31"/>
      <c r="S419" s="31"/>
      <c r="T419" s="31"/>
      <c r="U419" s="31"/>
      <c r="V419" s="31"/>
      <c r="Z419" s="33"/>
      <c r="AD419" s="32"/>
      <c r="AF419" s="32"/>
      <c r="AG419" s="32"/>
      <c r="AH419" s="32"/>
      <c r="AI419" s="32"/>
      <c r="AJ419" s="32"/>
    </row>
    <row r="420" spans="4:36" x14ac:dyDescent="0.25">
      <c r="D420" s="41"/>
      <c r="E420" s="41"/>
      <c r="F420" s="44"/>
      <c r="G420" s="42"/>
      <c r="H420" s="43"/>
      <c r="I420" s="43"/>
      <c r="J420" s="41"/>
      <c r="L420" s="23"/>
      <c r="M420" s="31"/>
      <c r="N420" s="31"/>
      <c r="R420" s="31"/>
      <c r="S420" s="31"/>
      <c r="T420" s="31"/>
      <c r="U420" s="31"/>
      <c r="V420" s="31"/>
      <c r="Z420" s="33"/>
      <c r="AD420" s="32"/>
      <c r="AF420" s="32"/>
      <c r="AG420" s="32"/>
      <c r="AH420" s="32"/>
      <c r="AI420" s="32"/>
      <c r="AJ420" s="32"/>
    </row>
    <row r="421" spans="4:36" x14ac:dyDescent="0.25">
      <c r="D421" s="41"/>
      <c r="E421" s="41"/>
      <c r="F421" s="44"/>
      <c r="G421" s="42"/>
      <c r="H421" s="43"/>
      <c r="I421" s="43"/>
      <c r="J421" s="41"/>
      <c r="K421" s="34"/>
      <c r="L421" s="23"/>
      <c r="M421" s="31"/>
      <c r="N421" s="31"/>
      <c r="R421" s="31"/>
      <c r="S421" s="31"/>
      <c r="T421" s="31"/>
      <c r="U421" s="31"/>
      <c r="V421" s="31"/>
      <c r="Z421" s="33"/>
      <c r="AD421" s="32"/>
      <c r="AF421" s="32"/>
      <c r="AG421" s="32"/>
      <c r="AH421" s="32"/>
      <c r="AI421" s="32"/>
      <c r="AJ421" s="32"/>
    </row>
    <row r="422" spans="4:36" x14ac:dyDescent="0.25">
      <c r="D422" s="41"/>
      <c r="E422" s="41"/>
      <c r="F422" s="44"/>
      <c r="G422" s="42"/>
      <c r="H422" s="43"/>
      <c r="I422" s="43"/>
      <c r="J422" s="41"/>
      <c r="L422" s="23"/>
      <c r="M422" s="31"/>
      <c r="N422" s="31"/>
      <c r="R422" s="31"/>
      <c r="S422" s="31"/>
      <c r="T422" s="31"/>
      <c r="U422" s="31"/>
      <c r="V422" s="31"/>
      <c r="Z422" s="33"/>
      <c r="AD422" s="32"/>
      <c r="AF422" s="32"/>
      <c r="AG422" s="32"/>
      <c r="AH422" s="32"/>
      <c r="AI422" s="32"/>
      <c r="AJ422" s="32"/>
    </row>
    <row r="423" spans="4:36" x14ac:dyDescent="0.25">
      <c r="D423" s="41"/>
      <c r="E423" s="41"/>
      <c r="F423" s="44"/>
      <c r="G423" s="42"/>
      <c r="H423" s="43"/>
      <c r="I423" s="43"/>
      <c r="J423" s="41"/>
      <c r="L423" s="23"/>
      <c r="M423" s="31"/>
      <c r="N423" s="31"/>
      <c r="R423" s="31"/>
      <c r="S423" s="31"/>
      <c r="T423" s="31"/>
      <c r="U423" s="31"/>
      <c r="V423" s="31"/>
      <c r="Z423" s="33"/>
      <c r="AD423" s="32"/>
      <c r="AF423" s="32"/>
      <c r="AG423" s="32"/>
      <c r="AH423" s="32"/>
      <c r="AI423" s="32"/>
      <c r="AJ423" s="32"/>
    </row>
    <row r="424" spans="4:36" x14ac:dyDescent="0.25">
      <c r="D424" s="41"/>
      <c r="E424" s="41"/>
      <c r="F424" s="46"/>
      <c r="G424" s="42"/>
      <c r="H424" s="43"/>
      <c r="I424" s="43"/>
      <c r="J424" s="41"/>
      <c r="K424" s="34"/>
      <c r="L424" s="23"/>
      <c r="M424" s="31"/>
      <c r="N424" s="31"/>
      <c r="R424" s="31"/>
      <c r="S424" s="31"/>
      <c r="T424" s="31"/>
      <c r="U424" s="31"/>
      <c r="V424" s="31"/>
      <c r="Z424" s="33"/>
      <c r="AD424" s="32"/>
      <c r="AF424" s="32"/>
      <c r="AG424" s="32"/>
      <c r="AH424" s="32"/>
      <c r="AI424" s="32"/>
      <c r="AJ424" s="32"/>
    </row>
    <row r="425" spans="4:36" x14ac:dyDescent="0.25">
      <c r="D425" s="44"/>
      <c r="E425" s="46"/>
      <c r="F425" s="46"/>
      <c r="G425" s="47"/>
      <c r="H425" s="48"/>
      <c r="I425" s="48"/>
      <c r="J425" s="41"/>
      <c r="L425" s="24"/>
      <c r="M425" s="31"/>
      <c r="N425" s="31"/>
      <c r="R425" s="31"/>
      <c r="S425" s="31"/>
      <c r="T425" s="31"/>
      <c r="U425" s="31"/>
      <c r="V425" s="31"/>
      <c r="Z425" s="33"/>
      <c r="AD425" s="32"/>
      <c r="AF425" s="32"/>
      <c r="AG425" s="32"/>
      <c r="AH425" s="32"/>
      <c r="AI425" s="32"/>
      <c r="AJ425" s="32"/>
    </row>
    <row r="426" spans="4:36" x14ac:dyDescent="0.25">
      <c r="D426" s="41"/>
      <c r="E426" s="41"/>
      <c r="F426" s="46"/>
      <c r="G426" s="42"/>
      <c r="H426" s="43"/>
      <c r="I426" s="43"/>
      <c r="J426" s="41"/>
      <c r="K426" s="34"/>
      <c r="L426" s="23"/>
      <c r="M426" s="31"/>
      <c r="N426" s="31"/>
      <c r="R426" s="31"/>
      <c r="S426" s="31"/>
      <c r="T426" s="31"/>
      <c r="U426" s="31"/>
      <c r="V426" s="31"/>
      <c r="Z426" s="33"/>
      <c r="AD426" s="32"/>
      <c r="AF426" s="32"/>
      <c r="AG426" s="32"/>
      <c r="AH426" s="32"/>
      <c r="AI426" s="32"/>
      <c r="AJ426" s="32"/>
    </row>
    <row r="427" spans="4:36" x14ac:dyDescent="0.25">
      <c r="D427" s="41"/>
      <c r="E427" s="41"/>
      <c r="F427" s="46"/>
      <c r="G427" s="42"/>
      <c r="H427" s="43"/>
      <c r="I427" s="43"/>
      <c r="J427" s="41"/>
      <c r="L427" s="23"/>
      <c r="M427" s="31"/>
      <c r="N427" s="31"/>
      <c r="R427" s="31"/>
      <c r="S427" s="31"/>
      <c r="T427" s="31"/>
      <c r="U427" s="31"/>
      <c r="V427" s="31"/>
      <c r="Z427" s="33"/>
      <c r="AD427" s="32"/>
      <c r="AF427" s="32"/>
      <c r="AG427" s="32"/>
      <c r="AH427" s="32"/>
      <c r="AI427" s="32"/>
      <c r="AJ427" s="32"/>
    </row>
    <row r="428" spans="4:36" x14ac:dyDescent="0.25">
      <c r="D428" s="41"/>
      <c r="E428" s="41"/>
      <c r="F428" s="44"/>
      <c r="G428" s="42"/>
      <c r="H428" s="43"/>
      <c r="I428" s="43"/>
      <c r="J428" s="41"/>
      <c r="L428" s="23"/>
      <c r="M428" s="31"/>
      <c r="N428" s="31"/>
      <c r="R428" s="31"/>
      <c r="S428" s="31"/>
      <c r="T428" s="31"/>
      <c r="U428" s="31"/>
      <c r="V428" s="31"/>
      <c r="Z428" s="33"/>
      <c r="AD428" s="32"/>
      <c r="AF428" s="32"/>
      <c r="AG428" s="32"/>
      <c r="AH428" s="32"/>
      <c r="AI428" s="32"/>
      <c r="AJ428" s="32"/>
    </row>
    <row r="429" spans="4:36" x14ac:dyDescent="0.25">
      <c r="D429" s="41"/>
      <c r="E429" s="41"/>
      <c r="F429" s="44"/>
      <c r="G429" s="42"/>
      <c r="H429" s="43"/>
      <c r="I429" s="43"/>
      <c r="J429" s="41"/>
      <c r="K429" s="34"/>
      <c r="L429" s="23"/>
      <c r="M429" s="31"/>
      <c r="N429" s="31"/>
      <c r="R429" s="31"/>
      <c r="S429" s="31"/>
      <c r="T429" s="31"/>
      <c r="U429" s="31"/>
      <c r="V429" s="31"/>
      <c r="Z429" s="33"/>
      <c r="AD429" s="32"/>
      <c r="AF429" s="32"/>
      <c r="AG429" s="32"/>
      <c r="AH429" s="32"/>
      <c r="AI429" s="32"/>
      <c r="AJ429" s="32"/>
    </row>
    <row r="430" spans="4:36" x14ac:dyDescent="0.25">
      <c r="D430" s="41"/>
      <c r="E430" s="41"/>
      <c r="F430" s="46"/>
      <c r="G430" s="42"/>
      <c r="H430" s="43"/>
      <c r="I430" s="43"/>
      <c r="J430" s="41"/>
      <c r="L430" s="23"/>
      <c r="M430" s="31"/>
      <c r="N430" s="31"/>
      <c r="R430" s="31"/>
      <c r="S430" s="31"/>
      <c r="T430" s="31"/>
      <c r="U430" s="31"/>
      <c r="V430" s="31"/>
      <c r="Z430" s="33"/>
      <c r="AD430" s="32"/>
      <c r="AF430" s="32"/>
      <c r="AG430" s="32"/>
      <c r="AH430" s="32"/>
      <c r="AI430" s="32"/>
      <c r="AJ430" s="32"/>
    </row>
    <row r="431" spans="4:36" x14ac:dyDescent="0.25">
      <c r="D431" s="41"/>
      <c r="E431" s="41"/>
      <c r="F431" s="44"/>
      <c r="G431" s="42"/>
      <c r="H431" s="43"/>
      <c r="I431" s="43"/>
      <c r="J431" s="41"/>
      <c r="K431" s="34"/>
      <c r="L431" s="23"/>
      <c r="M431" s="31"/>
      <c r="N431" s="31"/>
      <c r="R431" s="31"/>
      <c r="S431" s="31"/>
      <c r="T431" s="31"/>
      <c r="U431" s="31"/>
      <c r="V431" s="31"/>
      <c r="Z431" s="33"/>
      <c r="AD431" s="32"/>
      <c r="AF431" s="32"/>
      <c r="AG431" s="32"/>
      <c r="AH431" s="32"/>
      <c r="AI431" s="32"/>
      <c r="AJ431" s="32"/>
    </row>
    <row r="432" spans="4:36" x14ac:dyDescent="0.25">
      <c r="D432" s="44"/>
      <c r="E432" s="46"/>
      <c r="F432" s="44"/>
      <c r="G432" s="47"/>
      <c r="H432" s="48"/>
      <c r="I432" s="48"/>
      <c r="J432" s="41"/>
      <c r="L432" s="24"/>
      <c r="M432" s="31"/>
      <c r="N432" s="31"/>
      <c r="R432" s="31"/>
      <c r="S432" s="31"/>
      <c r="T432" s="31"/>
      <c r="U432" s="31"/>
      <c r="V432" s="31"/>
      <c r="Z432" s="33"/>
      <c r="AD432" s="32"/>
      <c r="AF432" s="32"/>
      <c r="AG432" s="32"/>
      <c r="AH432" s="32"/>
      <c r="AI432" s="32"/>
      <c r="AJ432" s="32"/>
    </row>
    <row r="433" spans="4:36" x14ac:dyDescent="0.25">
      <c r="D433" s="44"/>
      <c r="E433" s="46"/>
      <c r="F433" s="46"/>
      <c r="G433" s="47"/>
      <c r="H433" s="48"/>
      <c r="I433" s="48"/>
      <c r="J433" s="41"/>
      <c r="L433" s="24"/>
      <c r="M433" s="31"/>
      <c r="N433" s="31"/>
      <c r="R433" s="31"/>
      <c r="S433" s="31"/>
      <c r="T433" s="31"/>
      <c r="U433" s="31"/>
      <c r="V433" s="31"/>
      <c r="Z433" s="33"/>
      <c r="AD433" s="32"/>
      <c r="AF433" s="32"/>
      <c r="AG433" s="32"/>
      <c r="AH433" s="32"/>
      <c r="AI433" s="32"/>
      <c r="AJ433" s="32"/>
    </row>
    <row r="434" spans="4:36" x14ac:dyDescent="0.25">
      <c r="D434" s="44"/>
      <c r="E434" s="46"/>
      <c r="F434" s="46"/>
      <c r="G434" s="47"/>
      <c r="H434" s="48"/>
      <c r="I434" s="48"/>
      <c r="J434" s="41"/>
      <c r="K434" s="34"/>
      <c r="L434" s="24"/>
      <c r="M434" s="31"/>
      <c r="N434" s="31"/>
      <c r="R434" s="31"/>
      <c r="S434" s="31"/>
      <c r="T434" s="31"/>
      <c r="U434" s="31"/>
      <c r="V434" s="31"/>
      <c r="Z434" s="33"/>
      <c r="AD434" s="32"/>
      <c r="AF434" s="32"/>
      <c r="AG434" s="32"/>
      <c r="AH434" s="32"/>
      <c r="AI434" s="32"/>
      <c r="AJ434" s="32"/>
    </row>
    <row r="435" spans="4:36" x14ac:dyDescent="0.25">
      <c r="D435" s="41"/>
      <c r="E435" s="41"/>
      <c r="F435" s="46"/>
      <c r="G435" s="42"/>
      <c r="H435" s="43"/>
      <c r="I435" s="43"/>
      <c r="J435" s="41"/>
      <c r="K435" s="34"/>
      <c r="L435" s="23"/>
      <c r="M435" s="31"/>
      <c r="N435" s="31"/>
      <c r="R435" s="31"/>
      <c r="S435" s="31"/>
      <c r="T435" s="31"/>
      <c r="U435" s="31"/>
      <c r="V435" s="31"/>
      <c r="Z435" s="33"/>
      <c r="AD435" s="32"/>
      <c r="AF435" s="32"/>
      <c r="AG435" s="32"/>
      <c r="AH435" s="32"/>
      <c r="AI435" s="32"/>
      <c r="AJ435" s="32"/>
    </row>
    <row r="436" spans="4:36" x14ac:dyDescent="0.25">
      <c r="D436" s="44"/>
      <c r="E436" s="46"/>
      <c r="F436" s="46"/>
      <c r="G436" s="47"/>
      <c r="H436" s="48"/>
      <c r="I436" s="48"/>
      <c r="J436" s="41"/>
      <c r="K436" s="34"/>
      <c r="L436" s="24"/>
      <c r="M436" s="31"/>
      <c r="N436" s="31"/>
      <c r="R436" s="31"/>
      <c r="S436" s="31"/>
      <c r="T436" s="31"/>
      <c r="U436" s="31"/>
      <c r="V436" s="31"/>
      <c r="Z436" s="33"/>
      <c r="AD436" s="32"/>
      <c r="AF436" s="32"/>
      <c r="AG436" s="32"/>
      <c r="AH436" s="32"/>
      <c r="AI436" s="32"/>
      <c r="AJ436" s="32"/>
    </row>
    <row r="437" spans="4:36" x14ac:dyDescent="0.25">
      <c r="D437" s="44"/>
      <c r="E437" s="46"/>
      <c r="F437" s="44"/>
      <c r="G437" s="47"/>
      <c r="H437" s="48"/>
      <c r="I437" s="48"/>
      <c r="J437" s="41"/>
      <c r="L437" s="24"/>
      <c r="M437" s="31"/>
      <c r="N437" s="31"/>
      <c r="R437" s="31"/>
      <c r="S437" s="31"/>
      <c r="T437" s="31"/>
      <c r="U437" s="31"/>
      <c r="V437" s="31"/>
      <c r="Z437" s="33"/>
      <c r="AD437" s="32"/>
      <c r="AF437" s="32"/>
      <c r="AG437" s="32"/>
      <c r="AH437" s="32"/>
      <c r="AI437" s="32"/>
      <c r="AJ437" s="32"/>
    </row>
    <row r="438" spans="4:36" x14ac:dyDescent="0.25">
      <c r="D438" s="44"/>
      <c r="E438" s="46"/>
      <c r="F438" s="44"/>
      <c r="G438" s="47"/>
      <c r="H438" s="48"/>
      <c r="I438" s="48"/>
      <c r="J438" s="41"/>
      <c r="K438" s="34"/>
      <c r="L438" s="24"/>
      <c r="M438" s="31"/>
      <c r="N438" s="31"/>
      <c r="R438" s="31"/>
      <c r="S438" s="31"/>
      <c r="T438" s="31"/>
      <c r="U438" s="31"/>
      <c r="V438" s="31"/>
      <c r="Z438" s="33"/>
      <c r="AD438" s="32"/>
      <c r="AF438" s="32"/>
      <c r="AG438" s="32"/>
      <c r="AH438" s="32"/>
      <c r="AI438" s="32"/>
      <c r="AJ438" s="32"/>
    </row>
    <row r="439" spans="4:36" x14ac:dyDescent="0.25">
      <c r="D439" s="44"/>
      <c r="E439" s="46"/>
      <c r="F439" s="44"/>
      <c r="G439" s="47"/>
      <c r="H439" s="48"/>
      <c r="I439" s="48"/>
      <c r="J439" s="41"/>
      <c r="K439" s="34"/>
      <c r="L439" s="24"/>
      <c r="M439" s="31"/>
      <c r="N439" s="31"/>
      <c r="R439" s="31"/>
      <c r="S439" s="31"/>
      <c r="T439" s="31"/>
      <c r="U439" s="31"/>
      <c r="V439" s="31"/>
      <c r="Z439" s="33"/>
      <c r="AD439" s="32"/>
      <c r="AF439" s="32"/>
      <c r="AG439" s="32"/>
      <c r="AH439" s="32"/>
      <c r="AI439" s="32"/>
      <c r="AJ439" s="32"/>
    </row>
    <row r="440" spans="4:36" x14ac:dyDescent="0.25">
      <c r="D440" s="44"/>
      <c r="E440" s="46"/>
      <c r="F440" s="44"/>
      <c r="G440" s="47"/>
      <c r="H440" s="48"/>
      <c r="I440" s="48"/>
      <c r="J440" s="41"/>
      <c r="L440" s="24"/>
      <c r="M440" s="31"/>
      <c r="N440" s="31"/>
      <c r="R440" s="31"/>
      <c r="S440" s="31"/>
      <c r="T440" s="31"/>
      <c r="U440" s="31"/>
      <c r="V440" s="31"/>
      <c r="Z440" s="33"/>
      <c r="AD440" s="32"/>
      <c r="AF440" s="32"/>
      <c r="AG440" s="32"/>
      <c r="AH440" s="32"/>
      <c r="AI440" s="32"/>
      <c r="AJ440" s="32"/>
    </row>
    <row r="441" spans="4:36" x14ac:dyDescent="0.25">
      <c r="D441" s="41"/>
      <c r="E441" s="41"/>
      <c r="F441" s="44"/>
      <c r="G441" s="42"/>
      <c r="H441" s="43"/>
      <c r="I441" s="43"/>
      <c r="J441" s="41"/>
      <c r="K441" s="34"/>
      <c r="L441" s="23"/>
      <c r="M441" s="31"/>
      <c r="N441" s="31"/>
      <c r="R441" s="31"/>
      <c r="S441" s="31"/>
      <c r="T441" s="31"/>
      <c r="U441" s="31"/>
      <c r="V441" s="31"/>
      <c r="Z441" s="33"/>
      <c r="AD441" s="32"/>
      <c r="AF441" s="32"/>
      <c r="AG441" s="32"/>
      <c r="AH441" s="32"/>
      <c r="AI441" s="32"/>
      <c r="AJ441" s="32"/>
    </row>
    <row r="442" spans="4:36" x14ac:dyDescent="0.25">
      <c r="D442" s="44"/>
      <c r="E442" s="46"/>
      <c r="F442" s="44"/>
      <c r="G442" s="47"/>
      <c r="H442" s="48"/>
      <c r="I442" s="48"/>
      <c r="J442" s="41"/>
      <c r="L442" s="24"/>
      <c r="M442" s="31"/>
      <c r="N442" s="31"/>
      <c r="R442" s="31"/>
      <c r="S442" s="31"/>
      <c r="T442" s="31"/>
      <c r="U442" s="31"/>
      <c r="V442" s="31"/>
      <c r="Z442" s="33"/>
      <c r="AD442" s="32"/>
      <c r="AF442" s="32"/>
      <c r="AG442" s="32"/>
      <c r="AH442" s="32"/>
      <c r="AI442" s="32"/>
      <c r="AJ442" s="32"/>
    </row>
    <row r="443" spans="4:36" x14ac:dyDescent="0.25">
      <c r="D443" s="41"/>
      <c r="E443" s="41"/>
      <c r="F443" s="44"/>
      <c r="G443" s="42"/>
      <c r="H443" s="43"/>
      <c r="I443" s="43"/>
      <c r="J443" s="41"/>
      <c r="L443" s="23"/>
      <c r="M443" s="31"/>
      <c r="N443" s="31"/>
      <c r="R443" s="31"/>
      <c r="S443" s="31"/>
      <c r="T443" s="31"/>
      <c r="U443" s="31"/>
      <c r="V443" s="31"/>
      <c r="Z443" s="33"/>
      <c r="AD443" s="32"/>
      <c r="AF443" s="32"/>
      <c r="AG443" s="32"/>
      <c r="AH443" s="32"/>
      <c r="AI443" s="32"/>
      <c r="AJ443" s="32"/>
    </row>
    <row r="444" spans="4:36" x14ac:dyDescent="0.25">
      <c r="D444" s="41"/>
      <c r="E444" s="41"/>
      <c r="F444" s="46"/>
      <c r="G444" s="42"/>
      <c r="H444" s="43"/>
      <c r="I444" s="43"/>
      <c r="J444" s="41"/>
      <c r="K444" s="34"/>
      <c r="L444" s="23"/>
      <c r="M444" s="31"/>
      <c r="N444" s="31"/>
      <c r="R444" s="31"/>
      <c r="S444" s="31"/>
      <c r="T444" s="31"/>
      <c r="U444" s="31"/>
      <c r="V444" s="31"/>
      <c r="Z444" s="33"/>
      <c r="AD444" s="32"/>
      <c r="AF444" s="32"/>
      <c r="AG444" s="32"/>
      <c r="AH444" s="32"/>
      <c r="AI444" s="32"/>
      <c r="AJ444" s="32"/>
    </row>
    <row r="445" spans="4:36" x14ac:dyDescent="0.25">
      <c r="D445" s="44"/>
      <c r="E445" s="46"/>
      <c r="F445" s="44"/>
      <c r="G445" s="47"/>
      <c r="H445" s="48"/>
      <c r="I445" s="48"/>
      <c r="J445" s="41"/>
      <c r="K445" s="34"/>
      <c r="L445" s="24"/>
      <c r="M445" s="31"/>
      <c r="N445" s="31"/>
      <c r="R445" s="31"/>
      <c r="S445" s="31"/>
      <c r="T445" s="31"/>
      <c r="U445" s="31"/>
      <c r="V445" s="31"/>
      <c r="Z445" s="33"/>
      <c r="AD445" s="32"/>
      <c r="AF445" s="32"/>
      <c r="AG445" s="32"/>
      <c r="AH445" s="32"/>
      <c r="AI445" s="32"/>
      <c r="AJ445" s="32"/>
    </row>
    <row r="446" spans="4:36" ht="16.5" customHeight="1" x14ac:dyDescent="0.25">
      <c r="D446" s="41"/>
      <c r="E446" s="41"/>
      <c r="F446" s="46"/>
      <c r="G446" s="42"/>
      <c r="H446" s="43"/>
      <c r="I446" s="43"/>
      <c r="J446" s="41"/>
      <c r="K446" s="34"/>
      <c r="L446" s="23"/>
      <c r="M446" s="31"/>
      <c r="N446" s="31"/>
      <c r="R446" s="31"/>
      <c r="S446" s="31"/>
      <c r="T446" s="31"/>
      <c r="U446" s="31"/>
      <c r="V446" s="31"/>
      <c r="Z446" s="33"/>
      <c r="AD446" s="32"/>
      <c r="AF446" s="32"/>
      <c r="AG446" s="32"/>
      <c r="AH446" s="32"/>
      <c r="AI446" s="32"/>
      <c r="AJ446" s="32"/>
    </row>
    <row r="447" spans="4:36" x14ac:dyDescent="0.25">
      <c r="D447" s="41"/>
      <c r="E447" s="41"/>
      <c r="F447" s="46"/>
      <c r="G447" s="42"/>
      <c r="H447" s="43"/>
      <c r="I447" s="43"/>
      <c r="J447" s="41"/>
      <c r="K447" s="34"/>
      <c r="L447" s="23"/>
      <c r="M447" s="31"/>
      <c r="N447" s="31"/>
      <c r="R447" s="31"/>
      <c r="S447" s="31"/>
      <c r="T447" s="31"/>
      <c r="U447" s="31"/>
      <c r="V447" s="31"/>
      <c r="Z447" s="33"/>
      <c r="AD447" s="32"/>
      <c r="AF447" s="32"/>
      <c r="AG447" s="32"/>
      <c r="AH447" s="32"/>
      <c r="AI447" s="32"/>
      <c r="AJ447" s="32"/>
    </row>
    <row r="448" spans="4:36" x14ac:dyDescent="0.25">
      <c r="D448" s="41"/>
      <c r="E448" s="41"/>
      <c r="F448" s="44"/>
      <c r="G448" s="42"/>
      <c r="H448" s="43"/>
      <c r="I448" s="43"/>
      <c r="J448" s="41"/>
      <c r="L448" s="23"/>
      <c r="M448" s="31"/>
      <c r="N448" s="31"/>
      <c r="R448" s="31"/>
      <c r="S448" s="31"/>
      <c r="T448" s="31"/>
      <c r="U448" s="31"/>
      <c r="V448" s="31"/>
      <c r="Z448" s="33"/>
      <c r="AD448" s="32"/>
      <c r="AF448" s="32"/>
      <c r="AG448" s="32"/>
      <c r="AH448" s="32"/>
      <c r="AI448" s="32"/>
      <c r="AJ448" s="32"/>
    </row>
    <row r="449" spans="4:36" x14ac:dyDescent="0.25">
      <c r="D449" s="44"/>
      <c r="E449" s="46"/>
      <c r="F449" s="44"/>
      <c r="G449" s="47"/>
      <c r="H449" s="48"/>
      <c r="I449" s="48"/>
      <c r="J449" s="41"/>
      <c r="K449" s="34"/>
      <c r="L449" s="24"/>
      <c r="M449" s="31"/>
      <c r="N449" s="31"/>
      <c r="R449" s="31"/>
      <c r="S449" s="31"/>
      <c r="T449" s="31"/>
      <c r="U449" s="31"/>
      <c r="V449" s="31"/>
      <c r="Z449" s="33"/>
      <c r="AD449" s="32"/>
      <c r="AF449" s="32"/>
      <c r="AG449" s="32"/>
      <c r="AH449" s="32"/>
      <c r="AI449" s="32"/>
      <c r="AJ449" s="32"/>
    </row>
    <row r="450" spans="4:36" x14ac:dyDescent="0.25">
      <c r="D450" s="44"/>
      <c r="E450" s="46"/>
      <c r="F450" s="44"/>
      <c r="G450" s="47"/>
      <c r="H450" s="48"/>
      <c r="I450" s="48"/>
      <c r="J450" s="41"/>
      <c r="L450" s="24"/>
      <c r="M450" s="31"/>
      <c r="N450" s="31"/>
      <c r="R450" s="31"/>
      <c r="S450" s="31"/>
      <c r="T450" s="31"/>
      <c r="U450" s="31"/>
      <c r="V450" s="31"/>
      <c r="Z450" s="33"/>
      <c r="AD450" s="32"/>
      <c r="AF450" s="32"/>
      <c r="AG450" s="32"/>
      <c r="AH450" s="32"/>
      <c r="AI450" s="32"/>
      <c r="AJ450" s="32"/>
    </row>
    <row r="451" spans="4:36" x14ac:dyDescent="0.25">
      <c r="D451" s="44"/>
      <c r="E451" s="46"/>
      <c r="F451" s="44"/>
      <c r="G451" s="47"/>
      <c r="H451" s="48"/>
      <c r="I451" s="48"/>
      <c r="J451" s="41"/>
      <c r="K451" s="34"/>
      <c r="L451" s="24"/>
      <c r="M451" s="31"/>
      <c r="N451" s="31"/>
      <c r="R451" s="31"/>
      <c r="S451" s="31"/>
      <c r="T451" s="31"/>
      <c r="U451" s="31"/>
      <c r="V451" s="31"/>
      <c r="Z451" s="33"/>
      <c r="AD451" s="32"/>
      <c r="AF451" s="32"/>
      <c r="AG451" s="32"/>
      <c r="AH451" s="32"/>
      <c r="AI451" s="32"/>
      <c r="AJ451" s="32"/>
    </row>
    <row r="452" spans="4:36" x14ac:dyDescent="0.25">
      <c r="D452" s="44"/>
      <c r="E452" s="46"/>
      <c r="F452" s="44"/>
      <c r="G452" s="47"/>
      <c r="H452" s="48"/>
      <c r="I452" s="48"/>
      <c r="J452" s="41"/>
      <c r="L452" s="24"/>
      <c r="M452" s="31"/>
      <c r="N452" s="31"/>
      <c r="R452" s="31"/>
      <c r="S452" s="31"/>
      <c r="T452" s="31"/>
      <c r="U452" s="31"/>
      <c r="V452" s="31"/>
      <c r="Z452" s="33"/>
      <c r="AD452" s="32"/>
      <c r="AF452" s="32"/>
      <c r="AG452" s="32"/>
      <c r="AH452" s="32"/>
      <c r="AI452" s="32"/>
      <c r="AJ452" s="32"/>
    </row>
    <row r="453" spans="4:36" x14ac:dyDescent="0.25">
      <c r="D453" s="44"/>
      <c r="E453" s="46"/>
      <c r="F453" s="44"/>
      <c r="G453" s="47"/>
      <c r="H453" s="48"/>
      <c r="I453" s="48"/>
      <c r="J453" s="41"/>
      <c r="L453" s="24"/>
      <c r="R453" s="31"/>
      <c r="S453" s="31"/>
      <c r="T453" s="31"/>
      <c r="U453" s="31"/>
      <c r="V453" s="31"/>
      <c r="Z453" s="33"/>
      <c r="AD453" s="32"/>
      <c r="AF453" s="32"/>
      <c r="AG453" s="32"/>
      <c r="AH453" s="32"/>
      <c r="AI453" s="32"/>
      <c r="AJ453" s="32"/>
    </row>
    <row r="454" spans="4:36" x14ac:dyDescent="0.25">
      <c r="D454" s="44"/>
      <c r="E454" s="46"/>
      <c r="F454" s="44"/>
      <c r="G454" s="47"/>
      <c r="H454" s="48"/>
      <c r="I454" s="48"/>
      <c r="J454" s="41"/>
      <c r="K454" s="34"/>
      <c r="L454" s="24"/>
      <c r="R454" s="31"/>
      <c r="S454" s="31"/>
      <c r="T454" s="31"/>
      <c r="U454" s="31"/>
      <c r="V454" s="31"/>
      <c r="Z454" s="33"/>
      <c r="AD454" s="32"/>
      <c r="AF454" s="32"/>
      <c r="AG454" s="32"/>
      <c r="AH454" s="32"/>
      <c r="AI454" s="32"/>
      <c r="AJ454" s="32"/>
    </row>
    <row r="455" spans="4:36" x14ac:dyDescent="0.25">
      <c r="D455" s="44"/>
      <c r="E455" s="46"/>
      <c r="F455" s="44"/>
      <c r="G455" s="47"/>
      <c r="H455" s="48"/>
      <c r="I455" s="48"/>
      <c r="J455" s="41"/>
      <c r="K455" s="34"/>
      <c r="L455" s="24"/>
      <c r="R455" s="31"/>
      <c r="S455" s="31"/>
      <c r="T455" s="31"/>
      <c r="U455" s="31"/>
      <c r="V455" s="31"/>
      <c r="Z455" s="33"/>
      <c r="AD455" s="32"/>
      <c r="AF455" s="32"/>
      <c r="AG455" s="32"/>
      <c r="AH455" s="32"/>
      <c r="AI455" s="32"/>
      <c r="AJ455" s="32"/>
    </row>
    <row r="456" spans="4:36" x14ac:dyDescent="0.25">
      <c r="D456" s="44"/>
      <c r="E456" s="46"/>
      <c r="F456" s="44"/>
      <c r="G456" s="47"/>
      <c r="H456" s="48"/>
      <c r="I456" s="48"/>
      <c r="J456" s="41"/>
      <c r="L456" s="24"/>
      <c r="R456" s="31"/>
      <c r="S456" s="31"/>
      <c r="T456" s="31"/>
      <c r="U456" s="31"/>
      <c r="V456" s="31"/>
      <c r="Z456" s="33"/>
      <c r="AD456" s="32"/>
      <c r="AF456" s="32"/>
      <c r="AG456" s="32"/>
      <c r="AH456" s="32"/>
      <c r="AI456" s="32"/>
      <c r="AJ456" s="32"/>
    </row>
    <row r="457" spans="4:36" x14ac:dyDescent="0.25">
      <c r="D457" s="44"/>
      <c r="E457" s="46"/>
      <c r="F457" s="44"/>
      <c r="G457" s="47"/>
      <c r="H457" s="48"/>
      <c r="I457" s="48"/>
      <c r="J457" s="41"/>
      <c r="K457" s="34"/>
      <c r="L457" s="24"/>
      <c r="R457" s="31"/>
      <c r="S457" s="31"/>
      <c r="T457" s="31"/>
      <c r="U457" s="31"/>
      <c r="V457" s="31"/>
      <c r="Z457" s="33"/>
      <c r="AD457" s="32"/>
      <c r="AF457" s="32"/>
      <c r="AG457" s="32"/>
      <c r="AH457" s="32"/>
      <c r="AI457" s="32"/>
      <c r="AJ457" s="32"/>
    </row>
    <row r="458" spans="4:36" x14ac:dyDescent="0.25">
      <c r="D458" s="44"/>
      <c r="E458" s="46"/>
      <c r="F458" s="44"/>
      <c r="G458" s="47"/>
      <c r="H458" s="48"/>
      <c r="I458" s="48"/>
      <c r="J458" s="41"/>
      <c r="L458" s="24"/>
      <c r="R458" s="31"/>
      <c r="S458" s="31"/>
      <c r="T458" s="31"/>
      <c r="U458" s="31"/>
      <c r="V458" s="31"/>
      <c r="Z458" s="33"/>
      <c r="AD458" s="32"/>
      <c r="AF458" s="32"/>
      <c r="AG458" s="32"/>
      <c r="AH458" s="32"/>
      <c r="AI458" s="32"/>
      <c r="AJ458" s="32"/>
    </row>
    <row r="459" spans="4:36" x14ac:dyDescent="0.25">
      <c r="D459" s="44"/>
      <c r="E459" s="46"/>
      <c r="F459" s="44"/>
      <c r="G459" s="47"/>
      <c r="H459" s="48"/>
      <c r="I459" s="48"/>
      <c r="J459" s="41"/>
      <c r="K459" s="34"/>
      <c r="L459" s="24"/>
      <c r="R459" s="31"/>
      <c r="S459" s="31"/>
      <c r="T459" s="31"/>
      <c r="U459" s="31"/>
      <c r="V459" s="31"/>
      <c r="Z459" s="33"/>
      <c r="AD459" s="32"/>
      <c r="AF459" s="32"/>
      <c r="AG459" s="32"/>
      <c r="AH459" s="32"/>
      <c r="AI459" s="32"/>
      <c r="AJ459" s="32"/>
    </row>
    <row r="460" spans="4:36" x14ac:dyDescent="0.25">
      <c r="D460" s="44"/>
      <c r="E460" s="46"/>
      <c r="F460" s="44"/>
      <c r="G460" s="47"/>
      <c r="H460" s="48"/>
      <c r="I460" s="48"/>
      <c r="J460" s="41"/>
      <c r="L460" s="24"/>
      <c r="R460" s="31"/>
      <c r="S460" s="31"/>
      <c r="T460" s="31"/>
      <c r="U460" s="31"/>
      <c r="V460" s="31"/>
      <c r="Z460" s="33"/>
      <c r="AD460" s="32"/>
      <c r="AF460" s="32"/>
      <c r="AG460" s="32"/>
      <c r="AH460" s="32"/>
      <c r="AI460" s="32"/>
      <c r="AJ460" s="32"/>
    </row>
    <row r="461" spans="4:36" x14ac:dyDescent="0.25">
      <c r="D461" s="44"/>
      <c r="E461" s="46"/>
      <c r="F461" s="44"/>
      <c r="G461" s="47"/>
      <c r="H461" s="48"/>
      <c r="I461" s="48"/>
      <c r="J461" s="41"/>
      <c r="K461" s="34"/>
      <c r="L461" s="24"/>
      <c r="R461" s="31"/>
      <c r="S461" s="31"/>
      <c r="T461" s="31"/>
      <c r="U461" s="31"/>
      <c r="V461" s="31"/>
      <c r="Z461" s="33"/>
      <c r="AD461" s="32"/>
      <c r="AF461" s="32"/>
      <c r="AG461" s="32"/>
      <c r="AH461" s="32"/>
      <c r="AI461" s="32"/>
      <c r="AJ461" s="32"/>
    </row>
    <row r="462" spans="4:36" x14ac:dyDescent="0.25">
      <c r="D462" s="44"/>
      <c r="E462" s="46"/>
      <c r="F462" s="46"/>
      <c r="G462" s="47"/>
      <c r="H462" s="48"/>
      <c r="I462" s="48"/>
      <c r="J462" s="41"/>
      <c r="L462" s="24"/>
      <c r="R462" s="31"/>
      <c r="S462" s="31"/>
      <c r="T462" s="31"/>
      <c r="U462" s="31"/>
      <c r="V462" s="31"/>
      <c r="Z462" s="33"/>
      <c r="AD462" s="32"/>
      <c r="AF462" s="32"/>
      <c r="AG462" s="32"/>
      <c r="AH462" s="32"/>
      <c r="AI462" s="32"/>
      <c r="AJ462" s="32"/>
    </row>
    <row r="463" spans="4:36" x14ac:dyDescent="0.25">
      <c r="D463" s="44"/>
      <c r="E463" s="46"/>
      <c r="F463" s="44"/>
      <c r="G463" s="47"/>
      <c r="H463" s="48"/>
      <c r="I463" s="48"/>
      <c r="J463" s="41"/>
      <c r="L463" s="24"/>
      <c r="R463" s="31"/>
      <c r="S463" s="31"/>
      <c r="T463" s="31"/>
      <c r="U463" s="31"/>
      <c r="V463" s="31"/>
      <c r="Z463" s="33"/>
      <c r="AD463" s="32"/>
      <c r="AF463" s="32"/>
      <c r="AG463" s="32"/>
      <c r="AH463" s="32"/>
      <c r="AI463" s="32"/>
      <c r="AJ463" s="32"/>
    </row>
    <row r="464" spans="4:36" x14ac:dyDescent="0.25">
      <c r="D464" s="44"/>
      <c r="E464" s="46"/>
      <c r="F464" s="44"/>
      <c r="G464" s="47"/>
      <c r="H464" s="48"/>
      <c r="I464" s="48"/>
      <c r="J464" s="41"/>
      <c r="K464" s="34"/>
      <c r="L464" s="24"/>
      <c r="R464" s="31"/>
      <c r="S464" s="31"/>
      <c r="T464" s="31"/>
      <c r="U464" s="31"/>
      <c r="V464" s="31"/>
      <c r="Z464" s="33"/>
      <c r="AD464" s="32"/>
      <c r="AF464" s="32"/>
      <c r="AG464" s="32"/>
      <c r="AH464" s="32"/>
      <c r="AI464" s="32"/>
      <c r="AJ464" s="32"/>
    </row>
    <row r="465" spans="4:36" x14ac:dyDescent="0.25">
      <c r="D465" s="44"/>
      <c r="E465" s="46"/>
      <c r="F465" s="46"/>
      <c r="G465" s="47"/>
      <c r="H465" s="48"/>
      <c r="I465" s="48"/>
      <c r="J465" s="41"/>
      <c r="K465" s="49"/>
      <c r="L465" s="24"/>
      <c r="R465" s="31"/>
      <c r="S465" s="31"/>
      <c r="T465" s="31"/>
      <c r="U465" s="31"/>
      <c r="V465" s="31"/>
      <c r="Z465" s="33"/>
      <c r="AD465" s="32"/>
      <c r="AF465" s="32"/>
      <c r="AG465" s="32"/>
      <c r="AH465" s="32"/>
      <c r="AI465" s="32"/>
      <c r="AJ465" s="32"/>
    </row>
    <row r="466" spans="4:36" x14ac:dyDescent="0.25">
      <c r="D466" s="41"/>
      <c r="E466" s="41"/>
      <c r="F466" s="44"/>
      <c r="G466" s="42"/>
      <c r="H466" s="43"/>
      <c r="I466" s="43"/>
      <c r="J466" s="41"/>
      <c r="K466" s="34"/>
      <c r="L466" s="23"/>
      <c r="R466" s="31"/>
      <c r="S466" s="31"/>
      <c r="T466" s="31"/>
      <c r="U466" s="31"/>
      <c r="V466" s="31"/>
      <c r="Z466" s="33"/>
      <c r="AD466" s="32"/>
      <c r="AF466" s="32"/>
      <c r="AG466" s="32"/>
      <c r="AH466" s="32"/>
      <c r="AI466" s="32"/>
      <c r="AJ466" s="32"/>
    </row>
    <row r="467" spans="4:36" x14ac:dyDescent="0.25">
      <c r="D467" s="44"/>
      <c r="E467" s="46"/>
      <c r="F467" s="44"/>
      <c r="G467" s="47"/>
      <c r="H467" s="48"/>
      <c r="I467" s="48"/>
      <c r="J467" s="41"/>
      <c r="K467" s="34"/>
      <c r="L467" s="24"/>
      <c r="R467" s="31"/>
      <c r="S467" s="31"/>
      <c r="T467" s="31"/>
      <c r="U467" s="31"/>
      <c r="V467" s="31"/>
      <c r="Z467" s="33"/>
      <c r="AD467" s="32"/>
      <c r="AF467" s="32"/>
      <c r="AG467" s="32"/>
      <c r="AH467" s="32"/>
      <c r="AI467" s="32"/>
      <c r="AJ467" s="32"/>
    </row>
    <row r="468" spans="4:36" x14ac:dyDescent="0.25">
      <c r="D468" s="44"/>
      <c r="E468" s="46"/>
      <c r="F468" s="44"/>
      <c r="G468" s="47"/>
      <c r="H468" s="48"/>
      <c r="I468" s="48"/>
      <c r="J468" s="41"/>
      <c r="K468" s="34"/>
      <c r="L468" s="24"/>
      <c r="R468" s="31"/>
      <c r="S468" s="31"/>
      <c r="T468" s="31"/>
      <c r="U468" s="31"/>
      <c r="V468" s="31"/>
      <c r="Z468" s="33"/>
      <c r="AD468" s="32"/>
      <c r="AF468" s="32"/>
      <c r="AG468" s="32"/>
      <c r="AH468" s="32"/>
      <c r="AI468" s="32"/>
      <c r="AJ468" s="32"/>
    </row>
    <row r="469" spans="4:36" x14ac:dyDescent="0.25">
      <c r="D469" s="41"/>
      <c r="E469" s="41"/>
      <c r="F469" s="46"/>
      <c r="G469" s="42"/>
      <c r="H469" s="43"/>
      <c r="I469" s="43"/>
      <c r="J469" s="41"/>
      <c r="K469" s="34"/>
      <c r="L469" s="23"/>
      <c r="R469" s="31"/>
      <c r="S469" s="31"/>
      <c r="T469" s="31"/>
      <c r="U469" s="31"/>
      <c r="V469" s="31"/>
      <c r="Z469" s="33"/>
      <c r="AD469" s="32"/>
      <c r="AF469" s="32"/>
      <c r="AG469" s="32"/>
      <c r="AH469" s="32"/>
      <c r="AI469" s="32"/>
      <c r="AJ469" s="32"/>
    </row>
    <row r="470" spans="4:36" x14ac:dyDescent="0.25">
      <c r="D470" s="44"/>
      <c r="E470" s="46"/>
      <c r="F470" s="44"/>
      <c r="G470" s="47"/>
      <c r="H470" s="48"/>
      <c r="I470" s="48"/>
      <c r="J470" s="41"/>
      <c r="L470" s="24"/>
      <c r="R470" s="31"/>
      <c r="S470" s="31"/>
      <c r="T470" s="31"/>
      <c r="U470" s="31"/>
      <c r="V470" s="31"/>
      <c r="Z470" s="33"/>
      <c r="AD470" s="32"/>
      <c r="AF470" s="32"/>
      <c r="AG470" s="32"/>
      <c r="AH470" s="32"/>
      <c r="AI470" s="32"/>
      <c r="AJ470" s="32"/>
    </row>
    <row r="471" spans="4:36" x14ac:dyDescent="0.25">
      <c r="D471" s="44"/>
      <c r="E471" s="46"/>
      <c r="F471" s="44"/>
      <c r="G471" s="47"/>
      <c r="H471" s="48"/>
      <c r="I471" s="48"/>
      <c r="J471" s="41"/>
      <c r="K471" s="34"/>
      <c r="L471" s="24"/>
      <c r="R471" s="31"/>
      <c r="S471" s="31"/>
      <c r="T471" s="31"/>
      <c r="U471" s="31"/>
      <c r="V471" s="31"/>
      <c r="Z471" s="33"/>
      <c r="AD471" s="32"/>
      <c r="AF471" s="32"/>
      <c r="AG471" s="32"/>
      <c r="AH471" s="32"/>
      <c r="AI471" s="32"/>
      <c r="AJ471" s="32"/>
    </row>
    <row r="472" spans="4:36" x14ac:dyDescent="0.25">
      <c r="D472" s="44"/>
      <c r="E472" s="46"/>
      <c r="F472" s="44"/>
      <c r="G472" s="47"/>
      <c r="H472" s="48"/>
      <c r="I472" s="48"/>
      <c r="J472" s="41"/>
      <c r="L472" s="24"/>
      <c r="R472" s="31"/>
      <c r="S472" s="31"/>
      <c r="T472" s="31"/>
      <c r="U472" s="31"/>
      <c r="V472" s="31"/>
      <c r="Z472" s="33"/>
      <c r="AD472" s="32"/>
      <c r="AF472" s="32"/>
      <c r="AG472" s="32"/>
      <c r="AH472" s="32"/>
      <c r="AI472" s="32"/>
      <c r="AJ472" s="32"/>
    </row>
    <row r="473" spans="4:36" x14ac:dyDescent="0.25">
      <c r="D473" s="44"/>
      <c r="E473" s="46"/>
      <c r="F473" s="44"/>
      <c r="G473" s="47"/>
      <c r="H473" s="48"/>
      <c r="I473" s="48"/>
      <c r="J473" s="41"/>
      <c r="L473" s="24"/>
      <c r="R473" s="31"/>
      <c r="S473" s="31"/>
      <c r="T473" s="31"/>
      <c r="U473" s="31"/>
      <c r="V473" s="31"/>
      <c r="Z473" s="33"/>
      <c r="AD473" s="32"/>
      <c r="AF473" s="32"/>
      <c r="AG473" s="32"/>
      <c r="AH473" s="32"/>
      <c r="AI473" s="32"/>
      <c r="AJ473" s="32"/>
    </row>
    <row r="474" spans="4:36" x14ac:dyDescent="0.25">
      <c r="D474" s="44"/>
      <c r="E474" s="46"/>
      <c r="F474" s="44"/>
      <c r="G474" s="47"/>
      <c r="H474" s="48"/>
      <c r="I474" s="48"/>
      <c r="J474" s="41"/>
      <c r="K474" s="34"/>
      <c r="L474" s="24"/>
      <c r="R474" s="31"/>
      <c r="S474" s="31"/>
      <c r="T474" s="31"/>
      <c r="U474" s="31"/>
      <c r="V474" s="31"/>
      <c r="Z474" s="33"/>
      <c r="AD474" s="32"/>
      <c r="AF474" s="32"/>
      <c r="AG474" s="32"/>
      <c r="AH474" s="32"/>
      <c r="AI474" s="32"/>
      <c r="AJ474" s="32"/>
    </row>
    <row r="475" spans="4:36" ht="16.5" customHeight="1" x14ac:dyDescent="0.25">
      <c r="D475" s="44"/>
      <c r="E475" s="46"/>
      <c r="F475" s="46"/>
      <c r="G475" s="47"/>
      <c r="H475" s="48"/>
      <c r="I475" s="48"/>
      <c r="J475" s="41"/>
      <c r="K475" s="34"/>
      <c r="L475" s="24"/>
      <c r="R475" s="31"/>
      <c r="S475" s="31"/>
      <c r="T475" s="31"/>
      <c r="U475" s="31"/>
      <c r="V475" s="31"/>
      <c r="Z475" s="33"/>
      <c r="AD475" s="32"/>
      <c r="AF475" s="32"/>
      <c r="AG475" s="32"/>
      <c r="AH475" s="32"/>
      <c r="AI475" s="32"/>
      <c r="AJ475" s="32"/>
    </row>
    <row r="476" spans="4:36" x14ac:dyDescent="0.25">
      <c r="D476" s="44"/>
      <c r="E476" s="46"/>
      <c r="F476" s="44"/>
      <c r="G476" s="47"/>
      <c r="H476" s="48"/>
      <c r="I476" s="48"/>
      <c r="J476" s="41"/>
      <c r="K476" s="49"/>
      <c r="L476" s="24"/>
      <c r="R476" s="31"/>
      <c r="S476" s="31"/>
      <c r="T476" s="31"/>
      <c r="U476" s="31"/>
      <c r="V476" s="31"/>
      <c r="Z476" s="33"/>
      <c r="AD476" s="32"/>
      <c r="AF476" s="32"/>
      <c r="AG476" s="32"/>
      <c r="AH476" s="32"/>
      <c r="AI476" s="32"/>
      <c r="AJ476" s="32"/>
    </row>
    <row r="477" spans="4:36" x14ac:dyDescent="0.25">
      <c r="D477" s="44"/>
      <c r="E477" s="46"/>
      <c r="F477" s="44"/>
      <c r="G477" s="47"/>
      <c r="H477" s="48"/>
      <c r="I477" s="48"/>
      <c r="J477" s="41"/>
      <c r="K477" s="34"/>
      <c r="L477" s="24"/>
      <c r="R477" s="31"/>
      <c r="S477" s="31"/>
      <c r="T477" s="31"/>
      <c r="U477" s="31"/>
      <c r="V477" s="31"/>
      <c r="Z477" s="33"/>
      <c r="AD477" s="32"/>
      <c r="AF477" s="32"/>
      <c r="AG477" s="32"/>
      <c r="AH477" s="32"/>
      <c r="AI477" s="32"/>
      <c r="AJ477" s="32"/>
    </row>
    <row r="478" spans="4:36" x14ac:dyDescent="0.25">
      <c r="D478" s="44"/>
      <c r="E478" s="46"/>
      <c r="F478" s="46"/>
      <c r="G478" s="47"/>
      <c r="H478" s="48"/>
      <c r="I478" s="48"/>
      <c r="J478" s="41"/>
      <c r="K478" s="49"/>
      <c r="L478" s="24"/>
      <c r="R478" s="31"/>
      <c r="S478" s="31"/>
      <c r="T478" s="31"/>
      <c r="U478" s="31"/>
      <c r="V478" s="31"/>
      <c r="Z478" s="33"/>
      <c r="AD478" s="32"/>
      <c r="AF478" s="32"/>
      <c r="AG478" s="32"/>
      <c r="AH478" s="32"/>
      <c r="AI478" s="32"/>
      <c r="AJ478" s="32"/>
    </row>
    <row r="479" spans="4:36" x14ac:dyDescent="0.25">
      <c r="D479" s="44"/>
      <c r="E479" s="46"/>
      <c r="F479" s="46"/>
      <c r="G479" s="47"/>
      <c r="H479" s="48"/>
      <c r="I479" s="48"/>
      <c r="J479" s="41"/>
      <c r="K479" s="34"/>
      <c r="L479" s="24"/>
      <c r="R479" s="31"/>
      <c r="S479" s="31"/>
      <c r="T479" s="31"/>
      <c r="U479" s="31"/>
      <c r="V479" s="31"/>
      <c r="Z479" s="33"/>
      <c r="AD479" s="32"/>
      <c r="AF479" s="32"/>
      <c r="AG479" s="32"/>
      <c r="AH479" s="32"/>
      <c r="AI479" s="32"/>
      <c r="AJ479" s="32"/>
    </row>
    <row r="480" spans="4:36" x14ac:dyDescent="0.25">
      <c r="D480" s="44"/>
      <c r="E480" s="46"/>
      <c r="F480" s="44"/>
      <c r="G480" s="47"/>
      <c r="H480" s="48"/>
      <c r="I480" s="48"/>
      <c r="J480" s="41"/>
      <c r="L480" s="24"/>
      <c r="R480" s="31"/>
      <c r="S480" s="31"/>
      <c r="T480" s="31"/>
      <c r="U480" s="31"/>
      <c r="V480" s="31"/>
      <c r="Z480" s="33"/>
      <c r="AD480" s="32"/>
      <c r="AF480" s="32"/>
      <c r="AG480" s="32"/>
      <c r="AH480" s="32"/>
      <c r="AI480" s="32"/>
      <c r="AJ480" s="32"/>
    </row>
    <row r="481" spans="4:36" x14ac:dyDescent="0.25">
      <c r="D481" s="41"/>
      <c r="E481" s="41"/>
      <c r="F481" s="44"/>
      <c r="G481" s="42"/>
      <c r="H481" s="43"/>
      <c r="I481" s="43"/>
      <c r="J481" s="41"/>
      <c r="K481" s="34"/>
      <c r="L481" s="23"/>
      <c r="R481" s="31"/>
      <c r="S481" s="31"/>
      <c r="T481" s="31"/>
      <c r="U481" s="31"/>
      <c r="V481" s="31"/>
      <c r="Z481" s="33"/>
      <c r="AD481" s="32"/>
      <c r="AF481" s="32"/>
      <c r="AG481" s="32"/>
      <c r="AH481" s="32"/>
      <c r="AI481" s="32"/>
      <c r="AJ481" s="32"/>
    </row>
    <row r="482" spans="4:36" x14ac:dyDescent="0.25">
      <c r="D482" s="44"/>
      <c r="E482" s="46"/>
      <c r="F482" s="46"/>
      <c r="G482" s="47"/>
      <c r="H482" s="48"/>
      <c r="I482" s="48"/>
      <c r="J482" s="41"/>
      <c r="L482" s="24"/>
      <c r="R482" s="31"/>
      <c r="S482" s="31"/>
      <c r="T482" s="31"/>
      <c r="U482" s="31"/>
      <c r="V482" s="31"/>
      <c r="Z482" s="33"/>
      <c r="AD482" s="32"/>
      <c r="AF482" s="32"/>
      <c r="AG482" s="32"/>
      <c r="AH482" s="32"/>
      <c r="AI482" s="32"/>
      <c r="AJ482" s="32"/>
    </row>
    <row r="483" spans="4:36" x14ac:dyDescent="0.25">
      <c r="D483" s="44"/>
      <c r="E483" s="46"/>
      <c r="F483" s="44"/>
      <c r="G483" s="47"/>
      <c r="H483" s="48"/>
      <c r="I483" s="48"/>
      <c r="J483" s="41"/>
      <c r="L483" s="24"/>
      <c r="R483" s="31"/>
      <c r="S483" s="31"/>
      <c r="T483" s="31"/>
      <c r="U483" s="31"/>
      <c r="V483" s="31"/>
      <c r="Z483" s="33"/>
      <c r="AD483" s="32"/>
      <c r="AF483" s="32"/>
      <c r="AG483" s="32"/>
      <c r="AH483" s="32"/>
      <c r="AI483" s="32"/>
      <c r="AJ483" s="32"/>
    </row>
    <row r="484" spans="4:36" x14ac:dyDescent="0.25">
      <c r="D484" s="44"/>
      <c r="E484" s="46"/>
      <c r="F484" s="46"/>
      <c r="G484" s="47"/>
      <c r="H484" s="48"/>
      <c r="I484" s="48"/>
      <c r="J484" s="41"/>
      <c r="K484" s="34"/>
      <c r="L484" s="24"/>
      <c r="R484" s="31"/>
      <c r="S484" s="31"/>
      <c r="T484" s="31"/>
      <c r="U484" s="31"/>
      <c r="V484" s="31"/>
      <c r="Z484" s="33"/>
      <c r="AD484" s="32"/>
      <c r="AF484" s="32"/>
      <c r="AG484" s="32"/>
      <c r="AH484" s="32"/>
      <c r="AI484" s="32"/>
      <c r="AJ484" s="32"/>
    </row>
    <row r="485" spans="4:36" x14ac:dyDescent="0.25">
      <c r="D485" s="44"/>
      <c r="E485" s="46"/>
      <c r="F485" s="44"/>
      <c r="G485" s="47"/>
      <c r="H485" s="48"/>
      <c r="I485" s="48"/>
      <c r="J485" s="41"/>
      <c r="K485" s="34"/>
      <c r="L485" s="24"/>
      <c r="R485" s="31"/>
      <c r="S485" s="31"/>
      <c r="T485" s="31"/>
      <c r="U485" s="31"/>
      <c r="V485" s="31"/>
      <c r="Z485" s="33"/>
      <c r="AD485" s="32"/>
      <c r="AF485" s="32"/>
      <c r="AG485" s="32"/>
      <c r="AH485" s="32"/>
      <c r="AI485" s="32"/>
      <c r="AJ485" s="32"/>
    </row>
    <row r="486" spans="4:36" x14ac:dyDescent="0.25">
      <c r="D486" s="44"/>
      <c r="E486" s="46"/>
      <c r="F486" s="44"/>
      <c r="G486" s="47"/>
      <c r="H486" s="48"/>
      <c r="I486" s="48"/>
      <c r="J486" s="41"/>
      <c r="K486" s="34"/>
      <c r="L486" s="24"/>
      <c r="R486" s="31"/>
      <c r="S486" s="31"/>
      <c r="T486" s="31"/>
      <c r="U486" s="31"/>
      <c r="V486" s="31"/>
      <c r="Z486" s="33"/>
      <c r="AD486" s="32"/>
      <c r="AF486" s="32"/>
      <c r="AG486" s="32"/>
      <c r="AH486" s="32"/>
      <c r="AI486" s="32"/>
      <c r="AJ486" s="32"/>
    </row>
    <row r="487" spans="4:36" ht="21" customHeight="1" x14ac:dyDescent="0.25">
      <c r="D487" s="44"/>
      <c r="E487" s="46"/>
      <c r="F487" s="44"/>
      <c r="G487" s="47"/>
      <c r="H487" s="48"/>
      <c r="I487" s="48"/>
      <c r="J487" s="41"/>
      <c r="L487" s="24"/>
      <c r="R487" s="31"/>
      <c r="S487" s="31"/>
      <c r="T487" s="31"/>
      <c r="U487" s="31"/>
      <c r="V487" s="31"/>
      <c r="Z487" s="33"/>
      <c r="AD487" s="32"/>
      <c r="AF487" s="32"/>
      <c r="AG487" s="32"/>
      <c r="AH487" s="32"/>
      <c r="AI487" s="32"/>
      <c r="AJ487" s="32"/>
    </row>
    <row r="488" spans="4:36" ht="18.75" customHeight="1" x14ac:dyDescent="0.25">
      <c r="D488" s="44"/>
      <c r="E488" s="46"/>
      <c r="F488" s="44"/>
      <c r="G488" s="47"/>
      <c r="H488" s="48"/>
      <c r="I488" s="48"/>
      <c r="J488" s="41"/>
      <c r="K488" s="34"/>
      <c r="L488" s="24"/>
      <c r="R488" s="31"/>
      <c r="S488" s="31"/>
      <c r="T488" s="31"/>
      <c r="U488" s="31"/>
      <c r="V488" s="31"/>
      <c r="Z488" s="33"/>
      <c r="AD488" s="32"/>
      <c r="AF488" s="32"/>
      <c r="AG488" s="32"/>
      <c r="AH488" s="32"/>
      <c r="AI488" s="32"/>
      <c r="AJ488" s="32"/>
    </row>
    <row r="489" spans="4:36" x14ac:dyDescent="0.25">
      <c r="D489" s="44"/>
      <c r="E489" s="46"/>
      <c r="F489" s="44"/>
      <c r="G489" s="47"/>
      <c r="H489" s="48"/>
      <c r="I489" s="48"/>
      <c r="J489" s="41"/>
      <c r="K489" s="34"/>
      <c r="L489" s="24"/>
      <c r="R489" s="31"/>
      <c r="S489" s="31"/>
      <c r="T489" s="31"/>
      <c r="U489" s="31"/>
      <c r="V489" s="31"/>
      <c r="Z489" s="33"/>
      <c r="AD489" s="32"/>
      <c r="AF489" s="32"/>
      <c r="AG489" s="32"/>
      <c r="AH489" s="32"/>
      <c r="AI489" s="32"/>
      <c r="AJ489" s="32"/>
    </row>
    <row r="490" spans="4:36" x14ac:dyDescent="0.25">
      <c r="D490" s="44"/>
      <c r="E490" s="46"/>
      <c r="F490" s="44"/>
      <c r="G490" s="47"/>
      <c r="H490" s="48"/>
      <c r="I490" s="48"/>
      <c r="J490" s="41"/>
      <c r="L490" s="24"/>
      <c r="R490" s="31"/>
      <c r="S490" s="31"/>
      <c r="T490" s="31"/>
      <c r="U490" s="31"/>
      <c r="V490" s="31"/>
      <c r="Z490" s="33"/>
      <c r="AD490" s="32"/>
      <c r="AF490" s="32"/>
      <c r="AG490" s="32"/>
      <c r="AH490" s="32"/>
      <c r="AI490" s="32"/>
      <c r="AJ490" s="32"/>
    </row>
    <row r="491" spans="4:36" x14ac:dyDescent="0.25">
      <c r="D491" s="44"/>
      <c r="E491" s="46"/>
      <c r="F491" s="44"/>
      <c r="G491" s="47"/>
      <c r="H491" s="48"/>
      <c r="I491" s="48"/>
      <c r="J491" s="41"/>
      <c r="K491" s="34"/>
      <c r="L491" s="24"/>
      <c r="R491" s="31"/>
      <c r="S491" s="31"/>
      <c r="T491" s="31"/>
      <c r="U491" s="31"/>
      <c r="V491" s="31"/>
      <c r="Z491" s="33"/>
      <c r="AD491" s="32"/>
      <c r="AF491" s="32"/>
      <c r="AG491" s="32"/>
      <c r="AH491" s="32"/>
      <c r="AI491" s="32"/>
      <c r="AJ491" s="32"/>
    </row>
    <row r="492" spans="4:36" x14ac:dyDescent="0.25">
      <c r="D492" s="41"/>
      <c r="E492" s="41"/>
      <c r="F492" s="44"/>
      <c r="G492" s="42"/>
      <c r="H492" s="43"/>
      <c r="I492" s="43"/>
      <c r="J492" s="41"/>
      <c r="L492" s="23"/>
      <c r="R492" s="31"/>
      <c r="S492" s="31"/>
      <c r="T492" s="31"/>
      <c r="U492" s="31"/>
      <c r="V492" s="31"/>
      <c r="Z492" s="33"/>
      <c r="AD492" s="32"/>
      <c r="AF492" s="32"/>
      <c r="AG492" s="32"/>
      <c r="AH492" s="32"/>
      <c r="AI492" s="32"/>
      <c r="AJ492" s="32"/>
    </row>
    <row r="493" spans="4:36" x14ac:dyDescent="0.25">
      <c r="D493" s="41"/>
      <c r="E493" s="41"/>
      <c r="F493" s="46"/>
      <c r="G493" s="42"/>
      <c r="H493" s="43"/>
      <c r="I493" s="43"/>
      <c r="J493" s="41"/>
      <c r="L493" s="23"/>
      <c r="R493" s="31"/>
      <c r="S493" s="31"/>
      <c r="T493" s="31"/>
      <c r="U493" s="31"/>
      <c r="V493" s="31"/>
      <c r="Z493" s="33"/>
      <c r="AD493" s="32"/>
      <c r="AF493" s="32"/>
      <c r="AG493" s="32"/>
      <c r="AH493" s="32"/>
      <c r="AI493" s="32"/>
      <c r="AJ493" s="32"/>
    </row>
    <row r="494" spans="4:36" x14ac:dyDescent="0.25">
      <c r="D494" s="44"/>
      <c r="E494" s="46"/>
      <c r="F494" s="46"/>
      <c r="G494" s="47"/>
      <c r="H494" s="48"/>
      <c r="I494" s="48"/>
      <c r="J494" s="41"/>
      <c r="K494" s="34"/>
      <c r="L494" s="24"/>
      <c r="R494" s="31"/>
      <c r="S494" s="31"/>
      <c r="T494" s="31"/>
      <c r="U494" s="31"/>
      <c r="V494" s="31"/>
      <c r="Z494" s="33"/>
      <c r="AD494" s="32"/>
      <c r="AF494" s="32"/>
      <c r="AG494" s="32"/>
      <c r="AH494" s="32"/>
      <c r="AI494" s="32"/>
      <c r="AJ494" s="32"/>
    </row>
    <row r="495" spans="4:36" x14ac:dyDescent="0.25">
      <c r="D495" s="44"/>
      <c r="E495" s="46"/>
      <c r="F495" s="46"/>
      <c r="G495" s="47"/>
      <c r="H495" s="48"/>
      <c r="I495" s="48"/>
      <c r="J495" s="41"/>
      <c r="L495" s="24"/>
      <c r="R495" s="31"/>
      <c r="S495" s="31"/>
      <c r="T495" s="31"/>
      <c r="U495" s="31"/>
      <c r="V495" s="31"/>
      <c r="Z495" s="33"/>
      <c r="AD495" s="32"/>
      <c r="AF495" s="32"/>
      <c r="AG495" s="32"/>
      <c r="AH495" s="32"/>
      <c r="AI495" s="32"/>
      <c r="AJ495" s="32"/>
    </row>
    <row r="496" spans="4:36" x14ac:dyDescent="0.25">
      <c r="D496" s="44"/>
      <c r="E496" s="46"/>
      <c r="F496" s="44"/>
      <c r="G496" s="47"/>
      <c r="H496" s="48"/>
      <c r="I496" s="48"/>
      <c r="J496" s="41"/>
      <c r="K496" s="34"/>
      <c r="L496" s="24"/>
      <c r="R496" s="31"/>
      <c r="S496" s="31"/>
      <c r="T496" s="31"/>
      <c r="U496" s="31"/>
      <c r="V496" s="31"/>
      <c r="Z496" s="33"/>
      <c r="AD496" s="32"/>
      <c r="AF496" s="32"/>
      <c r="AG496" s="32"/>
      <c r="AH496" s="32"/>
      <c r="AI496" s="32"/>
      <c r="AJ496" s="32"/>
    </row>
    <row r="497" spans="4:36" x14ac:dyDescent="0.25">
      <c r="D497" s="44"/>
      <c r="E497" s="46"/>
      <c r="F497" s="44"/>
      <c r="G497" s="47"/>
      <c r="H497" s="48"/>
      <c r="I497" s="48"/>
      <c r="J497" s="41"/>
      <c r="K497" s="49"/>
      <c r="L497" s="24"/>
      <c r="R497" s="31"/>
      <c r="S497" s="31"/>
      <c r="T497" s="31"/>
      <c r="U497" s="31"/>
      <c r="V497" s="31"/>
      <c r="Z497" s="33"/>
      <c r="AD497" s="32"/>
      <c r="AF497" s="32"/>
      <c r="AG497" s="32"/>
      <c r="AH497" s="32"/>
      <c r="AI497" s="32"/>
      <c r="AJ497" s="32"/>
    </row>
    <row r="498" spans="4:36" x14ac:dyDescent="0.25">
      <c r="D498" s="44"/>
      <c r="E498" s="46"/>
      <c r="F498" s="46"/>
      <c r="G498" s="47"/>
      <c r="H498" s="48"/>
      <c r="I498" s="48"/>
      <c r="J498" s="41"/>
      <c r="K498" s="34"/>
      <c r="L498" s="24"/>
      <c r="R498" s="31"/>
      <c r="S498" s="31"/>
      <c r="T498" s="31"/>
      <c r="U498" s="31"/>
      <c r="V498" s="31"/>
      <c r="Z498" s="33"/>
      <c r="AD498" s="32"/>
      <c r="AF498" s="32"/>
      <c r="AG498" s="32"/>
      <c r="AH498" s="32"/>
      <c r="AI498" s="32"/>
      <c r="AJ498" s="32"/>
    </row>
    <row r="499" spans="4:36" x14ac:dyDescent="0.25">
      <c r="D499" s="44"/>
      <c r="E499" s="46"/>
      <c r="F499" s="44"/>
      <c r="G499" s="47"/>
      <c r="H499" s="48"/>
      <c r="I499" s="48"/>
      <c r="J499" s="41"/>
      <c r="K499" s="34"/>
      <c r="L499" s="24"/>
      <c r="R499" s="31"/>
      <c r="S499" s="31"/>
      <c r="T499" s="31"/>
      <c r="U499" s="31"/>
      <c r="V499" s="31"/>
      <c r="Z499" s="33"/>
      <c r="AD499" s="32"/>
      <c r="AF499" s="32"/>
      <c r="AG499" s="32"/>
      <c r="AH499" s="32"/>
      <c r="AI499" s="32"/>
      <c r="AJ499" s="32"/>
    </row>
    <row r="500" spans="4:36" x14ac:dyDescent="0.25">
      <c r="D500" s="44"/>
      <c r="E500" s="46"/>
      <c r="F500" s="46"/>
      <c r="G500" s="47"/>
      <c r="H500" s="48"/>
      <c r="I500" s="48"/>
      <c r="J500" s="41"/>
      <c r="L500" s="24"/>
      <c r="R500" s="31"/>
      <c r="S500" s="31"/>
      <c r="T500" s="31"/>
      <c r="U500" s="31"/>
      <c r="V500" s="31"/>
      <c r="Z500" s="33"/>
      <c r="AD500" s="32"/>
      <c r="AF500" s="32"/>
      <c r="AG500" s="32"/>
      <c r="AH500" s="32"/>
      <c r="AI500" s="32"/>
      <c r="AJ500" s="32"/>
    </row>
    <row r="501" spans="4:36" x14ac:dyDescent="0.25">
      <c r="D501" s="44"/>
      <c r="E501" s="46"/>
      <c r="F501" s="44"/>
      <c r="G501" s="47"/>
      <c r="H501" s="48"/>
      <c r="I501" s="48"/>
      <c r="J501" s="41"/>
      <c r="K501" s="34"/>
      <c r="L501" s="24"/>
      <c r="R501" s="31"/>
      <c r="S501" s="31"/>
      <c r="T501" s="31"/>
      <c r="U501" s="31"/>
      <c r="V501" s="31"/>
      <c r="Z501" s="33"/>
      <c r="AD501" s="32"/>
      <c r="AF501" s="32"/>
      <c r="AG501" s="32"/>
      <c r="AH501" s="32"/>
      <c r="AI501" s="32"/>
      <c r="AJ501" s="32"/>
    </row>
    <row r="502" spans="4:36" x14ac:dyDescent="0.25">
      <c r="D502" s="44"/>
      <c r="E502" s="46"/>
      <c r="F502" s="46"/>
      <c r="G502" s="47"/>
      <c r="H502" s="48"/>
      <c r="I502" s="48"/>
      <c r="J502" s="41"/>
      <c r="L502" s="24"/>
      <c r="R502" s="31"/>
      <c r="S502" s="31"/>
      <c r="T502" s="31"/>
      <c r="U502" s="31"/>
      <c r="V502" s="31"/>
      <c r="Z502" s="33"/>
      <c r="AD502" s="32"/>
      <c r="AF502" s="32"/>
      <c r="AG502" s="32"/>
      <c r="AH502" s="32"/>
      <c r="AI502" s="32"/>
      <c r="AJ502" s="32"/>
    </row>
    <row r="503" spans="4:36" x14ac:dyDescent="0.25">
      <c r="D503" s="44"/>
      <c r="E503" s="46"/>
      <c r="F503" s="46"/>
      <c r="G503" s="47"/>
      <c r="H503" s="48"/>
      <c r="I503" s="48"/>
      <c r="J503" s="41"/>
      <c r="L503" s="24"/>
      <c r="R503" s="31"/>
      <c r="S503" s="31"/>
      <c r="T503" s="31"/>
      <c r="U503" s="31"/>
      <c r="V503" s="31"/>
      <c r="Z503" s="33"/>
      <c r="AD503" s="32"/>
      <c r="AF503" s="32"/>
      <c r="AG503" s="32"/>
      <c r="AH503" s="32"/>
      <c r="AI503" s="32"/>
      <c r="AJ503" s="32"/>
    </row>
    <row r="504" spans="4:36" x14ac:dyDescent="0.25">
      <c r="D504" s="44"/>
      <c r="E504" s="46"/>
      <c r="F504" s="46"/>
      <c r="G504" s="47"/>
      <c r="H504" s="48"/>
      <c r="I504" s="48"/>
      <c r="J504" s="41"/>
      <c r="K504" s="34"/>
      <c r="L504" s="24"/>
      <c r="R504" s="31"/>
      <c r="S504" s="31"/>
      <c r="T504" s="31"/>
      <c r="U504" s="31"/>
      <c r="V504" s="31"/>
      <c r="Z504" s="33"/>
      <c r="AD504" s="32"/>
      <c r="AF504" s="32"/>
      <c r="AG504" s="32"/>
      <c r="AH504" s="32"/>
      <c r="AI504" s="32"/>
      <c r="AJ504" s="32"/>
    </row>
    <row r="505" spans="4:36" x14ac:dyDescent="0.25">
      <c r="D505" s="44"/>
      <c r="E505" s="46"/>
      <c r="F505" s="46"/>
      <c r="G505" s="47"/>
      <c r="H505" s="48"/>
      <c r="I505" s="48"/>
      <c r="J505" s="41"/>
      <c r="L505" s="24"/>
      <c r="R505" s="31"/>
      <c r="S505" s="31"/>
      <c r="T505" s="31"/>
      <c r="U505" s="31"/>
      <c r="V505" s="31"/>
      <c r="Z505" s="33"/>
      <c r="AD505" s="32"/>
      <c r="AF505" s="32"/>
      <c r="AG505" s="32"/>
      <c r="AH505" s="32"/>
      <c r="AI505" s="32"/>
      <c r="AJ505" s="32"/>
    </row>
    <row r="506" spans="4:36" x14ac:dyDescent="0.25">
      <c r="D506" s="44"/>
      <c r="E506" s="46"/>
      <c r="F506" s="46"/>
      <c r="G506" s="47"/>
      <c r="H506" s="48"/>
      <c r="I506" s="48"/>
      <c r="J506" s="41"/>
      <c r="K506" s="34"/>
      <c r="L506" s="24"/>
      <c r="R506" s="31"/>
      <c r="S506" s="31"/>
      <c r="T506" s="31"/>
      <c r="U506" s="31"/>
      <c r="V506" s="31"/>
      <c r="Z506" s="33"/>
      <c r="AD506" s="32"/>
      <c r="AF506" s="32"/>
      <c r="AG506" s="32"/>
      <c r="AH506" s="32"/>
      <c r="AI506" s="32"/>
      <c r="AJ506" s="32"/>
    </row>
    <row r="507" spans="4:36" x14ac:dyDescent="0.25">
      <c r="D507" s="44"/>
      <c r="E507" s="46"/>
      <c r="F507" s="46"/>
      <c r="G507" s="47"/>
      <c r="H507" s="48"/>
      <c r="I507" s="48"/>
      <c r="J507" s="41"/>
      <c r="L507" s="24"/>
      <c r="R507" s="31"/>
      <c r="S507" s="31"/>
      <c r="T507" s="31"/>
      <c r="U507" s="31"/>
      <c r="V507" s="31"/>
      <c r="Z507" s="33"/>
      <c r="AD507" s="32"/>
      <c r="AF507" s="32"/>
      <c r="AG507" s="32"/>
      <c r="AH507" s="32"/>
      <c r="AI507" s="32"/>
      <c r="AJ507" s="32"/>
    </row>
    <row r="508" spans="4:36" x14ac:dyDescent="0.25">
      <c r="D508" s="44"/>
      <c r="E508" s="46"/>
      <c r="F508" s="46"/>
      <c r="G508" s="47"/>
      <c r="H508" s="48"/>
      <c r="I508" s="48"/>
      <c r="J508" s="41"/>
      <c r="K508" s="34"/>
      <c r="L508" s="24"/>
      <c r="R508" s="31"/>
      <c r="S508" s="31"/>
      <c r="T508" s="31"/>
      <c r="U508" s="31"/>
      <c r="V508" s="31"/>
      <c r="Z508" s="33"/>
      <c r="AD508" s="32"/>
      <c r="AF508" s="32"/>
      <c r="AG508" s="32"/>
      <c r="AH508" s="32"/>
      <c r="AI508" s="32"/>
      <c r="AJ508" s="32"/>
    </row>
    <row r="509" spans="4:36" x14ac:dyDescent="0.25">
      <c r="D509" s="44"/>
      <c r="E509" s="46"/>
      <c r="F509" s="46"/>
      <c r="G509" s="47"/>
      <c r="H509" s="48"/>
      <c r="I509" s="48"/>
      <c r="J509" s="41"/>
      <c r="K509" s="34"/>
      <c r="L509" s="24"/>
      <c r="R509" s="31"/>
      <c r="S509" s="31"/>
      <c r="T509" s="31"/>
      <c r="U509" s="31"/>
      <c r="V509" s="31"/>
      <c r="Z509" s="33"/>
      <c r="AD509" s="32"/>
      <c r="AF509" s="32"/>
      <c r="AG509" s="32"/>
      <c r="AH509" s="32"/>
      <c r="AI509" s="32"/>
      <c r="AJ509" s="32"/>
    </row>
    <row r="510" spans="4:36" x14ac:dyDescent="0.25">
      <c r="D510" s="44"/>
      <c r="E510" s="46"/>
      <c r="F510" s="44"/>
      <c r="G510" s="47"/>
      <c r="H510" s="48"/>
      <c r="I510" s="48"/>
      <c r="J510" s="41"/>
      <c r="L510" s="24"/>
      <c r="R510" s="31"/>
      <c r="S510" s="31"/>
      <c r="T510" s="31"/>
      <c r="U510" s="31"/>
      <c r="V510" s="31"/>
      <c r="Z510" s="33"/>
      <c r="AD510" s="32"/>
      <c r="AF510" s="32"/>
      <c r="AG510" s="32"/>
      <c r="AH510" s="32"/>
      <c r="AI510" s="32"/>
      <c r="AJ510" s="32"/>
    </row>
    <row r="511" spans="4:36" x14ac:dyDescent="0.25">
      <c r="D511" s="44"/>
      <c r="E511" s="46"/>
      <c r="F511" s="46"/>
      <c r="G511" s="47"/>
      <c r="H511" s="48"/>
      <c r="I511" s="48"/>
      <c r="J511" s="41"/>
      <c r="K511" s="34"/>
      <c r="L511" s="24"/>
      <c r="R511" s="31"/>
      <c r="S511" s="31"/>
      <c r="T511" s="31"/>
      <c r="U511" s="31"/>
      <c r="V511" s="31"/>
      <c r="Z511" s="33"/>
      <c r="AD511" s="32"/>
      <c r="AF511" s="32"/>
      <c r="AG511" s="32"/>
      <c r="AH511" s="32"/>
      <c r="AI511" s="32"/>
      <c r="AJ511" s="32"/>
    </row>
    <row r="512" spans="4:36" x14ac:dyDescent="0.25">
      <c r="D512" s="44"/>
      <c r="E512" s="46"/>
      <c r="F512" s="44"/>
      <c r="G512" s="47"/>
      <c r="H512" s="48"/>
      <c r="I512" s="48"/>
      <c r="J512" s="41"/>
      <c r="L512" s="24"/>
      <c r="R512" s="31"/>
      <c r="S512" s="31"/>
      <c r="T512" s="31"/>
      <c r="U512" s="31"/>
      <c r="V512" s="31"/>
      <c r="Z512" s="33"/>
      <c r="AD512" s="32"/>
      <c r="AF512" s="32"/>
      <c r="AG512" s="32"/>
      <c r="AH512" s="32"/>
      <c r="AI512" s="32"/>
      <c r="AJ512" s="32"/>
    </row>
    <row r="513" spans="4:36" x14ac:dyDescent="0.25">
      <c r="D513" s="44"/>
      <c r="E513" s="46"/>
      <c r="F513" s="44"/>
      <c r="G513" s="47"/>
      <c r="H513" s="48"/>
      <c r="I513" s="48"/>
      <c r="J513" s="41"/>
      <c r="L513" s="24"/>
      <c r="R513" s="31"/>
      <c r="S513" s="31"/>
      <c r="T513" s="31"/>
      <c r="U513" s="31"/>
      <c r="V513" s="31"/>
      <c r="Z513" s="33"/>
      <c r="AD513" s="32"/>
      <c r="AF513" s="32"/>
      <c r="AG513" s="32"/>
      <c r="AH513" s="32"/>
      <c r="AI513" s="32"/>
      <c r="AJ513" s="32"/>
    </row>
    <row r="514" spans="4:36" x14ac:dyDescent="0.25">
      <c r="D514" s="44"/>
      <c r="E514" s="46"/>
      <c r="F514" s="44"/>
      <c r="G514" s="47"/>
      <c r="H514" s="48"/>
      <c r="I514" s="48"/>
      <c r="J514" s="41"/>
      <c r="K514" s="34"/>
      <c r="L514" s="24"/>
      <c r="R514" s="31"/>
      <c r="S514" s="31"/>
      <c r="T514" s="31"/>
      <c r="U514" s="31"/>
      <c r="V514" s="31"/>
      <c r="Z514" s="33"/>
      <c r="AD514" s="32"/>
      <c r="AF514" s="32"/>
      <c r="AG514" s="32"/>
      <c r="AH514" s="32"/>
      <c r="AI514" s="32"/>
      <c r="AJ514" s="32"/>
    </row>
    <row r="515" spans="4:36" x14ac:dyDescent="0.25">
      <c r="D515" s="44"/>
      <c r="E515" s="46"/>
      <c r="F515" s="46"/>
      <c r="G515" s="47"/>
      <c r="H515" s="48"/>
      <c r="I515" s="48"/>
      <c r="J515" s="41"/>
      <c r="L515" s="24"/>
      <c r="R515" s="31"/>
      <c r="S515" s="31"/>
      <c r="T515" s="31"/>
      <c r="U515" s="31"/>
      <c r="V515" s="31"/>
      <c r="Z515" s="33"/>
      <c r="AD515" s="32"/>
      <c r="AF515" s="32"/>
      <c r="AG515" s="32"/>
      <c r="AH515" s="32"/>
      <c r="AI515" s="32"/>
      <c r="AJ515" s="32"/>
    </row>
    <row r="516" spans="4:36" x14ac:dyDescent="0.25">
      <c r="D516" s="44"/>
      <c r="E516" s="46"/>
      <c r="F516" s="46"/>
      <c r="G516" s="47"/>
      <c r="H516" s="48"/>
      <c r="I516" s="48"/>
      <c r="J516" s="41"/>
      <c r="K516" s="34"/>
      <c r="L516" s="24"/>
      <c r="R516" s="31"/>
      <c r="S516" s="31"/>
      <c r="T516" s="31"/>
      <c r="U516" s="31"/>
      <c r="V516" s="31"/>
      <c r="Z516" s="33"/>
      <c r="AD516" s="32"/>
      <c r="AF516" s="32"/>
      <c r="AG516" s="32"/>
      <c r="AH516" s="32"/>
      <c r="AI516" s="32"/>
      <c r="AJ516" s="32"/>
    </row>
    <row r="517" spans="4:36" x14ac:dyDescent="0.25">
      <c r="D517" s="44"/>
      <c r="E517" s="46"/>
      <c r="F517" s="44"/>
      <c r="G517" s="47"/>
      <c r="H517" s="48"/>
      <c r="I517" s="48"/>
      <c r="J517" s="41"/>
      <c r="K517" s="49"/>
      <c r="L517" s="24"/>
      <c r="R517" s="31"/>
      <c r="S517" s="31"/>
      <c r="T517" s="31"/>
      <c r="U517" s="31"/>
      <c r="V517" s="31"/>
      <c r="Z517" s="33"/>
      <c r="AD517" s="32"/>
      <c r="AF517" s="32"/>
      <c r="AG517" s="32"/>
      <c r="AH517" s="32"/>
      <c r="AI517" s="32"/>
      <c r="AJ517" s="32"/>
    </row>
    <row r="518" spans="4:36" x14ac:dyDescent="0.25">
      <c r="D518" s="44"/>
      <c r="E518" s="46"/>
      <c r="F518" s="46"/>
      <c r="G518" s="47"/>
      <c r="H518" s="48"/>
      <c r="I518" s="48"/>
      <c r="J518" s="41"/>
      <c r="K518" s="49"/>
      <c r="L518" s="24"/>
      <c r="R518" s="31"/>
      <c r="S518" s="31"/>
      <c r="T518" s="31"/>
      <c r="U518" s="31"/>
      <c r="V518" s="31"/>
      <c r="Z518" s="33"/>
      <c r="AD518" s="32"/>
      <c r="AF518" s="32"/>
      <c r="AG518" s="32"/>
      <c r="AH518" s="32"/>
      <c r="AI518" s="32"/>
      <c r="AJ518" s="32"/>
    </row>
    <row r="519" spans="4:36" x14ac:dyDescent="0.25">
      <c r="D519" s="44"/>
      <c r="E519" s="46"/>
      <c r="F519" s="44"/>
      <c r="G519" s="47"/>
      <c r="H519" s="48"/>
      <c r="I519" s="48"/>
      <c r="J519" s="41"/>
      <c r="K519" s="34"/>
      <c r="L519" s="24"/>
      <c r="R519" s="31"/>
      <c r="S519" s="31"/>
      <c r="T519" s="31"/>
      <c r="U519" s="31"/>
      <c r="V519" s="31"/>
      <c r="Z519" s="33"/>
      <c r="AD519" s="32"/>
      <c r="AF519" s="32"/>
      <c r="AG519" s="32"/>
      <c r="AH519" s="32"/>
      <c r="AI519" s="32"/>
      <c r="AJ519" s="32"/>
    </row>
    <row r="520" spans="4:36" x14ac:dyDescent="0.25">
      <c r="D520" s="44"/>
      <c r="E520" s="46"/>
      <c r="F520" s="46"/>
      <c r="G520" s="47"/>
      <c r="H520" s="48"/>
      <c r="I520" s="48"/>
      <c r="J520" s="41"/>
      <c r="L520" s="24"/>
      <c r="R520" s="31"/>
      <c r="S520" s="31"/>
      <c r="T520" s="31"/>
      <c r="U520" s="31"/>
      <c r="V520" s="31"/>
      <c r="Z520" s="33"/>
      <c r="AD520" s="32"/>
      <c r="AF520" s="32"/>
      <c r="AG520" s="32"/>
      <c r="AH520" s="32"/>
      <c r="AI520" s="32"/>
      <c r="AJ520" s="32"/>
    </row>
    <row r="521" spans="4:36" x14ac:dyDescent="0.25">
      <c r="D521" s="44"/>
      <c r="E521" s="46"/>
      <c r="F521" s="44"/>
      <c r="G521" s="47"/>
      <c r="H521" s="48"/>
      <c r="I521" s="48"/>
      <c r="J521" s="41"/>
      <c r="K521" s="34"/>
      <c r="L521" s="24"/>
      <c r="R521" s="31"/>
      <c r="S521" s="31"/>
      <c r="T521" s="31"/>
      <c r="U521" s="31"/>
      <c r="V521" s="31"/>
      <c r="Z521" s="33"/>
      <c r="AD521" s="32"/>
      <c r="AF521" s="32"/>
      <c r="AG521" s="32"/>
      <c r="AH521" s="32"/>
      <c r="AI521" s="32"/>
      <c r="AJ521" s="32"/>
    </row>
    <row r="522" spans="4:36" ht="16.5" customHeight="1" x14ac:dyDescent="0.25">
      <c r="D522" s="41"/>
      <c r="E522" s="41"/>
      <c r="F522" s="44"/>
      <c r="G522" s="42"/>
      <c r="H522" s="43"/>
      <c r="I522" s="43"/>
      <c r="J522" s="41"/>
      <c r="L522" s="23"/>
      <c r="R522" s="31"/>
      <c r="S522" s="31"/>
      <c r="T522" s="31"/>
      <c r="U522" s="31"/>
      <c r="V522" s="31"/>
      <c r="Z522" s="33"/>
      <c r="AD522" s="32"/>
      <c r="AF522" s="32"/>
      <c r="AG522" s="32"/>
      <c r="AH522" s="32"/>
      <c r="AI522" s="32"/>
      <c r="AJ522" s="32"/>
    </row>
    <row r="523" spans="4:36" x14ac:dyDescent="0.25">
      <c r="D523" s="41"/>
      <c r="E523" s="41"/>
      <c r="F523" s="44"/>
      <c r="G523" s="42"/>
      <c r="H523" s="43"/>
      <c r="I523" s="43"/>
      <c r="J523" s="41"/>
      <c r="L523" s="23"/>
      <c r="R523" s="31"/>
      <c r="S523" s="31"/>
      <c r="T523" s="31"/>
      <c r="U523" s="31"/>
      <c r="V523" s="31"/>
      <c r="Z523" s="33"/>
      <c r="AD523" s="32"/>
      <c r="AF523" s="32"/>
      <c r="AG523" s="32"/>
      <c r="AH523" s="32"/>
      <c r="AI523" s="32"/>
      <c r="AJ523" s="32"/>
    </row>
    <row r="524" spans="4:36" x14ac:dyDescent="0.25">
      <c r="D524" s="44"/>
      <c r="E524" s="46"/>
      <c r="F524" s="46"/>
      <c r="G524" s="47"/>
      <c r="H524" s="48"/>
      <c r="I524" s="48"/>
      <c r="J524" s="41"/>
      <c r="K524" s="34"/>
      <c r="L524" s="24"/>
      <c r="R524" s="31"/>
      <c r="S524" s="31"/>
      <c r="T524" s="31"/>
      <c r="U524" s="31"/>
      <c r="V524" s="31"/>
      <c r="Z524" s="33"/>
      <c r="AD524" s="32"/>
      <c r="AF524" s="32"/>
      <c r="AG524" s="32"/>
      <c r="AH524" s="32"/>
      <c r="AI524" s="32"/>
      <c r="AJ524" s="32"/>
    </row>
    <row r="525" spans="4:36" x14ac:dyDescent="0.25">
      <c r="D525" s="44"/>
      <c r="E525" s="46"/>
      <c r="F525" s="46"/>
      <c r="G525" s="47"/>
      <c r="H525" s="48"/>
      <c r="I525" s="48"/>
      <c r="J525" s="41"/>
      <c r="L525" s="24"/>
      <c r="R525" s="31"/>
      <c r="S525" s="31"/>
      <c r="T525" s="31"/>
      <c r="U525" s="31"/>
      <c r="V525" s="31"/>
      <c r="Z525" s="33"/>
      <c r="AD525" s="32"/>
      <c r="AF525" s="32"/>
      <c r="AG525" s="32"/>
      <c r="AH525" s="32"/>
      <c r="AI525" s="32"/>
      <c r="AJ525" s="32"/>
    </row>
    <row r="526" spans="4:36" x14ac:dyDescent="0.25">
      <c r="D526" s="44"/>
      <c r="E526" s="46"/>
      <c r="F526" s="44"/>
      <c r="G526" s="47"/>
      <c r="H526" s="48"/>
      <c r="I526" s="48"/>
      <c r="J526" s="41"/>
      <c r="K526" s="34"/>
      <c r="L526" s="24"/>
      <c r="R526" s="31"/>
      <c r="S526" s="31"/>
      <c r="T526" s="31"/>
      <c r="U526" s="31"/>
      <c r="V526" s="31"/>
      <c r="Z526" s="33"/>
      <c r="AD526" s="32"/>
      <c r="AF526" s="32"/>
      <c r="AG526" s="32"/>
      <c r="AH526" s="32"/>
      <c r="AI526" s="32"/>
      <c r="AJ526" s="32"/>
    </row>
    <row r="527" spans="4:36" x14ac:dyDescent="0.25">
      <c r="D527" s="44"/>
      <c r="E527" s="46"/>
      <c r="F527" s="46"/>
      <c r="G527" s="47"/>
      <c r="H527" s="48"/>
      <c r="I527" s="48"/>
      <c r="J527" s="41"/>
      <c r="L527" s="24"/>
      <c r="R527" s="31"/>
      <c r="S527" s="31"/>
      <c r="T527" s="31"/>
      <c r="U527" s="31"/>
      <c r="V527" s="31"/>
      <c r="Z527" s="33"/>
      <c r="AD527" s="32"/>
      <c r="AF527" s="32"/>
      <c r="AG527" s="32"/>
      <c r="AH527" s="32"/>
      <c r="AI527" s="32"/>
      <c r="AJ527" s="32"/>
    </row>
    <row r="528" spans="4:36" x14ac:dyDescent="0.25">
      <c r="D528" s="44"/>
      <c r="E528" s="46"/>
      <c r="F528" s="44"/>
      <c r="G528" s="47"/>
      <c r="H528" s="48"/>
      <c r="I528" s="48"/>
      <c r="J528" s="41"/>
      <c r="K528" s="34"/>
      <c r="L528" s="24"/>
      <c r="R528" s="31"/>
      <c r="S528" s="31"/>
      <c r="T528" s="31"/>
      <c r="U528" s="31"/>
      <c r="V528" s="31"/>
      <c r="Z528" s="33"/>
      <c r="AD528" s="32"/>
      <c r="AF528" s="32"/>
      <c r="AG528" s="32"/>
      <c r="AH528" s="32"/>
      <c r="AI528" s="32"/>
      <c r="AJ528" s="32"/>
    </row>
    <row r="529" spans="4:36" x14ac:dyDescent="0.25">
      <c r="D529" s="44"/>
      <c r="E529" s="46"/>
      <c r="F529" s="44"/>
      <c r="G529" s="47"/>
      <c r="H529" s="48"/>
      <c r="I529" s="48"/>
      <c r="J529" s="41"/>
      <c r="K529" s="34"/>
      <c r="L529" s="24"/>
      <c r="R529" s="31"/>
      <c r="S529" s="31"/>
      <c r="T529" s="31"/>
      <c r="U529" s="31"/>
      <c r="V529" s="31"/>
      <c r="Z529" s="33"/>
      <c r="AD529" s="32"/>
      <c r="AF529" s="32"/>
      <c r="AG529" s="32"/>
      <c r="AH529" s="32"/>
      <c r="AI529" s="32"/>
      <c r="AJ529" s="32"/>
    </row>
    <row r="530" spans="4:36" x14ac:dyDescent="0.25">
      <c r="D530" s="41"/>
      <c r="E530" s="41"/>
      <c r="F530" s="44"/>
      <c r="G530" s="42"/>
      <c r="H530" s="43"/>
      <c r="I530" s="43"/>
      <c r="J530" s="41"/>
      <c r="L530" s="23"/>
      <c r="R530" s="31"/>
      <c r="S530" s="31"/>
      <c r="T530" s="31"/>
      <c r="U530" s="31"/>
      <c r="V530" s="31"/>
      <c r="Z530" s="33"/>
      <c r="AD530" s="32"/>
      <c r="AF530" s="32"/>
      <c r="AG530" s="32"/>
      <c r="AH530" s="32"/>
      <c r="AI530" s="32"/>
      <c r="AJ530" s="32"/>
    </row>
    <row r="531" spans="4:36" x14ac:dyDescent="0.25">
      <c r="D531" s="44"/>
      <c r="E531" s="46"/>
      <c r="F531" s="46"/>
      <c r="G531" s="47"/>
      <c r="H531" s="48"/>
      <c r="I531" s="48"/>
      <c r="J531" s="41"/>
      <c r="K531" s="34"/>
      <c r="L531" s="24"/>
      <c r="R531" s="31"/>
      <c r="S531" s="31"/>
      <c r="T531" s="31"/>
      <c r="U531" s="31"/>
      <c r="V531" s="31"/>
      <c r="Z531" s="33"/>
      <c r="AD531" s="32"/>
      <c r="AF531" s="32"/>
      <c r="AG531" s="32"/>
      <c r="AH531" s="32"/>
      <c r="AI531" s="32"/>
      <c r="AJ531" s="32"/>
    </row>
    <row r="532" spans="4:36" x14ac:dyDescent="0.25">
      <c r="D532" s="41"/>
      <c r="E532" s="41"/>
      <c r="F532" s="46"/>
      <c r="G532" s="42"/>
      <c r="H532" s="43"/>
      <c r="I532" s="43"/>
      <c r="J532" s="41"/>
      <c r="L532" s="23"/>
      <c r="R532" s="31"/>
      <c r="S532" s="31"/>
      <c r="T532" s="31"/>
      <c r="U532" s="31"/>
      <c r="V532" s="31"/>
      <c r="Z532" s="33"/>
      <c r="AD532" s="32"/>
      <c r="AF532" s="32"/>
      <c r="AG532" s="32"/>
      <c r="AH532" s="32"/>
      <c r="AI532" s="32"/>
      <c r="AJ532" s="32"/>
    </row>
    <row r="533" spans="4:36" x14ac:dyDescent="0.25">
      <c r="D533" s="44"/>
      <c r="E533" s="46"/>
      <c r="F533" s="44"/>
      <c r="G533" s="47"/>
      <c r="H533" s="48"/>
      <c r="I533" s="48"/>
      <c r="J533" s="41"/>
      <c r="L533" s="24"/>
      <c r="R533" s="31"/>
      <c r="S533" s="31"/>
      <c r="T533" s="31"/>
      <c r="U533" s="31"/>
      <c r="V533" s="31"/>
      <c r="Z533" s="33"/>
      <c r="AD533" s="32"/>
      <c r="AF533" s="32"/>
      <c r="AG533" s="32"/>
      <c r="AH533" s="32"/>
      <c r="AI533" s="32"/>
      <c r="AJ533" s="32"/>
    </row>
    <row r="534" spans="4:36" x14ac:dyDescent="0.25">
      <c r="D534" s="44"/>
      <c r="E534" s="46"/>
      <c r="F534" s="44"/>
      <c r="G534" s="47"/>
      <c r="H534" s="48"/>
      <c r="I534" s="48"/>
      <c r="J534" s="41"/>
      <c r="K534" s="34"/>
      <c r="L534" s="24"/>
      <c r="R534" s="31"/>
      <c r="S534" s="31"/>
      <c r="T534" s="31"/>
      <c r="U534" s="31"/>
      <c r="V534" s="31"/>
      <c r="Z534" s="33"/>
      <c r="AD534" s="32"/>
      <c r="AF534" s="32"/>
      <c r="AG534" s="32"/>
      <c r="AH534" s="32"/>
      <c r="AI534" s="32"/>
      <c r="AJ534" s="32"/>
    </row>
    <row r="535" spans="4:36" x14ac:dyDescent="0.25">
      <c r="D535" s="44"/>
      <c r="E535" s="46"/>
      <c r="F535" s="44"/>
      <c r="G535" s="47"/>
      <c r="H535" s="48"/>
      <c r="I535" s="48"/>
      <c r="J535" s="41"/>
      <c r="K535" s="50"/>
      <c r="L535" s="24"/>
      <c r="R535" s="31"/>
      <c r="S535" s="31"/>
      <c r="T535" s="31"/>
      <c r="U535" s="31"/>
      <c r="V535" s="31"/>
      <c r="Z535" s="33"/>
      <c r="AD535" s="32"/>
      <c r="AF535" s="32"/>
      <c r="AG535" s="32"/>
      <c r="AH535" s="32"/>
      <c r="AI535" s="32"/>
      <c r="AJ535" s="32"/>
    </row>
    <row r="536" spans="4:36" x14ac:dyDescent="0.25">
      <c r="D536" s="44"/>
      <c r="E536" s="46"/>
      <c r="F536" s="46"/>
      <c r="G536" s="47"/>
      <c r="H536" s="48"/>
      <c r="I536" s="48"/>
      <c r="J536" s="41"/>
      <c r="K536" s="34"/>
      <c r="L536" s="24"/>
      <c r="R536" s="31"/>
      <c r="S536" s="31"/>
      <c r="T536" s="31"/>
      <c r="U536" s="31"/>
      <c r="V536" s="31"/>
      <c r="Z536" s="33"/>
      <c r="AD536" s="32"/>
      <c r="AF536" s="32"/>
      <c r="AG536" s="32"/>
      <c r="AH536" s="32"/>
      <c r="AI536" s="32"/>
      <c r="AJ536" s="32"/>
    </row>
    <row r="537" spans="4:36" x14ac:dyDescent="0.25">
      <c r="D537" s="41"/>
      <c r="E537" s="41"/>
      <c r="F537" s="44"/>
      <c r="G537" s="42"/>
      <c r="H537" s="43"/>
      <c r="I537" s="43"/>
      <c r="J537" s="41"/>
      <c r="L537" s="23"/>
      <c r="R537" s="31"/>
      <c r="S537" s="31"/>
      <c r="T537" s="31"/>
      <c r="U537" s="31"/>
      <c r="V537" s="31"/>
      <c r="Z537" s="33"/>
      <c r="AD537" s="32"/>
      <c r="AF537" s="32"/>
      <c r="AG537" s="32"/>
      <c r="AH537" s="32"/>
      <c r="AI537" s="32"/>
      <c r="AJ537" s="32"/>
    </row>
    <row r="538" spans="4:36" x14ac:dyDescent="0.25">
      <c r="D538" s="44"/>
      <c r="E538" s="46"/>
      <c r="F538" s="44"/>
      <c r="G538" s="47"/>
      <c r="H538" s="48"/>
      <c r="I538" s="48"/>
      <c r="J538" s="41"/>
      <c r="K538" s="34"/>
      <c r="L538" s="24"/>
      <c r="R538" s="31"/>
      <c r="S538" s="31"/>
      <c r="T538" s="31"/>
      <c r="U538" s="31"/>
      <c r="V538" s="31"/>
      <c r="Z538" s="33"/>
      <c r="AD538" s="32"/>
      <c r="AF538" s="32"/>
      <c r="AG538" s="32"/>
      <c r="AH538" s="32"/>
      <c r="AI538" s="32"/>
      <c r="AJ538" s="32"/>
    </row>
    <row r="539" spans="4:36" x14ac:dyDescent="0.25">
      <c r="D539" s="44"/>
      <c r="E539" s="46"/>
      <c r="F539" s="46"/>
      <c r="G539" s="47"/>
      <c r="H539" s="48"/>
      <c r="I539" s="48"/>
      <c r="J539" s="41"/>
      <c r="K539" s="34"/>
      <c r="L539" s="24"/>
      <c r="R539" s="31"/>
      <c r="S539" s="31"/>
      <c r="T539" s="31"/>
      <c r="U539" s="31"/>
      <c r="V539" s="31"/>
      <c r="Z539" s="33"/>
      <c r="AD539" s="32"/>
      <c r="AF539" s="32"/>
      <c r="AG539" s="32"/>
      <c r="AH539" s="32"/>
      <c r="AI539" s="32"/>
      <c r="AJ539" s="32"/>
    </row>
    <row r="540" spans="4:36" x14ac:dyDescent="0.25">
      <c r="D540" s="41"/>
      <c r="E540" s="41"/>
      <c r="F540" s="44"/>
      <c r="G540" s="42"/>
      <c r="H540" s="43"/>
      <c r="I540" s="43"/>
      <c r="J540" s="41"/>
      <c r="L540" s="23"/>
      <c r="R540" s="31"/>
      <c r="S540" s="31"/>
      <c r="T540" s="31"/>
      <c r="U540" s="31"/>
      <c r="V540" s="31"/>
      <c r="Z540" s="33"/>
      <c r="AD540" s="32"/>
      <c r="AF540" s="32"/>
      <c r="AG540" s="32"/>
      <c r="AH540" s="32"/>
      <c r="AI540" s="32"/>
      <c r="AJ540" s="32"/>
    </row>
    <row r="541" spans="4:36" x14ac:dyDescent="0.25">
      <c r="D541" s="41"/>
      <c r="E541" s="46"/>
      <c r="F541" s="44"/>
      <c r="G541" s="47"/>
      <c r="H541" s="48"/>
      <c r="I541" s="48"/>
      <c r="J541" s="41"/>
      <c r="K541" s="34"/>
      <c r="L541" s="24"/>
      <c r="R541" s="31"/>
      <c r="S541" s="31"/>
      <c r="T541" s="31"/>
      <c r="U541" s="31"/>
      <c r="V541" s="31"/>
      <c r="Z541" s="33"/>
      <c r="AD541" s="32"/>
      <c r="AF541" s="32"/>
      <c r="AG541" s="32"/>
      <c r="AH541" s="32"/>
      <c r="AI541" s="32"/>
      <c r="AJ541" s="32"/>
    </row>
    <row r="542" spans="4:36" x14ac:dyDescent="0.25">
      <c r="D542" s="41"/>
      <c r="E542" s="41"/>
      <c r="F542" s="44"/>
      <c r="G542" s="42"/>
      <c r="H542" s="43"/>
      <c r="I542" s="43"/>
      <c r="J542" s="41"/>
      <c r="L542" s="23"/>
      <c r="R542" s="31"/>
      <c r="S542" s="31"/>
      <c r="T542" s="31"/>
      <c r="U542" s="31"/>
      <c r="V542" s="31"/>
      <c r="Z542" s="33"/>
      <c r="AD542" s="32"/>
      <c r="AF542" s="32"/>
      <c r="AG542" s="32"/>
      <c r="AH542" s="32"/>
      <c r="AI542" s="32"/>
      <c r="AJ542" s="32"/>
    </row>
    <row r="543" spans="4:36" x14ac:dyDescent="0.25">
      <c r="D543" s="41"/>
      <c r="E543" s="46"/>
      <c r="F543" s="44"/>
      <c r="G543" s="47"/>
      <c r="H543" s="48"/>
      <c r="I543" s="48"/>
      <c r="J543" s="41"/>
      <c r="L543" s="24"/>
      <c r="R543" s="31"/>
      <c r="S543" s="31"/>
      <c r="T543" s="31"/>
      <c r="U543" s="31"/>
      <c r="V543" s="31"/>
      <c r="Z543" s="33"/>
      <c r="AD543" s="32"/>
      <c r="AF543" s="32"/>
      <c r="AG543" s="32"/>
      <c r="AH543" s="32"/>
      <c r="AI543" s="32"/>
      <c r="AJ543" s="32"/>
    </row>
    <row r="544" spans="4:36" x14ac:dyDescent="0.25">
      <c r="D544" s="44"/>
      <c r="E544" s="46"/>
      <c r="F544" s="46"/>
      <c r="G544" s="47"/>
      <c r="H544" s="48"/>
      <c r="I544" s="48"/>
      <c r="J544" s="41"/>
      <c r="K544" s="34"/>
      <c r="L544" s="24"/>
      <c r="R544" s="31"/>
      <c r="S544" s="31"/>
      <c r="T544" s="31"/>
      <c r="U544" s="31"/>
      <c r="V544" s="31"/>
      <c r="Z544" s="33"/>
      <c r="AD544" s="32"/>
      <c r="AF544" s="32"/>
      <c r="AG544" s="32"/>
      <c r="AH544" s="32"/>
      <c r="AI544" s="32"/>
      <c r="AJ544" s="32"/>
    </row>
    <row r="545" spans="4:36" x14ac:dyDescent="0.25">
      <c r="D545" s="41"/>
      <c r="E545" s="46"/>
      <c r="F545" s="44"/>
      <c r="G545" s="47"/>
      <c r="H545" s="48"/>
      <c r="I545" s="48"/>
      <c r="J545" s="41"/>
      <c r="L545" s="24"/>
      <c r="R545" s="31"/>
      <c r="S545" s="31"/>
      <c r="T545" s="31"/>
      <c r="U545" s="31"/>
      <c r="V545" s="31"/>
      <c r="Z545" s="33"/>
      <c r="AD545" s="32"/>
      <c r="AF545" s="32"/>
      <c r="AG545" s="32"/>
      <c r="AH545" s="32"/>
      <c r="AI545" s="32"/>
      <c r="AJ545" s="32"/>
    </row>
    <row r="546" spans="4:36" x14ac:dyDescent="0.25">
      <c r="D546" s="44"/>
      <c r="E546" s="46"/>
      <c r="F546" s="46"/>
      <c r="G546" s="47"/>
      <c r="H546" s="48"/>
      <c r="I546" s="48"/>
      <c r="J546" s="41"/>
      <c r="L546" s="24"/>
      <c r="R546" s="31"/>
      <c r="S546" s="31"/>
      <c r="T546" s="31"/>
      <c r="U546" s="31"/>
      <c r="V546" s="31"/>
      <c r="Z546" s="33"/>
      <c r="AD546" s="32"/>
      <c r="AF546" s="32"/>
      <c r="AG546" s="32"/>
      <c r="AH546" s="32"/>
      <c r="AI546" s="32"/>
      <c r="AJ546" s="32"/>
    </row>
    <row r="547" spans="4:36" x14ac:dyDescent="0.25">
      <c r="D547" s="41"/>
      <c r="E547" s="46"/>
      <c r="F547" s="44"/>
      <c r="G547" s="47"/>
      <c r="H547" s="48"/>
      <c r="I547" s="48"/>
      <c r="J547" s="41"/>
      <c r="L547" s="24"/>
      <c r="R547" s="31"/>
      <c r="S547" s="31"/>
      <c r="T547" s="31"/>
      <c r="U547" s="31"/>
      <c r="V547" s="31"/>
      <c r="Z547" s="33"/>
      <c r="AD547" s="32"/>
      <c r="AF547" s="32"/>
      <c r="AG547" s="32"/>
      <c r="AH547" s="32"/>
      <c r="AI547" s="32"/>
      <c r="AJ547" s="32"/>
    </row>
    <row r="548" spans="4:36" x14ac:dyDescent="0.25">
      <c r="D548" s="44"/>
      <c r="E548" s="46"/>
      <c r="F548" s="46"/>
      <c r="G548" s="47"/>
      <c r="H548" s="48"/>
      <c r="I548" s="48"/>
      <c r="J548" s="41"/>
      <c r="K548" s="34"/>
      <c r="L548" s="24"/>
      <c r="R548" s="31"/>
      <c r="S548" s="31"/>
      <c r="T548" s="31"/>
      <c r="U548" s="31"/>
      <c r="V548" s="31"/>
      <c r="Z548" s="33"/>
      <c r="AD548" s="32"/>
      <c r="AF548" s="32"/>
      <c r="AG548" s="32"/>
      <c r="AH548" s="32"/>
      <c r="AI548" s="32"/>
      <c r="AJ548" s="32"/>
    </row>
    <row r="549" spans="4:36" x14ac:dyDescent="0.25">
      <c r="D549" s="44"/>
      <c r="E549" s="46"/>
      <c r="F549" s="46"/>
      <c r="G549" s="47"/>
      <c r="H549" s="48"/>
      <c r="I549" s="48"/>
      <c r="J549" s="41"/>
      <c r="K549" s="34"/>
      <c r="L549" s="24"/>
      <c r="R549" s="31"/>
      <c r="S549" s="31"/>
      <c r="T549" s="31"/>
      <c r="U549" s="31"/>
      <c r="V549" s="31"/>
      <c r="Z549" s="33"/>
      <c r="AD549" s="32"/>
      <c r="AF549" s="32"/>
      <c r="AG549" s="32"/>
      <c r="AH549" s="32"/>
      <c r="AI549" s="32"/>
      <c r="AJ549" s="32"/>
    </row>
    <row r="550" spans="4:36" x14ac:dyDescent="0.25">
      <c r="D550" s="41"/>
      <c r="E550" s="46"/>
      <c r="F550" s="44"/>
      <c r="G550" s="47"/>
      <c r="H550" s="48"/>
      <c r="I550" s="48"/>
      <c r="J550" s="41"/>
      <c r="L550" s="24"/>
      <c r="R550" s="31"/>
      <c r="S550" s="31"/>
      <c r="T550" s="31"/>
      <c r="U550" s="31"/>
      <c r="V550" s="31"/>
      <c r="Z550" s="33"/>
      <c r="AD550" s="32"/>
      <c r="AF550" s="32"/>
      <c r="AG550" s="32"/>
      <c r="AH550" s="32"/>
      <c r="AI550" s="32"/>
      <c r="AJ550" s="32"/>
    </row>
    <row r="551" spans="4:36" x14ac:dyDescent="0.25">
      <c r="D551" s="44"/>
      <c r="E551" s="46"/>
      <c r="F551" s="44"/>
      <c r="G551" s="47"/>
      <c r="H551" s="48"/>
      <c r="I551" s="48"/>
      <c r="J551" s="41"/>
      <c r="K551" s="34"/>
      <c r="L551" s="24"/>
      <c r="R551" s="31"/>
      <c r="S551" s="31"/>
      <c r="T551" s="31"/>
      <c r="U551" s="31"/>
      <c r="V551" s="31"/>
      <c r="Z551" s="33"/>
      <c r="AD551" s="32"/>
      <c r="AF551" s="32"/>
      <c r="AG551" s="32"/>
      <c r="AH551" s="32"/>
      <c r="AI551" s="32"/>
      <c r="AJ551" s="32"/>
    </row>
    <row r="552" spans="4:36" x14ac:dyDescent="0.25">
      <c r="D552" s="44"/>
      <c r="E552" s="46"/>
      <c r="F552" s="46"/>
      <c r="G552" s="47"/>
      <c r="H552" s="48"/>
      <c r="I552" s="48"/>
      <c r="J552" s="41"/>
      <c r="L552" s="24"/>
      <c r="R552" s="31"/>
      <c r="S552" s="31"/>
      <c r="T552" s="31"/>
      <c r="U552" s="31"/>
      <c r="V552" s="31"/>
      <c r="Z552" s="33"/>
      <c r="AD552" s="32"/>
      <c r="AF552" s="32"/>
      <c r="AG552" s="32"/>
      <c r="AH552" s="32"/>
      <c r="AI552" s="32"/>
      <c r="AJ552" s="32"/>
    </row>
    <row r="553" spans="4:36" x14ac:dyDescent="0.25">
      <c r="D553" s="41"/>
      <c r="E553" s="41"/>
      <c r="F553" s="44"/>
      <c r="G553" s="42"/>
      <c r="H553" s="43"/>
      <c r="I553" s="43"/>
      <c r="J553" s="41"/>
      <c r="L553" s="23"/>
      <c r="R553" s="31"/>
      <c r="S553" s="31"/>
      <c r="T553" s="31"/>
      <c r="U553" s="31"/>
      <c r="V553" s="31"/>
      <c r="Z553" s="33"/>
      <c r="AD553" s="32"/>
      <c r="AF553" s="32"/>
      <c r="AG553" s="32"/>
      <c r="AH553" s="32"/>
      <c r="AI553" s="32"/>
      <c r="AJ553" s="32"/>
    </row>
    <row r="554" spans="4:36" x14ac:dyDescent="0.25">
      <c r="D554" s="41"/>
      <c r="E554" s="41"/>
      <c r="F554" s="44"/>
      <c r="G554" s="42"/>
      <c r="H554" s="43"/>
      <c r="I554" s="43"/>
      <c r="J554" s="41"/>
      <c r="K554" s="34"/>
      <c r="L554" s="23"/>
      <c r="R554" s="31"/>
      <c r="S554" s="31"/>
      <c r="T554" s="31"/>
      <c r="U554" s="31"/>
      <c r="V554" s="31"/>
      <c r="Z554" s="33"/>
      <c r="AD554" s="32"/>
      <c r="AF554" s="32"/>
      <c r="AG554" s="32"/>
      <c r="AH554" s="32"/>
      <c r="AI554" s="32"/>
      <c r="AJ554" s="32"/>
    </row>
    <row r="555" spans="4:36" x14ac:dyDescent="0.25">
      <c r="D555" s="41"/>
      <c r="E555" s="46"/>
      <c r="F555" s="44"/>
      <c r="G555" s="47"/>
      <c r="H555" s="48"/>
      <c r="I555" s="48"/>
      <c r="J555" s="41"/>
      <c r="L555" s="24"/>
      <c r="R555" s="31"/>
      <c r="S555" s="31"/>
      <c r="T555" s="31"/>
      <c r="U555" s="31"/>
      <c r="V555" s="31"/>
      <c r="Z555" s="33"/>
      <c r="AD555" s="32"/>
      <c r="AF555" s="32"/>
      <c r="AG555" s="32"/>
      <c r="AH555" s="32"/>
      <c r="AI555" s="32"/>
      <c r="AJ555" s="32"/>
    </row>
    <row r="556" spans="4:36" x14ac:dyDescent="0.25">
      <c r="D556" s="44"/>
      <c r="E556" s="46"/>
      <c r="F556" s="44"/>
      <c r="G556" s="47"/>
      <c r="H556" s="48"/>
      <c r="I556" s="48"/>
      <c r="J556" s="41"/>
      <c r="L556" s="24"/>
      <c r="R556" s="31"/>
      <c r="S556" s="31"/>
      <c r="T556" s="31"/>
      <c r="U556" s="31"/>
      <c r="V556" s="31"/>
      <c r="Z556" s="33"/>
      <c r="AD556" s="32"/>
      <c r="AF556" s="32"/>
      <c r="AG556" s="32"/>
      <c r="AH556" s="32"/>
      <c r="AI556" s="32"/>
      <c r="AJ556" s="32"/>
    </row>
    <row r="557" spans="4:36" x14ac:dyDescent="0.25">
      <c r="D557" s="41"/>
      <c r="E557" s="46"/>
      <c r="F557" s="44"/>
      <c r="G557" s="47"/>
      <c r="H557" s="48"/>
      <c r="I557" s="48"/>
      <c r="J557" s="41"/>
      <c r="K557" s="34"/>
      <c r="L557" s="24"/>
      <c r="R557" s="31"/>
      <c r="S557" s="31"/>
      <c r="T557" s="31"/>
      <c r="U557" s="31"/>
      <c r="V557" s="31"/>
      <c r="Z557" s="33"/>
      <c r="AD557" s="32"/>
      <c r="AF557" s="32"/>
      <c r="AG557" s="32"/>
      <c r="AH557" s="32"/>
      <c r="AI557" s="32"/>
      <c r="AJ557" s="32"/>
    </row>
    <row r="558" spans="4:36" x14ac:dyDescent="0.25">
      <c r="D558" s="44"/>
      <c r="E558" s="46"/>
      <c r="F558" s="44"/>
      <c r="G558" s="47"/>
      <c r="H558" s="48"/>
      <c r="I558" s="48"/>
      <c r="J558" s="41"/>
      <c r="L558" s="24"/>
      <c r="R558" s="31"/>
      <c r="S558" s="31"/>
      <c r="T558" s="31"/>
      <c r="U558" s="31"/>
      <c r="V558" s="31"/>
      <c r="Z558" s="33"/>
      <c r="AD558" s="32"/>
      <c r="AF558" s="32"/>
      <c r="AG558" s="32"/>
      <c r="AH558" s="32"/>
      <c r="AI558" s="32"/>
      <c r="AJ558" s="32"/>
    </row>
    <row r="559" spans="4:36" x14ac:dyDescent="0.25">
      <c r="D559" s="41"/>
      <c r="E559" s="41"/>
      <c r="F559" s="44"/>
      <c r="G559" s="42"/>
      <c r="H559" s="43"/>
      <c r="I559" s="43"/>
      <c r="J559" s="41"/>
      <c r="K559" s="34"/>
      <c r="L559" s="23"/>
      <c r="R559" s="31"/>
      <c r="S559" s="31"/>
      <c r="T559" s="31"/>
      <c r="U559" s="31"/>
      <c r="V559" s="31"/>
      <c r="Z559" s="33"/>
      <c r="AD559" s="32"/>
      <c r="AF559" s="32"/>
      <c r="AG559" s="32"/>
      <c r="AH559" s="32"/>
      <c r="AI559" s="32"/>
      <c r="AJ559" s="32"/>
    </row>
    <row r="560" spans="4:36" x14ac:dyDescent="0.25">
      <c r="D560" s="41"/>
      <c r="E560" s="41"/>
      <c r="F560" s="44"/>
      <c r="G560" s="42"/>
      <c r="H560" s="43"/>
      <c r="I560" s="43"/>
      <c r="J560" s="41"/>
      <c r="L560" s="23"/>
      <c r="R560" s="31"/>
      <c r="S560" s="31"/>
      <c r="T560" s="31"/>
      <c r="U560" s="31"/>
      <c r="V560" s="31"/>
      <c r="Z560" s="33"/>
      <c r="AD560" s="32"/>
      <c r="AF560" s="32"/>
      <c r="AG560" s="32"/>
      <c r="AH560" s="32"/>
      <c r="AI560" s="32"/>
      <c r="AJ560" s="32"/>
    </row>
    <row r="561" spans="4:36" x14ac:dyDescent="0.25">
      <c r="D561" s="44"/>
      <c r="E561" s="46"/>
      <c r="F561" s="44"/>
      <c r="G561" s="47"/>
      <c r="H561" s="48"/>
      <c r="I561" s="48"/>
      <c r="J561" s="41"/>
      <c r="K561" s="34"/>
      <c r="L561" s="24"/>
      <c r="R561" s="31"/>
      <c r="S561" s="31"/>
      <c r="T561" s="31"/>
      <c r="U561" s="31"/>
      <c r="V561" s="31"/>
      <c r="Z561" s="33"/>
      <c r="AD561" s="32"/>
      <c r="AF561" s="32"/>
      <c r="AG561" s="32"/>
      <c r="AH561" s="32"/>
      <c r="AI561" s="32"/>
      <c r="AJ561" s="32"/>
    </row>
    <row r="562" spans="4:36" x14ac:dyDescent="0.25">
      <c r="D562" s="41"/>
      <c r="E562" s="41"/>
      <c r="F562" s="44"/>
      <c r="G562" s="42"/>
      <c r="H562" s="43"/>
      <c r="I562" s="43"/>
      <c r="J562" s="41"/>
      <c r="L562" s="23"/>
      <c r="R562" s="31"/>
      <c r="S562" s="31"/>
      <c r="T562" s="31"/>
      <c r="U562" s="31"/>
      <c r="V562" s="31"/>
      <c r="Z562" s="33"/>
      <c r="AD562" s="32"/>
      <c r="AF562" s="32"/>
      <c r="AG562" s="32"/>
      <c r="AH562" s="32"/>
      <c r="AI562" s="32"/>
      <c r="AJ562" s="32"/>
    </row>
    <row r="563" spans="4:36" x14ac:dyDescent="0.25">
      <c r="D563" s="44"/>
      <c r="E563" s="46"/>
      <c r="F563" s="46"/>
      <c r="G563" s="47"/>
      <c r="H563" s="48"/>
      <c r="I563" s="48"/>
      <c r="J563" s="41"/>
      <c r="L563" s="24"/>
      <c r="R563" s="31"/>
      <c r="S563" s="31"/>
      <c r="T563" s="31"/>
      <c r="U563" s="31"/>
      <c r="V563" s="31"/>
      <c r="Z563" s="33"/>
      <c r="AD563" s="32"/>
      <c r="AF563" s="32"/>
      <c r="AG563" s="32"/>
      <c r="AH563" s="32"/>
      <c r="AI563" s="32"/>
      <c r="AJ563" s="32"/>
    </row>
    <row r="564" spans="4:36" x14ac:dyDescent="0.25">
      <c r="D564" s="41"/>
      <c r="E564" s="41"/>
      <c r="F564" s="44"/>
      <c r="G564" s="42"/>
      <c r="H564" s="43"/>
      <c r="I564" s="43"/>
      <c r="J564" s="41"/>
      <c r="K564" s="34"/>
      <c r="L564" s="23"/>
      <c r="R564" s="31"/>
      <c r="S564" s="31"/>
      <c r="T564" s="31"/>
      <c r="U564" s="31"/>
      <c r="V564" s="31"/>
      <c r="Z564" s="33"/>
      <c r="AD564" s="32"/>
      <c r="AF564" s="32"/>
      <c r="AG564" s="32"/>
      <c r="AH564" s="32"/>
      <c r="AI564" s="32"/>
      <c r="AJ564" s="32"/>
    </row>
    <row r="565" spans="4:36" x14ac:dyDescent="0.25">
      <c r="D565" s="41"/>
      <c r="E565" s="41"/>
      <c r="F565" s="44"/>
      <c r="G565" s="42"/>
      <c r="H565" s="43"/>
      <c r="I565" s="43"/>
      <c r="J565" s="41"/>
      <c r="K565" s="34"/>
      <c r="L565" s="23"/>
      <c r="R565" s="31"/>
      <c r="S565" s="31"/>
      <c r="T565" s="31"/>
      <c r="U565" s="31"/>
      <c r="V565" s="31"/>
      <c r="Z565" s="33"/>
      <c r="AD565" s="32"/>
      <c r="AF565" s="32"/>
      <c r="AG565" s="32"/>
      <c r="AH565" s="32"/>
      <c r="AI565" s="32"/>
      <c r="AJ565" s="32"/>
    </row>
    <row r="566" spans="4:36" x14ac:dyDescent="0.25">
      <c r="D566" s="41"/>
      <c r="E566" s="41"/>
      <c r="F566" s="44"/>
      <c r="G566" s="42"/>
      <c r="H566" s="43"/>
      <c r="I566" s="43"/>
      <c r="J566" s="41"/>
      <c r="L566" s="23"/>
      <c r="R566" s="31"/>
      <c r="S566" s="31"/>
      <c r="T566" s="31"/>
      <c r="U566" s="31"/>
      <c r="V566" s="31"/>
      <c r="Z566" s="33"/>
      <c r="AD566" s="32"/>
      <c r="AF566" s="32"/>
      <c r="AG566" s="32"/>
      <c r="AH566" s="32"/>
      <c r="AI566" s="32"/>
      <c r="AJ566" s="32"/>
    </row>
    <row r="567" spans="4:36" x14ac:dyDescent="0.25">
      <c r="D567" s="44"/>
      <c r="E567" s="46"/>
      <c r="F567" s="44"/>
      <c r="G567" s="47"/>
      <c r="H567" s="48"/>
      <c r="I567" s="48"/>
      <c r="J567" s="41"/>
      <c r="K567" s="49"/>
      <c r="L567" s="24"/>
      <c r="R567" s="31"/>
      <c r="S567" s="31"/>
      <c r="T567" s="31"/>
      <c r="U567" s="31"/>
      <c r="V567" s="31"/>
      <c r="Z567" s="33"/>
      <c r="AD567" s="32"/>
      <c r="AF567" s="32"/>
      <c r="AG567" s="32"/>
      <c r="AH567" s="32"/>
      <c r="AI567" s="32"/>
      <c r="AJ567" s="32"/>
    </row>
    <row r="568" spans="4:36" x14ac:dyDescent="0.25">
      <c r="D568" s="44"/>
      <c r="E568" s="46"/>
      <c r="F568" s="44"/>
      <c r="G568" s="47"/>
      <c r="H568" s="48"/>
      <c r="I568" s="48"/>
      <c r="J568" s="41"/>
      <c r="L568" s="24"/>
      <c r="R568" s="31"/>
      <c r="S568" s="31"/>
      <c r="T568" s="31"/>
      <c r="U568" s="31"/>
      <c r="V568" s="31"/>
      <c r="Z568" s="33"/>
      <c r="AD568" s="32"/>
      <c r="AF568" s="32"/>
      <c r="AG568" s="32"/>
      <c r="AH568" s="32"/>
      <c r="AI568" s="32"/>
      <c r="AJ568" s="32"/>
    </row>
    <row r="569" spans="4:36" x14ac:dyDescent="0.25">
      <c r="D569" s="44"/>
      <c r="E569" s="46"/>
      <c r="F569" s="44"/>
      <c r="G569" s="47"/>
      <c r="H569" s="48"/>
      <c r="I569" s="48"/>
      <c r="J569" s="41"/>
      <c r="K569" s="34"/>
      <c r="L569" s="24"/>
      <c r="R569" s="31"/>
      <c r="S569" s="31"/>
      <c r="T569" s="31"/>
      <c r="U569" s="31"/>
      <c r="V569" s="31"/>
      <c r="Z569" s="33"/>
      <c r="AD569" s="32"/>
      <c r="AF569" s="32"/>
      <c r="AG569" s="32"/>
      <c r="AH569" s="32"/>
      <c r="AI569" s="32"/>
      <c r="AJ569" s="32"/>
    </row>
    <row r="570" spans="4:36" x14ac:dyDescent="0.25">
      <c r="D570" s="44"/>
      <c r="E570" s="46"/>
      <c r="F570" s="44"/>
      <c r="G570" s="47"/>
      <c r="H570" s="48"/>
      <c r="I570" s="48"/>
      <c r="J570" s="41"/>
      <c r="L570" s="24"/>
      <c r="R570" s="31"/>
      <c r="S570" s="31"/>
      <c r="T570" s="31"/>
      <c r="U570" s="31"/>
      <c r="V570" s="31"/>
      <c r="Z570" s="33"/>
      <c r="AD570" s="32"/>
      <c r="AF570" s="32"/>
      <c r="AG570" s="32"/>
      <c r="AH570" s="32"/>
      <c r="AI570" s="32"/>
      <c r="AJ570" s="32"/>
    </row>
    <row r="571" spans="4:36" x14ac:dyDescent="0.25">
      <c r="D571" s="44"/>
      <c r="E571" s="46"/>
      <c r="F571" s="44"/>
      <c r="G571" s="47"/>
      <c r="H571" s="48"/>
      <c r="I571" s="48"/>
      <c r="J571" s="41"/>
      <c r="K571" s="34"/>
      <c r="L571" s="24"/>
      <c r="R571" s="31"/>
      <c r="S571" s="31"/>
      <c r="T571" s="31"/>
      <c r="U571" s="31"/>
      <c r="V571" s="31"/>
      <c r="Z571" s="33"/>
      <c r="AD571" s="32"/>
      <c r="AF571" s="32"/>
      <c r="AG571" s="32"/>
      <c r="AH571" s="32"/>
      <c r="AI571" s="32"/>
      <c r="AJ571" s="32"/>
    </row>
    <row r="572" spans="4:36" x14ac:dyDescent="0.25">
      <c r="D572" s="44"/>
      <c r="E572" s="46"/>
      <c r="F572" s="44"/>
      <c r="G572" s="47"/>
      <c r="H572" s="48"/>
      <c r="I572" s="48"/>
      <c r="J572" s="41"/>
      <c r="L572" s="24"/>
      <c r="R572" s="31"/>
      <c r="S572" s="31"/>
      <c r="T572" s="31"/>
      <c r="U572" s="31"/>
      <c r="V572" s="31"/>
      <c r="Z572" s="33"/>
      <c r="AD572" s="32"/>
      <c r="AF572" s="32"/>
      <c r="AG572" s="32"/>
      <c r="AH572" s="32"/>
      <c r="AI572" s="32"/>
      <c r="AJ572" s="32"/>
    </row>
    <row r="573" spans="4:36" x14ac:dyDescent="0.25">
      <c r="D573" s="44"/>
      <c r="E573" s="46"/>
      <c r="F573" s="44"/>
      <c r="G573" s="47"/>
      <c r="H573" s="48"/>
      <c r="I573" s="48"/>
      <c r="J573" s="41"/>
      <c r="L573" s="24"/>
      <c r="R573" s="31"/>
      <c r="S573" s="31"/>
      <c r="T573" s="31"/>
      <c r="U573" s="31"/>
      <c r="V573" s="31"/>
      <c r="Z573" s="33"/>
      <c r="AD573" s="32"/>
      <c r="AF573" s="32"/>
      <c r="AG573" s="32"/>
      <c r="AH573" s="32"/>
      <c r="AI573" s="32"/>
      <c r="AJ573" s="32"/>
    </row>
    <row r="574" spans="4:36" x14ac:dyDescent="0.25">
      <c r="D574" s="44"/>
      <c r="E574" s="46"/>
      <c r="F574" s="44"/>
      <c r="G574" s="47"/>
      <c r="H574" s="48"/>
      <c r="I574" s="48"/>
      <c r="J574" s="41"/>
      <c r="K574" s="34"/>
      <c r="L574" s="24"/>
      <c r="R574" s="31"/>
      <c r="S574" s="31"/>
      <c r="T574" s="31"/>
      <c r="U574" s="31"/>
      <c r="V574" s="31"/>
      <c r="Z574" s="33"/>
      <c r="AD574" s="32"/>
      <c r="AF574" s="32"/>
      <c r="AG574" s="32"/>
      <c r="AH574" s="32"/>
      <c r="AI574" s="32"/>
      <c r="AJ574" s="32"/>
    </row>
    <row r="575" spans="4:36" x14ac:dyDescent="0.25">
      <c r="D575" s="44"/>
      <c r="E575" s="46"/>
      <c r="F575" s="44"/>
      <c r="G575" s="47"/>
      <c r="H575" s="48"/>
      <c r="I575" s="48"/>
      <c r="J575" s="41"/>
      <c r="L575" s="24"/>
      <c r="R575" s="31"/>
      <c r="S575" s="31"/>
      <c r="T575" s="31"/>
      <c r="U575" s="31"/>
      <c r="V575" s="31"/>
      <c r="Z575" s="33"/>
      <c r="AD575" s="32"/>
      <c r="AF575" s="32"/>
      <c r="AG575" s="32"/>
      <c r="AH575" s="32"/>
      <c r="AI575" s="32"/>
      <c r="AJ575" s="32"/>
    </row>
    <row r="576" spans="4:36" x14ac:dyDescent="0.25">
      <c r="D576" s="44"/>
      <c r="E576" s="46"/>
      <c r="F576" s="44"/>
      <c r="G576" s="47"/>
      <c r="H576" s="48"/>
      <c r="I576" s="48"/>
      <c r="J576" s="41"/>
      <c r="L576" s="24"/>
      <c r="R576" s="31"/>
      <c r="S576" s="31"/>
      <c r="T576" s="31"/>
      <c r="U576" s="31"/>
      <c r="V576" s="31"/>
      <c r="Z576" s="33"/>
      <c r="AD576" s="32"/>
      <c r="AF576" s="32"/>
      <c r="AG576" s="32"/>
      <c r="AH576" s="32"/>
      <c r="AI576" s="32"/>
      <c r="AJ576" s="32"/>
    </row>
    <row r="577" spans="4:36" x14ac:dyDescent="0.25">
      <c r="D577" s="44"/>
      <c r="E577" s="46"/>
      <c r="F577" s="44"/>
      <c r="G577" s="47"/>
      <c r="H577" s="48"/>
      <c r="I577" s="48"/>
      <c r="J577" s="41"/>
      <c r="K577" s="34"/>
      <c r="L577" s="24"/>
      <c r="R577" s="31"/>
      <c r="S577" s="31"/>
      <c r="T577" s="31"/>
      <c r="U577" s="31"/>
      <c r="V577" s="31"/>
      <c r="Z577" s="33"/>
      <c r="AD577" s="32"/>
      <c r="AF577" s="32"/>
      <c r="AG577" s="32"/>
      <c r="AH577" s="32"/>
      <c r="AI577" s="32"/>
      <c r="AJ577" s="32"/>
    </row>
    <row r="578" spans="4:36" x14ac:dyDescent="0.25">
      <c r="D578" s="44"/>
      <c r="E578" s="46"/>
      <c r="F578" s="44"/>
      <c r="G578" s="47"/>
      <c r="H578" s="48"/>
      <c r="I578" s="48"/>
      <c r="J578" s="41"/>
      <c r="L578" s="24"/>
      <c r="R578" s="31"/>
      <c r="S578" s="31"/>
      <c r="T578" s="31"/>
      <c r="U578" s="31"/>
      <c r="V578" s="31"/>
      <c r="Z578" s="33"/>
      <c r="AD578" s="32"/>
      <c r="AF578" s="32"/>
      <c r="AG578" s="32"/>
      <c r="AH578" s="32"/>
      <c r="AI578" s="32"/>
      <c r="AJ578" s="32"/>
    </row>
    <row r="579" spans="4:36" x14ac:dyDescent="0.25">
      <c r="D579" s="44"/>
      <c r="E579" s="46"/>
      <c r="F579" s="44"/>
      <c r="G579" s="47"/>
      <c r="H579" s="48"/>
      <c r="I579" s="48"/>
      <c r="J579" s="41"/>
      <c r="K579" s="34"/>
      <c r="L579" s="24"/>
      <c r="R579" s="31"/>
      <c r="S579" s="31"/>
      <c r="T579" s="31"/>
      <c r="U579" s="31"/>
      <c r="V579" s="31"/>
      <c r="Z579" s="33"/>
      <c r="AD579" s="32"/>
      <c r="AF579" s="32"/>
      <c r="AG579" s="32"/>
      <c r="AH579" s="32"/>
      <c r="AI579" s="32"/>
      <c r="AJ579" s="32"/>
    </row>
    <row r="580" spans="4:36" x14ac:dyDescent="0.25">
      <c r="D580" s="44"/>
      <c r="E580" s="46"/>
      <c r="F580" s="44"/>
      <c r="G580" s="47"/>
      <c r="H580" s="48"/>
      <c r="I580" s="48"/>
      <c r="J580" s="41"/>
      <c r="L580" s="24"/>
      <c r="R580" s="31"/>
      <c r="S580" s="31"/>
      <c r="T580" s="31"/>
      <c r="U580" s="31"/>
      <c r="V580" s="31"/>
      <c r="Z580" s="33"/>
      <c r="AD580" s="32"/>
      <c r="AF580" s="32"/>
      <c r="AG580" s="32"/>
      <c r="AH580" s="32"/>
      <c r="AI580" s="32"/>
      <c r="AJ580" s="32"/>
    </row>
    <row r="581" spans="4:36" x14ac:dyDescent="0.25">
      <c r="D581" s="44"/>
      <c r="E581" s="46"/>
      <c r="F581" s="44"/>
      <c r="G581" s="47"/>
      <c r="H581" s="48"/>
      <c r="I581" s="48"/>
      <c r="J581" s="41"/>
      <c r="K581" s="34"/>
      <c r="L581" s="24"/>
      <c r="R581" s="31"/>
      <c r="S581" s="31"/>
      <c r="T581" s="31"/>
      <c r="U581" s="31"/>
      <c r="V581" s="31"/>
      <c r="Z581" s="33"/>
      <c r="AD581" s="32"/>
      <c r="AF581" s="32"/>
      <c r="AG581" s="32"/>
      <c r="AH581" s="32"/>
      <c r="AI581" s="32"/>
      <c r="AJ581" s="32"/>
    </row>
    <row r="582" spans="4:36" x14ac:dyDescent="0.25">
      <c r="D582" s="44"/>
      <c r="E582" s="46"/>
      <c r="F582" s="44"/>
      <c r="G582" s="47"/>
      <c r="H582" s="48"/>
      <c r="I582" s="48"/>
      <c r="J582" s="41"/>
      <c r="L582" s="24"/>
      <c r="R582" s="31"/>
      <c r="S582" s="31"/>
      <c r="T582" s="31"/>
      <c r="U582" s="31"/>
      <c r="V582" s="31"/>
      <c r="Z582" s="33"/>
      <c r="AD582" s="32"/>
      <c r="AF582" s="32"/>
      <c r="AG582" s="32"/>
      <c r="AH582" s="32"/>
      <c r="AI582" s="32"/>
      <c r="AJ582" s="32"/>
    </row>
    <row r="583" spans="4:36" x14ac:dyDescent="0.25">
      <c r="D583" s="41"/>
      <c r="E583" s="41"/>
      <c r="F583" s="44"/>
      <c r="G583" s="42"/>
      <c r="H583" s="43"/>
      <c r="I583" s="43"/>
      <c r="J583" s="41"/>
      <c r="L583" s="23"/>
      <c r="R583" s="31"/>
      <c r="S583" s="31"/>
      <c r="T583" s="31"/>
      <c r="U583" s="31"/>
      <c r="V583" s="31"/>
      <c r="Z583" s="33"/>
      <c r="AD583" s="32"/>
      <c r="AF583" s="32"/>
      <c r="AG583" s="32"/>
      <c r="AH583" s="32"/>
      <c r="AI583" s="32"/>
      <c r="AJ583" s="32"/>
    </row>
    <row r="584" spans="4:36" x14ac:dyDescent="0.25">
      <c r="D584" s="44"/>
      <c r="E584" s="46"/>
      <c r="F584" s="44"/>
      <c r="G584" s="47"/>
      <c r="H584" s="48"/>
      <c r="I584" s="48"/>
      <c r="J584" s="41"/>
      <c r="K584" s="34"/>
      <c r="L584" s="24"/>
      <c r="R584" s="31"/>
      <c r="S584" s="31"/>
      <c r="T584" s="31"/>
      <c r="U584" s="31"/>
      <c r="V584" s="31"/>
      <c r="Z584" s="33"/>
      <c r="AD584" s="32"/>
      <c r="AF584" s="32"/>
      <c r="AG584" s="32"/>
      <c r="AH584" s="32"/>
      <c r="AI584" s="32"/>
      <c r="AJ584" s="32"/>
    </row>
    <row r="585" spans="4:36" x14ac:dyDescent="0.25">
      <c r="D585" s="44"/>
      <c r="E585" s="46"/>
      <c r="F585" s="44"/>
      <c r="G585" s="47"/>
      <c r="H585" s="48"/>
      <c r="I585" s="48"/>
      <c r="J585" s="41"/>
      <c r="L585" s="24"/>
      <c r="R585" s="31"/>
      <c r="S585" s="31"/>
      <c r="T585" s="31"/>
      <c r="U585" s="31"/>
      <c r="V585" s="31"/>
      <c r="Z585" s="33"/>
      <c r="AD585" s="32"/>
      <c r="AF585" s="32"/>
      <c r="AG585" s="32"/>
      <c r="AH585" s="32"/>
      <c r="AI585" s="32"/>
      <c r="AJ585" s="32"/>
    </row>
    <row r="586" spans="4:36" x14ac:dyDescent="0.25">
      <c r="D586" s="41"/>
      <c r="E586" s="41"/>
      <c r="F586" s="44"/>
      <c r="G586" s="42"/>
      <c r="H586" s="43"/>
      <c r="I586" s="43"/>
      <c r="J586" s="41"/>
      <c r="L586" s="23"/>
      <c r="R586" s="31"/>
      <c r="S586" s="31"/>
      <c r="T586" s="31"/>
      <c r="U586" s="31"/>
      <c r="V586" s="31"/>
      <c r="Z586" s="33"/>
      <c r="AD586" s="32"/>
      <c r="AF586" s="32"/>
      <c r="AG586" s="32"/>
      <c r="AH586" s="32"/>
      <c r="AI586" s="32"/>
      <c r="AJ586" s="32"/>
    </row>
    <row r="587" spans="4:36" x14ac:dyDescent="0.25">
      <c r="D587" s="44"/>
      <c r="E587" s="46"/>
      <c r="F587" s="44"/>
      <c r="G587" s="47"/>
      <c r="H587" s="48"/>
      <c r="I587" s="48"/>
      <c r="J587" s="41"/>
      <c r="L587" s="24"/>
      <c r="R587" s="31"/>
      <c r="S587" s="31"/>
      <c r="T587" s="31"/>
      <c r="U587" s="31"/>
      <c r="V587" s="31"/>
      <c r="Z587" s="33"/>
      <c r="AD587" s="32"/>
      <c r="AF587" s="32"/>
      <c r="AG587" s="32"/>
      <c r="AH587" s="32"/>
      <c r="AI587" s="32"/>
      <c r="AJ587" s="32"/>
    </row>
    <row r="588" spans="4:36" x14ac:dyDescent="0.25">
      <c r="D588" s="44"/>
      <c r="E588" s="46"/>
      <c r="F588" s="44"/>
      <c r="G588" s="47"/>
      <c r="H588" s="48"/>
      <c r="I588" s="48"/>
      <c r="J588" s="41"/>
      <c r="K588" s="34"/>
      <c r="L588" s="24"/>
      <c r="R588" s="31"/>
      <c r="S588" s="31"/>
      <c r="T588" s="31"/>
      <c r="U588" s="31"/>
      <c r="V588" s="31"/>
      <c r="Z588" s="33"/>
      <c r="AD588" s="32"/>
      <c r="AF588" s="32"/>
      <c r="AG588" s="32"/>
      <c r="AH588" s="32"/>
      <c r="AI588" s="32"/>
      <c r="AJ588" s="32"/>
    </row>
    <row r="589" spans="4:36" x14ac:dyDescent="0.25">
      <c r="D589" s="41"/>
      <c r="E589" s="41"/>
      <c r="F589" s="44"/>
      <c r="G589" s="42"/>
      <c r="H589" s="43"/>
      <c r="I589" s="43"/>
      <c r="J589" s="41"/>
      <c r="K589" s="34"/>
      <c r="L589" s="23"/>
      <c r="R589" s="31"/>
      <c r="S589" s="31"/>
      <c r="T589" s="31"/>
      <c r="U589" s="31"/>
      <c r="V589" s="31"/>
      <c r="Z589" s="33"/>
      <c r="AD589" s="32"/>
      <c r="AF589" s="32"/>
      <c r="AG589" s="32"/>
      <c r="AH589" s="32"/>
      <c r="AI589" s="32"/>
      <c r="AJ589" s="32"/>
    </row>
    <row r="590" spans="4:36" x14ac:dyDescent="0.25">
      <c r="D590" s="44"/>
      <c r="E590" s="46"/>
      <c r="F590" s="44"/>
      <c r="G590" s="47"/>
      <c r="H590" s="48"/>
      <c r="I590" s="48"/>
      <c r="J590" s="41"/>
      <c r="L590" s="24"/>
      <c r="R590" s="31"/>
      <c r="S590" s="31"/>
      <c r="T590" s="31"/>
      <c r="U590" s="31"/>
      <c r="V590" s="31"/>
      <c r="Z590" s="33"/>
      <c r="AD590" s="32"/>
      <c r="AF590" s="32"/>
      <c r="AG590" s="32"/>
      <c r="AH590" s="32"/>
      <c r="AI590" s="32"/>
      <c r="AJ590" s="32"/>
    </row>
    <row r="591" spans="4:36" x14ac:dyDescent="0.25">
      <c r="D591" s="41"/>
      <c r="E591" s="41"/>
      <c r="F591" s="44"/>
      <c r="G591" s="42"/>
      <c r="H591" s="43"/>
      <c r="I591" s="43"/>
      <c r="J591" s="41"/>
      <c r="K591" s="34"/>
      <c r="L591" s="23"/>
      <c r="R591" s="31"/>
      <c r="S591" s="31"/>
      <c r="T591" s="31"/>
      <c r="U591" s="31"/>
      <c r="V591" s="31"/>
      <c r="Z591" s="33"/>
      <c r="AD591" s="32"/>
      <c r="AF591" s="32"/>
      <c r="AG591" s="32"/>
      <c r="AH591" s="32"/>
      <c r="AI591" s="32"/>
      <c r="AJ591" s="32"/>
    </row>
    <row r="592" spans="4:36" x14ac:dyDescent="0.25">
      <c r="D592" s="44"/>
      <c r="E592" s="46"/>
      <c r="F592" s="44"/>
      <c r="G592" s="47"/>
      <c r="H592" s="48"/>
      <c r="I592" s="48"/>
      <c r="J592" s="41"/>
      <c r="L592" s="24"/>
      <c r="R592" s="31"/>
      <c r="S592" s="31"/>
      <c r="T592" s="31"/>
      <c r="U592" s="31"/>
      <c r="V592" s="31"/>
      <c r="Z592" s="33"/>
      <c r="AD592" s="32"/>
      <c r="AF592" s="32"/>
      <c r="AG592" s="32"/>
      <c r="AH592" s="32"/>
      <c r="AI592" s="32"/>
      <c r="AJ592" s="32"/>
    </row>
    <row r="593" spans="4:36" x14ac:dyDescent="0.25">
      <c r="D593" s="44"/>
      <c r="E593" s="46"/>
      <c r="F593" s="44"/>
      <c r="G593" s="47"/>
      <c r="H593" s="48"/>
      <c r="I593" s="48"/>
      <c r="J593" s="41"/>
      <c r="L593" s="24"/>
      <c r="R593" s="31"/>
      <c r="S593" s="31"/>
      <c r="T593" s="31"/>
      <c r="U593" s="31"/>
      <c r="V593" s="31"/>
      <c r="Z593" s="33"/>
      <c r="AD593" s="32"/>
      <c r="AF593" s="32"/>
      <c r="AG593" s="32"/>
      <c r="AH593" s="32"/>
      <c r="AI593" s="32"/>
      <c r="AJ593" s="32"/>
    </row>
    <row r="594" spans="4:36" x14ac:dyDescent="0.25">
      <c r="D594" s="41"/>
      <c r="E594" s="41"/>
      <c r="F594" s="44"/>
      <c r="G594" s="42"/>
      <c r="H594" s="43"/>
      <c r="I594" s="43"/>
      <c r="J594" s="41"/>
      <c r="K594" s="34"/>
      <c r="L594" s="23"/>
      <c r="R594" s="31"/>
      <c r="S594" s="31"/>
      <c r="T594" s="31"/>
      <c r="U594" s="31"/>
      <c r="V594" s="31"/>
      <c r="Z594" s="33"/>
      <c r="AD594" s="32"/>
      <c r="AF594" s="32"/>
      <c r="AG594" s="32"/>
      <c r="AH594" s="32"/>
      <c r="AI594" s="32"/>
      <c r="AJ594" s="32"/>
    </row>
    <row r="595" spans="4:36" x14ac:dyDescent="0.25">
      <c r="D595" s="44"/>
      <c r="E595" s="46"/>
      <c r="F595" s="44"/>
      <c r="G595" s="47"/>
      <c r="H595" s="48"/>
      <c r="I595" s="48"/>
      <c r="J595" s="41"/>
      <c r="L595" s="24"/>
      <c r="R595" s="31"/>
      <c r="S595" s="31"/>
      <c r="T595" s="31"/>
      <c r="U595" s="31"/>
      <c r="V595" s="31"/>
      <c r="Z595" s="33"/>
      <c r="AD595" s="32"/>
      <c r="AF595" s="32"/>
      <c r="AG595" s="32"/>
      <c r="AH595" s="32"/>
      <c r="AI595" s="32"/>
      <c r="AJ595" s="32"/>
    </row>
    <row r="596" spans="4:36" x14ac:dyDescent="0.25">
      <c r="D596" s="44"/>
      <c r="E596" s="46"/>
      <c r="F596" s="44"/>
      <c r="G596" s="47"/>
      <c r="H596" s="48"/>
      <c r="I596" s="48"/>
      <c r="J596" s="41"/>
      <c r="L596" s="24"/>
      <c r="R596" s="31"/>
      <c r="S596" s="31"/>
      <c r="T596" s="31"/>
      <c r="U596" s="31"/>
      <c r="V596" s="31"/>
      <c r="Z596" s="33"/>
      <c r="AD596" s="32"/>
      <c r="AF596" s="32"/>
      <c r="AG596" s="32"/>
      <c r="AH596" s="32"/>
      <c r="AI596" s="32"/>
      <c r="AJ596" s="32"/>
    </row>
    <row r="597" spans="4:36" x14ac:dyDescent="0.25">
      <c r="D597" s="44"/>
      <c r="E597" s="46"/>
      <c r="F597" s="44"/>
      <c r="G597" s="47"/>
      <c r="H597" s="48"/>
      <c r="I597" s="48"/>
      <c r="J597" s="41"/>
      <c r="L597" s="24"/>
      <c r="R597" s="31"/>
      <c r="S597" s="31"/>
      <c r="T597" s="31"/>
      <c r="U597" s="31"/>
      <c r="V597" s="31"/>
      <c r="Z597" s="33"/>
      <c r="AD597" s="32"/>
      <c r="AF597" s="32"/>
      <c r="AG597" s="32"/>
      <c r="AH597" s="32"/>
      <c r="AI597" s="32"/>
      <c r="AJ597" s="32"/>
    </row>
    <row r="598" spans="4:36" x14ac:dyDescent="0.25">
      <c r="D598" s="44"/>
      <c r="E598" s="46"/>
      <c r="F598" s="44"/>
      <c r="G598" s="47"/>
      <c r="H598" s="48"/>
      <c r="I598" s="48"/>
      <c r="J598" s="41"/>
      <c r="K598" s="49"/>
      <c r="L598" s="24"/>
      <c r="R598" s="31"/>
      <c r="S598" s="31"/>
      <c r="T598" s="31"/>
      <c r="U598" s="31"/>
      <c r="V598" s="31"/>
      <c r="Z598" s="33"/>
      <c r="AD598" s="32"/>
      <c r="AF598" s="32"/>
      <c r="AG598" s="32"/>
      <c r="AH598" s="32"/>
      <c r="AI598" s="32"/>
      <c r="AJ598" s="32"/>
    </row>
    <row r="599" spans="4:36" x14ac:dyDescent="0.25">
      <c r="D599" s="44"/>
      <c r="E599" s="46"/>
      <c r="F599" s="44"/>
      <c r="G599" s="47"/>
      <c r="H599" s="48"/>
      <c r="I599" s="48"/>
      <c r="J599" s="41"/>
      <c r="K599" s="34"/>
      <c r="L599" s="24"/>
      <c r="R599" s="31"/>
      <c r="S599" s="31"/>
      <c r="T599" s="31"/>
      <c r="U599" s="31"/>
      <c r="V599" s="31"/>
      <c r="Z599" s="33"/>
      <c r="AD599" s="32"/>
      <c r="AF599" s="32"/>
      <c r="AG599" s="32"/>
      <c r="AH599" s="32"/>
      <c r="AI599" s="32"/>
      <c r="AJ599" s="32"/>
    </row>
    <row r="600" spans="4:36" x14ac:dyDescent="0.25">
      <c r="D600" s="44"/>
      <c r="E600" s="46"/>
      <c r="F600" s="44"/>
      <c r="G600" s="47"/>
      <c r="H600" s="48"/>
      <c r="I600" s="48"/>
      <c r="J600" s="41"/>
      <c r="L600" s="24"/>
      <c r="R600" s="31"/>
      <c r="S600" s="31"/>
      <c r="T600" s="31"/>
      <c r="U600" s="31"/>
      <c r="V600" s="31"/>
      <c r="Z600" s="33"/>
      <c r="AD600" s="32"/>
      <c r="AF600" s="32"/>
      <c r="AG600" s="32"/>
      <c r="AH600" s="32"/>
      <c r="AI600" s="32"/>
      <c r="AJ600" s="32"/>
    </row>
    <row r="601" spans="4:36" x14ac:dyDescent="0.25">
      <c r="D601" s="44"/>
      <c r="E601" s="46"/>
      <c r="F601" s="44"/>
      <c r="G601" s="47"/>
      <c r="H601" s="48"/>
      <c r="I601" s="48"/>
      <c r="J601" s="41"/>
      <c r="K601" s="34"/>
      <c r="L601" s="24"/>
      <c r="R601" s="31"/>
      <c r="S601" s="31"/>
      <c r="T601" s="31"/>
      <c r="U601" s="31"/>
      <c r="V601" s="31"/>
      <c r="Z601" s="33"/>
      <c r="AD601" s="32"/>
      <c r="AF601" s="32"/>
      <c r="AG601" s="32"/>
      <c r="AH601" s="32"/>
      <c r="AI601" s="32"/>
      <c r="AJ601" s="32"/>
    </row>
    <row r="602" spans="4:36" x14ac:dyDescent="0.25">
      <c r="D602" s="44"/>
      <c r="E602" s="46"/>
      <c r="F602" s="44"/>
      <c r="G602" s="47"/>
      <c r="H602" s="48"/>
      <c r="I602" s="48"/>
      <c r="J602" s="41"/>
      <c r="L602" s="24"/>
      <c r="R602" s="31"/>
      <c r="S602" s="31"/>
      <c r="T602" s="31"/>
      <c r="U602" s="31"/>
      <c r="V602" s="31"/>
      <c r="Z602" s="33"/>
      <c r="AD602" s="32"/>
      <c r="AF602" s="32"/>
      <c r="AG602" s="32"/>
      <c r="AH602" s="32"/>
      <c r="AI602" s="32"/>
      <c r="AJ602" s="32"/>
    </row>
    <row r="603" spans="4:36" x14ac:dyDescent="0.25">
      <c r="D603" s="44"/>
      <c r="E603" s="46"/>
      <c r="F603" s="44"/>
      <c r="G603" s="47"/>
      <c r="H603" s="48"/>
      <c r="I603" s="48"/>
      <c r="J603" s="41"/>
      <c r="L603" s="24"/>
      <c r="R603" s="31"/>
      <c r="S603" s="31"/>
      <c r="T603" s="31"/>
      <c r="U603" s="31"/>
      <c r="V603" s="31"/>
      <c r="Z603" s="33"/>
      <c r="AD603" s="32"/>
      <c r="AF603" s="32"/>
      <c r="AG603" s="32"/>
      <c r="AH603" s="32"/>
      <c r="AI603" s="32"/>
      <c r="AJ603" s="32"/>
    </row>
    <row r="604" spans="4:36" x14ac:dyDescent="0.25">
      <c r="D604" s="44"/>
      <c r="E604" s="46"/>
      <c r="F604" s="44"/>
      <c r="G604" s="47"/>
      <c r="H604" s="48"/>
      <c r="I604" s="48"/>
      <c r="J604" s="41"/>
      <c r="K604" s="34"/>
      <c r="L604" s="24"/>
      <c r="R604" s="31"/>
      <c r="S604" s="31"/>
      <c r="T604" s="31"/>
      <c r="U604" s="31"/>
      <c r="V604" s="31"/>
      <c r="Z604" s="33"/>
      <c r="AD604" s="32"/>
      <c r="AF604" s="32"/>
      <c r="AG604" s="32"/>
      <c r="AH604" s="32"/>
      <c r="AI604" s="32"/>
      <c r="AJ604" s="32"/>
    </row>
    <row r="605" spans="4:36" x14ac:dyDescent="0.25">
      <c r="D605" s="44"/>
      <c r="E605" s="46"/>
      <c r="F605" s="44"/>
      <c r="G605" s="47"/>
      <c r="H605" s="48"/>
      <c r="I605" s="48"/>
      <c r="J605" s="41"/>
      <c r="K605" s="49"/>
      <c r="L605" s="24"/>
      <c r="R605" s="31"/>
      <c r="S605" s="31"/>
      <c r="T605" s="31"/>
      <c r="U605" s="31"/>
      <c r="V605" s="31"/>
      <c r="Z605" s="33"/>
      <c r="AD605" s="32"/>
      <c r="AF605" s="32"/>
      <c r="AG605" s="32"/>
      <c r="AH605" s="32"/>
      <c r="AI605" s="32"/>
      <c r="AJ605" s="32"/>
    </row>
    <row r="606" spans="4:36" x14ac:dyDescent="0.25">
      <c r="D606" s="44"/>
      <c r="E606" s="46"/>
      <c r="F606" s="44"/>
      <c r="G606" s="47"/>
      <c r="H606" s="48"/>
      <c r="I606" s="48"/>
      <c r="J606" s="41"/>
      <c r="K606" s="49"/>
      <c r="L606" s="24"/>
      <c r="R606" s="31"/>
      <c r="S606" s="31"/>
      <c r="T606" s="31"/>
      <c r="U606" s="31"/>
      <c r="V606" s="31"/>
      <c r="Z606" s="33"/>
      <c r="AD606" s="32"/>
      <c r="AF606" s="32"/>
      <c r="AG606" s="32"/>
      <c r="AH606" s="32"/>
      <c r="AI606" s="32"/>
      <c r="AJ606" s="32"/>
    </row>
    <row r="607" spans="4:36" x14ac:dyDescent="0.25">
      <c r="D607" s="44"/>
      <c r="E607" s="46"/>
      <c r="F607" s="44"/>
      <c r="G607" s="47"/>
      <c r="H607" s="48"/>
      <c r="I607" s="48"/>
      <c r="J607" s="41"/>
      <c r="K607" s="34"/>
      <c r="L607" s="24"/>
      <c r="R607" s="31"/>
      <c r="S607" s="31"/>
      <c r="T607" s="31"/>
      <c r="U607" s="31"/>
      <c r="V607" s="31"/>
      <c r="Z607" s="33"/>
      <c r="AD607" s="32"/>
      <c r="AF607" s="32"/>
      <c r="AG607" s="32"/>
      <c r="AH607" s="32"/>
      <c r="AI607" s="32"/>
      <c r="AJ607" s="32"/>
    </row>
    <row r="608" spans="4:36" x14ac:dyDescent="0.25">
      <c r="D608" s="44"/>
      <c r="E608" s="46"/>
      <c r="F608" s="44"/>
      <c r="G608" s="47"/>
      <c r="H608" s="48"/>
      <c r="I608" s="48"/>
      <c r="J608" s="41"/>
      <c r="L608" s="24"/>
      <c r="R608" s="31"/>
      <c r="S608" s="31"/>
      <c r="T608" s="31"/>
      <c r="U608" s="31"/>
      <c r="V608" s="31"/>
      <c r="Z608" s="33"/>
      <c r="AD608" s="32"/>
      <c r="AF608" s="32"/>
      <c r="AG608" s="32"/>
      <c r="AH608" s="32"/>
      <c r="AI608" s="32"/>
      <c r="AJ608" s="32"/>
    </row>
    <row r="609" spans="4:36" x14ac:dyDescent="0.25">
      <c r="D609" s="44"/>
      <c r="E609" s="46"/>
      <c r="F609" s="44"/>
      <c r="G609" s="47"/>
      <c r="H609" s="48"/>
      <c r="I609" s="48"/>
      <c r="J609" s="41"/>
      <c r="K609" s="34"/>
      <c r="L609" s="24"/>
      <c r="R609" s="31"/>
      <c r="S609" s="31"/>
      <c r="T609" s="31"/>
      <c r="U609" s="31"/>
      <c r="V609" s="31"/>
      <c r="Z609" s="33"/>
      <c r="AD609" s="32"/>
      <c r="AF609" s="32"/>
      <c r="AG609" s="32"/>
      <c r="AH609" s="32"/>
      <c r="AI609" s="32"/>
      <c r="AJ609" s="32"/>
    </row>
    <row r="610" spans="4:36" x14ac:dyDescent="0.25">
      <c r="D610" s="44"/>
      <c r="E610" s="46"/>
      <c r="F610" s="44"/>
      <c r="G610" s="47"/>
      <c r="H610" s="48"/>
      <c r="I610" s="48"/>
      <c r="J610" s="41"/>
      <c r="L610" s="24"/>
      <c r="R610" s="31"/>
      <c r="S610" s="31"/>
      <c r="T610" s="31"/>
      <c r="U610" s="31"/>
      <c r="V610" s="31"/>
      <c r="Z610" s="33"/>
      <c r="AD610" s="32"/>
      <c r="AF610" s="32"/>
      <c r="AG610" s="32"/>
      <c r="AH610" s="32"/>
      <c r="AI610" s="32"/>
      <c r="AJ610" s="32"/>
    </row>
    <row r="611" spans="4:36" x14ac:dyDescent="0.25">
      <c r="D611" s="44"/>
      <c r="E611" s="46"/>
      <c r="F611" s="44"/>
      <c r="G611" s="47"/>
      <c r="H611" s="48"/>
      <c r="I611" s="48"/>
      <c r="J611" s="41"/>
      <c r="K611" s="34"/>
      <c r="L611" s="24"/>
      <c r="R611" s="31"/>
      <c r="S611" s="31"/>
      <c r="T611" s="31"/>
      <c r="U611" s="31"/>
      <c r="V611" s="31"/>
      <c r="Z611" s="33"/>
      <c r="AD611" s="32"/>
      <c r="AF611" s="32"/>
      <c r="AG611" s="32"/>
      <c r="AH611" s="32"/>
      <c r="AI611" s="32"/>
      <c r="AJ611" s="32"/>
    </row>
    <row r="612" spans="4:36" x14ac:dyDescent="0.25">
      <c r="D612" s="44"/>
      <c r="E612" s="46"/>
      <c r="F612" s="44"/>
      <c r="G612" s="47"/>
      <c r="H612" s="48"/>
      <c r="I612" s="48"/>
      <c r="J612" s="41"/>
      <c r="L612" s="24"/>
      <c r="R612" s="31"/>
      <c r="S612" s="31"/>
      <c r="T612" s="31"/>
      <c r="U612" s="31"/>
      <c r="V612" s="31"/>
      <c r="Z612" s="33"/>
      <c r="AD612" s="32"/>
      <c r="AF612" s="32"/>
      <c r="AG612" s="32"/>
      <c r="AH612" s="32"/>
      <c r="AI612" s="32"/>
      <c r="AJ612" s="32"/>
    </row>
    <row r="613" spans="4:36" x14ac:dyDescent="0.25">
      <c r="D613" s="44"/>
      <c r="E613" s="46"/>
      <c r="F613" s="44"/>
      <c r="G613" s="47"/>
      <c r="H613" s="48"/>
      <c r="I613" s="48"/>
      <c r="J613" s="41"/>
      <c r="L613" s="24"/>
      <c r="R613" s="31"/>
      <c r="S613" s="31"/>
      <c r="T613" s="31"/>
      <c r="U613" s="31"/>
      <c r="V613" s="31"/>
      <c r="Z613" s="33"/>
      <c r="AD613" s="32"/>
      <c r="AF613" s="32"/>
      <c r="AG613" s="32"/>
      <c r="AH613" s="32"/>
      <c r="AI613" s="32"/>
      <c r="AJ613" s="32"/>
    </row>
    <row r="614" spans="4:36" x14ac:dyDescent="0.25">
      <c r="D614" s="44"/>
      <c r="E614" s="46"/>
      <c r="F614" s="44"/>
      <c r="G614" s="47"/>
      <c r="H614" s="48"/>
      <c r="I614" s="48"/>
      <c r="J614" s="41"/>
      <c r="K614" s="34"/>
      <c r="L614" s="24"/>
      <c r="R614" s="31"/>
      <c r="S614" s="31"/>
      <c r="T614" s="31"/>
      <c r="U614" s="31"/>
      <c r="V614" s="31"/>
      <c r="Z614" s="33"/>
      <c r="AD614" s="32"/>
      <c r="AF614" s="32"/>
      <c r="AG614" s="32"/>
      <c r="AH614" s="32"/>
      <c r="AI614" s="32"/>
      <c r="AJ614" s="32"/>
    </row>
    <row r="615" spans="4:36" x14ac:dyDescent="0.25">
      <c r="D615" s="44"/>
      <c r="E615" s="46"/>
      <c r="F615" s="44"/>
      <c r="G615" s="47"/>
      <c r="H615" s="48"/>
      <c r="I615" s="48"/>
      <c r="J615" s="41"/>
      <c r="L615" s="24"/>
      <c r="R615" s="31"/>
      <c r="S615" s="31"/>
      <c r="T615" s="31"/>
      <c r="U615" s="31"/>
      <c r="V615" s="31"/>
      <c r="Z615" s="33"/>
      <c r="AD615" s="32"/>
      <c r="AF615" s="32"/>
      <c r="AG615" s="32"/>
      <c r="AH615" s="32"/>
      <c r="AI615" s="32"/>
      <c r="AJ615" s="32"/>
    </row>
    <row r="616" spans="4:36" x14ac:dyDescent="0.25">
      <c r="D616" s="44"/>
      <c r="E616" s="46"/>
      <c r="F616" s="44"/>
      <c r="G616" s="47"/>
      <c r="H616" s="48"/>
      <c r="I616" s="48"/>
      <c r="J616" s="41"/>
      <c r="K616" s="49"/>
      <c r="L616" s="24"/>
      <c r="R616" s="31"/>
      <c r="S616" s="31"/>
      <c r="T616" s="31"/>
      <c r="U616" s="31"/>
      <c r="V616" s="31"/>
      <c r="Z616" s="33"/>
      <c r="AD616" s="32"/>
      <c r="AF616" s="32"/>
      <c r="AG616" s="32"/>
      <c r="AH616" s="32"/>
      <c r="AI616" s="32"/>
      <c r="AJ616" s="32"/>
    </row>
    <row r="617" spans="4:36" x14ac:dyDescent="0.25">
      <c r="D617" s="44"/>
      <c r="E617" s="46"/>
      <c r="F617" s="44"/>
      <c r="G617" s="47"/>
      <c r="H617" s="48"/>
      <c r="I617" s="48"/>
      <c r="J617" s="41"/>
      <c r="K617" s="34"/>
      <c r="L617" s="24"/>
      <c r="R617" s="31"/>
      <c r="S617" s="31"/>
      <c r="T617" s="31"/>
      <c r="U617" s="31"/>
      <c r="V617" s="31"/>
      <c r="Z617" s="33"/>
      <c r="AD617" s="32"/>
      <c r="AF617" s="32"/>
      <c r="AG617" s="32"/>
      <c r="AH617" s="32"/>
      <c r="AI617" s="32"/>
      <c r="AJ617" s="32"/>
    </row>
    <row r="618" spans="4:36" x14ac:dyDescent="0.25">
      <c r="D618" s="44"/>
      <c r="E618" s="46"/>
      <c r="F618" s="44"/>
      <c r="G618" s="47"/>
      <c r="H618" s="48"/>
      <c r="I618" s="48"/>
      <c r="J618" s="41"/>
      <c r="L618" s="24"/>
      <c r="R618" s="31"/>
      <c r="S618" s="31"/>
      <c r="T618" s="31"/>
      <c r="U618" s="31"/>
      <c r="V618" s="31"/>
      <c r="Z618" s="33"/>
      <c r="AD618" s="32"/>
      <c r="AF618" s="32"/>
      <c r="AG618" s="32"/>
      <c r="AH618" s="32"/>
      <c r="AI618" s="32"/>
      <c r="AJ618" s="32"/>
    </row>
    <row r="619" spans="4:36" x14ac:dyDescent="0.25">
      <c r="D619" s="44"/>
      <c r="E619" s="46"/>
      <c r="F619" s="44"/>
      <c r="G619" s="47"/>
      <c r="H619" s="48"/>
      <c r="I619" s="48"/>
      <c r="J619" s="41"/>
      <c r="L619" s="24"/>
      <c r="R619" s="31"/>
      <c r="S619" s="31"/>
      <c r="T619" s="31"/>
      <c r="U619" s="31"/>
      <c r="V619" s="31"/>
      <c r="Z619" s="33"/>
      <c r="AD619" s="32"/>
      <c r="AF619" s="32"/>
      <c r="AG619" s="32"/>
      <c r="AH619" s="32"/>
      <c r="AI619" s="32"/>
      <c r="AJ619" s="32"/>
    </row>
    <row r="620" spans="4:36" x14ac:dyDescent="0.25">
      <c r="D620" s="44"/>
      <c r="E620" s="46"/>
      <c r="F620" s="44"/>
      <c r="G620" s="47"/>
      <c r="H620" s="48"/>
      <c r="I620" s="48"/>
      <c r="J620" s="41"/>
      <c r="K620" s="34"/>
      <c r="L620" s="24"/>
      <c r="R620" s="31"/>
      <c r="S620" s="31"/>
      <c r="T620" s="31"/>
      <c r="U620" s="31"/>
      <c r="V620" s="31"/>
      <c r="Z620" s="33"/>
      <c r="AD620" s="32"/>
      <c r="AF620" s="32"/>
      <c r="AG620" s="32"/>
      <c r="AH620" s="32"/>
      <c r="AI620" s="32"/>
      <c r="AJ620" s="32"/>
    </row>
    <row r="621" spans="4:36" x14ac:dyDescent="0.25">
      <c r="D621" s="44"/>
      <c r="E621" s="46"/>
      <c r="F621" s="44"/>
      <c r="G621" s="47"/>
      <c r="H621" s="48"/>
      <c r="I621" s="48"/>
      <c r="J621" s="41"/>
      <c r="L621" s="24"/>
      <c r="R621" s="31"/>
      <c r="S621" s="31"/>
      <c r="T621" s="31"/>
      <c r="U621" s="31"/>
      <c r="V621" s="31"/>
      <c r="Z621" s="33"/>
      <c r="AD621" s="32"/>
      <c r="AF621" s="32"/>
      <c r="AG621" s="32"/>
      <c r="AH621" s="32"/>
      <c r="AI621" s="32"/>
      <c r="AJ621" s="32"/>
    </row>
    <row r="622" spans="4:36" x14ac:dyDescent="0.25">
      <c r="D622" s="44"/>
      <c r="E622" s="46"/>
      <c r="F622" s="44"/>
      <c r="G622" s="47"/>
      <c r="H622" s="48"/>
      <c r="I622" s="48"/>
      <c r="J622" s="41"/>
      <c r="K622" s="34"/>
      <c r="L622" s="24"/>
      <c r="R622" s="31"/>
      <c r="S622" s="31"/>
      <c r="T622" s="31"/>
      <c r="U622" s="31"/>
      <c r="V622" s="31"/>
      <c r="Z622" s="33"/>
      <c r="AD622" s="32"/>
      <c r="AF622" s="32"/>
      <c r="AG622" s="32"/>
      <c r="AH622" s="32"/>
      <c r="AI622" s="32"/>
      <c r="AJ622" s="32"/>
    </row>
    <row r="623" spans="4:36" x14ac:dyDescent="0.25">
      <c r="D623" s="44"/>
      <c r="E623" s="46"/>
      <c r="F623" s="44"/>
      <c r="G623" s="47"/>
      <c r="H623" s="48"/>
      <c r="I623" s="48"/>
      <c r="J623" s="41"/>
      <c r="L623" s="24"/>
      <c r="R623" s="31"/>
      <c r="S623" s="31"/>
      <c r="T623" s="31"/>
      <c r="U623" s="31"/>
      <c r="V623" s="31"/>
      <c r="Z623" s="33"/>
      <c r="AD623" s="32"/>
      <c r="AF623" s="32"/>
      <c r="AG623" s="32"/>
      <c r="AH623" s="32"/>
      <c r="AI623" s="32"/>
      <c r="AJ623" s="32"/>
    </row>
    <row r="624" spans="4:36" x14ac:dyDescent="0.25">
      <c r="D624" s="44"/>
      <c r="E624" s="46"/>
      <c r="F624" s="44"/>
      <c r="G624" s="47"/>
      <c r="H624" s="48"/>
      <c r="I624" s="48"/>
      <c r="J624" s="41"/>
      <c r="L624" s="24"/>
      <c r="R624" s="31"/>
      <c r="S624" s="31"/>
      <c r="T624" s="31"/>
      <c r="U624" s="31"/>
      <c r="V624" s="31"/>
      <c r="Z624" s="33"/>
      <c r="AD624" s="32"/>
      <c r="AF624" s="32"/>
      <c r="AG624" s="32"/>
      <c r="AH624" s="32"/>
      <c r="AI624" s="32"/>
      <c r="AJ624" s="32"/>
    </row>
    <row r="625" spans="4:36" x14ac:dyDescent="0.25">
      <c r="D625" s="44"/>
      <c r="E625" s="46"/>
      <c r="F625" s="44"/>
      <c r="G625" s="47"/>
      <c r="H625" s="48"/>
      <c r="I625" s="48"/>
      <c r="J625" s="41"/>
      <c r="K625" s="34"/>
      <c r="L625" s="24"/>
      <c r="R625" s="31"/>
      <c r="S625" s="31"/>
      <c r="T625" s="31"/>
      <c r="U625" s="31"/>
      <c r="V625" s="31"/>
      <c r="Z625" s="33"/>
      <c r="AD625" s="32"/>
      <c r="AF625" s="32"/>
      <c r="AG625" s="32"/>
      <c r="AH625" s="32"/>
      <c r="AI625" s="32"/>
      <c r="AJ625" s="32"/>
    </row>
    <row r="626" spans="4:36" x14ac:dyDescent="0.25">
      <c r="D626" s="44"/>
      <c r="E626" s="46"/>
      <c r="F626" s="44"/>
      <c r="G626" s="47"/>
      <c r="H626" s="48"/>
      <c r="I626" s="48"/>
      <c r="J626" s="41"/>
      <c r="K626" s="50"/>
      <c r="L626" s="24"/>
      <c r="R626" s="31"/>
      <c r="S626" s="31"/>
      <c r="T626" s="31"/>
      <c r="U626" s="31"/>
      <c r="V626" s="31"/>
      <c r="Z626" s="33"/>
      <c r="AD626" s="32"/>
      <c r="AF626" s="32"/>
      <c r="AG626" s="32"/>
      <c r="AH626" s="32"/>
      <c r="AI626" s="32"/>
      <c r="AJ626" s="32"/>
    </row>
    <row r="627" spans="4:36" x14ac:dyDescent="0.25">
      <c r="D627" s="44"/>
      <c r="E627" s="46"/>
      <c r="F627" s="44"/>
      <c r="G627" s="47"/>
      <c r="H627" s="48"/>
      <c r="I627" s="48"/>
      <c r="J627" s="41"/>
      <c r="K627" s="51"/>
      <c r="L627" s="24"/>
      <c r="R627" s="31"/>
      <c r="S627" s="31"/>
      <c r="T627" s="31"/>
      <c r="U627" s="31"/>
      <c r="V627" s="31"/>
      <c r="Z627" s="33"/>
      <c r="AD627" s="32"/>
      <c r="AF627" s="32"/>
      <c r="AG627" s="32"/>
      <c r="AH627" s="32"/>
      <c r="AI627" s="32"/>
      <c r="AJ627" s="32"/>
    </row>
    <row r="628" spans="4:36" x14ac:dyDescent="0.25">
      <c r="D628" s="44"/>
      <c r="E628" s="46"/>
      <c r="F628" s="44"/>
      <c r="G628" s="47"/>
      <c r="H628" s="48"/>
      <c r="I628" s="48"/>
      <c r="J628" s="41"/>
      <c r="L628" s="24"/>
      <c r="R628" s="31"/>
      <c r="S628" s="31"/>
      <c r="T628" s="31"/>
      <c r="U628" s="31"/>
      <c r="V628" s="31"/>
      <c r="Z628" s="33"/>
      <c r="AD628" s="32"/>
      <c r="AF628" s="32"/>
      <c r="AG628" s="32"/>
      <c r="AH628" s="32"/>
      <c r="AI628" s="32"/>
      <c r="AJ628" s="32"/>
    </row>
    <row r="629" spans="4:36" x14ac:dyDescent="0.25">
      <c r="D629" s="44"/>
      <c r="E629" s="46"/>
      <c r="F629" s="46"/>
      <c r="G629" s="47"/>
      <c r="H629" s="48"/>
      <c r="I629" s="48"/>
      <c r="J629" s="41"/>
      <c r="L629" s="24"/>
      <c r="R629" s="31"/>
      <c r="S629" s="31"/>
      <c r="T629" s="31"/>
      <c r="U629" s="31"/>
      <c r="V629" s="31"/>
      <c r="Z629" s="33"/>
      <c r="AD629" s="32"/>
      <c r="AF629" s="32"/>
      <c r="AG629" s="32"/>
      <c r="AH629" s="32"/>
      <c r="AI629" s="32"/>
      <c r="AJ629" s="32"/>
    </row>
    <row r="630" spans="4:36" x14ac:dyDescent="0.25">
      <c r="D630" s="44"/>
      <c r="E630" s="46"/>
      <c r="F630" s="46"/>
      <c r="G630" s="47"/>
      <c r="H630" s="48"/>
      <c r="I630" s="48"/>
      <c r="J630" s="41"/>
      <c r="K630" s="31"/>
      <c r="L630" s="24"/>
      <c r="R630" s="31"/>
      <c r="S630" s="31"/>
      <c r="T630" s="31"/>
      <c r="U630" s="31"/>
      <c r="V630" s="31"/>
      <c r="Z630" s="33"/>
      <c r="AD630" s="32"/>
      <c r="AF630" s="32"/>
      <c r="AG630" s="32"/>
      <c r="AH630" s="32"/>
      <c r="AI630" s="32"/>
      <c r="AJ630" s="32"/>
    </row>
    <row r="631" spans="4:36" x14ac:dyDescent="0.25">
      <c r="D631" s="41"/>
      <c r="E631" s="46"/>
      <c r="F631" s="46"/>
      <c r="G631" s="47"/>
      <c r="H631" s="48"/>
      <c r="I631" s="48"/>
      <c r="J631" s="41"/>
      <c r="L631" s="24"/>
      <c r="R631" s="31"/>
      <c r="S631" s="31"/>
      <c r="T631" s="31"/>
      <c r="U631" s="31"/>
      <c r="V631" s="31"/>
      <c r="Z631" s="33"/>
      <c r="AD631" s="32"/>
      <c r="AF631" s="32"/>
      <c r="AG631" s="32"/>
      <c r="AH631" s="32"/>
      <c r="AI631" s="32"/>
      <c r="AJ631" s="32"/>
    </row>
    <row r="632" spans="4:36" x14ac:dyDescent="0.25">
      <c r="D632" s="44"/>
      <c r="E632" s="46"/>
      <c r="F632" s="44"/>
      <c r="G632" s="47"/>
      <c r="H632" s="48"/>
      <c r="I632" s="48"/>
      <c r="J632" s="41"/>
      <c r="L632" s="24"/>
      <c r="R632" s="31"/>
      <c r="S632" s="31"/>
      <c r="T632" s="31"/>
      <c r="U632" s="31"/>
      <c r="V632" s="31"/>
      <c r="Z632" s="33"/>
      <c r="AD632" s="32"/>
      <c r="AF632" s="32"/>
      <c r="AG632" s="32"/>
      <c r="AH632" s="32"/>
      <c r="AI632" s="32"/>
      <c r="AJ632" s="32"/>
    </row>
    <row r="633" spans="4:36" x14ac:dyDescent="0.25">
      <c r="D633" s="41"/>
      <c r="E633" s="46"/>
      <c r="F633" s="46"/>
      <c r="G633" s="47"/>
      <c r="H633" s="48"/>
      <c r="I633" s="48"/>
      <c r="J633" s="41"/>
      <c r="L633" s="24"/>
      <c r="R633" s="31"/>
      <c r="S633" s="31"/>
      <c r="T633" s="31"/>
      <c r="U633" s="31"/>
      <c r="V633" s="31"/>
      <c r="Z633" s="33"/>
      <c r="AD633" s="32"/>
      <c r="AF633" s="32"/>
      <c r="AG633" s="32"/>
      <c r="AH633" s="32"/>
      <c r="AI633" s="32"/>
      <c r="AJ633" s="32"/>
    </row>
    <row r="634" spans="4:36" x14ac:dyDescent="0.25">
      <c r="D634" s="41"/>
      <c r="E634" s="46"/>
      <c r="F634" s="46"/>
      <c r="G634" s="47"/>
      <c r="H634" s="48"/>
      <c r="I634" s="48"/>
      <c r="J634" s="41"/>
      <c r="K634" s="34"/>
      <c r="L634" s="24"/>
      <c r="R634" s="31"/>
      <c r="S634" s="31"/>
      <c r="T634" s="31"/>
      <c r="U634" s="31"/>
      <c r="V634" s="31"/>
      <c r="Z634" s="33"/>
      <c r="AD634" s="32"/>
      <c r="AF634" s="32"/>
      <c r="AG634" s="32"/>
      <c r="AH634" s="32"/>
      <c r="AI634" s="32"/>
      <c r="AJ634" s="32"/>
    </row>
    <row r="635" spans="4:36" x14ac:dyDescent="0.25">
      <c r="D635" s="44"/>
      <c r="E635" s="44"/>
      <c r="F635" s="44"/>
      <c r="G635" s="47"/>
      <c r="H635" s="48"/>
      <c r="I635" s="48"/>
      <c r="J635" s="41"/>
      <c r="K635" s="31"/>
      <c r="L635" s="24"/>
      <c r="R635" s="31"/>
      <c r="S635" s="31"/>
      <c r="T635" s="31"/>
      <c r="U635" s="31"/>
      <c r="V635" s="31"/>
      <c r="Z635" s="33"/>
      <c r="AD635" s="32"/>
      <c r="AF635" s="32"/>
      <c r="AG635" s="32"/>
      <c r="AH635" s="32"/>
      <c r="AI635" s="32"/>
      <c r="AJ635" s="32"/>
    </row>
    <row r="636" spans="4:36" x14ac:dyDescent="0.25">
      <c r="D636" s="41"/>
      <c r="E636" s="46"/>
      <c r="F636" s="46"/>
      <c r="G636" s="47"/>
      <c r="H636" s="48"/>
      <c r="I636" s="48"/>
      <c r="J636" s="41"/>
      <c r="L636" s="24"/>
      <c r="R636" s="31"/>
      <c r="S636" s="31"/>
      <c r="T636" s="31"/>
      <c r="U636" s="31"/>
      <c r="V636" s="31"/>
      <c r="Z636" s="33"/>
      <c r="AD636" s="32"/>
      <c r="AF636" s="32"/>
      <c r="AG636" s="32"/>
      <c r="AH636" s="32"/>
      <c r="AI636" s="32"/>
      <c r="AJ636" s="32"/>
    </row>
    <row r="637" spans="4:36" x14ac:dyDescent="0.25">
      <c r="D637" s="41"/>
      <c r="E637" s="46"/>
      <c r="F637" s="46"/>
      <c r="G637" s="47"/>
      <c r="H637" s="48"/>
      <c r="I637" s="48"/>
      <c r="J637" s="41"/>
      <c r="L637" s="24"/>
      <c r="R637" s="31"/>
      <c r="S637" s="31"/>
      <c r="T637" s="31"/>
      <c r="U637" s="31"/>
      <c r="V637" s="31"/>
      <c r="Z637" s="33"/>
      <c r="AD637" s="32"/>
      <c r="AF637" s="32"/>
      <c r="AG637" s="32"/>
      <c r="AH637" s="32"/>
      <c r="AI637" s="32"/>
      <c r="AJ637" s="32"/>
    </row>
    <row r="638" spans="4:36" x14ac:dyDescent="0.25">
      <c r="D638" s="41"/>
      <c r="E638" s="46"/>
      <c r="F638" s="46"/>
      <c r="G638" s="47"/>
      <c r="H638" s="48"/>
      <c r="I638" s="48"/>
      <c r="J638" s="41"/>
      <c r="L638" s="24"/>
      <c r="R638" s="31"/>
      <c r="S638" s="31"/>
      <c r="T638" s="31"/>
      <c r="U638" s="31"/>
      <c r="V638" s="31"/>
      <c r="Z638" s="33"/>
      <c r="AD638" s="32"/>
      <c r="AF638" s="32"/>
      <c r="AG638" s="32"/>
      <c r="AH638" s="32"/>
      <c r="AI638" s="32"/>
      <c r="AJ638" s="32"/>
    </row>
    <row r="639" spans="4:36" x14ac:dyDescent="0.25">
      <c r="D639" s="41"/>
      <c r="E639" s="46"/>
      <c r="F639" s="46"/>
      <c r="G639" s="47"/>
      <c r="H639" s="48"/>
      <c r="I639" s="48"/>
      <c r="J639" s="41"/>
      <c r="K639" s="34"/>
      <c r="L639" s="24"/>
      <c r="R639" s="31"/>
      <c r="S639" s="31"/>
      <c r="T639" s="31"/>
      <c r="U639" s="31"/>
      <c r="V639" s="31"/>
      <c r="Z639" s="33"/>
      <c r="AD639" s="32"/>
      <c r="AF639" s="32"/>
      <c r="AG639" s="32"/>
      <c r="AH639" s="32"/>
      <c r="AI639" s="32"/>
      <c r="AJ639" s="32"/>
    </row>
    <row r="640" spans="4:36" x14ac:dyDescent="0.25">
      <c r="D640" s="41"/>
      <c r="E640" s="46"/>
      <c r="F640" s="46"/>
      <c r="G640" s="47"/>
      <c r="H640" s="48"/>
      <c r="I640" s="48"/>
      <c r="J640" s="41"/>
      <c r="K640" s="31"/>
      <c r="L640" s="24"/>
      <c r="R640" s="31"/>
      <c r="S640" s="31"/>
      <c r="T640" s="31"/>
      <c r="U640" s="31"/>
      <c r="V640" s="31"/>
      <c r="Z640" s="33"/>
      <c r="AD640" s="32"/>
      <c r="AF640" s="32"/>
      <c r="AG640" s="32"/>
      <c r="AH640" s="32"/>
      <c r="AI640" s="32"/>
      <c r="AJ640" s="32"/>
    </row>
    <row r="641" spans="4:36" x14ac:dyDescent="0.25">
      <c r="D641" s="41"/>
      <c r="E641" s="46"/>
      <c r="F641" s="46"/>
      <c r="G641" s="47"/>
      <c r="H641" s="48"/>
      <c r="I641" s="48"/>
      <c r="J641" s="41"/>
      <c r="L641" s="24"/>
      <c r="R641" s="31"/>
      <c r="S641" s="31"/>
      <c r="T641" s="31"/>
      <c r="U641" s="31"/>
      <c r="V641" s="31"/>
      <c r="Z641" s="33"/>
      <c r="AD641" s="32"/>
      <c r="AF641" s="32"/>
      <c r="AG641" s="32"/>
      <c r="AH641" s="32"/>
      <c r="AI641" s="32"/>
      <c r="AJ641" s="32"/>
    </row>
    <row r="642" spans="4:36" x14ac:dyDescent="0.25">
      <c r="D642" s="41"/>
      <c r="E642" s="46"/>
      <c r="F642" s="46"/>
      <c r="G642" s="47"/>
      <c r="H642" s="48"/>
      <c r="I642" s="48"/>
      <c r="J642" s="41"/>
      <c r="L642" s="24"/>
      <c r="R642" s="31"/>
      <c r="S642" s="31"/>
      <c r="T642" s="31"/>
      <c r="U642" s="31"/>
      <c r="V642" s="31"/>
      <c r="Z642" s="33"/>
      <c r="AD642" s="32"/>
      <c r="AF642" s="32"/>
      <c r="AG642" s="32"/>
      <c r="AH642" s="32"/>
      <c r="AI642" s="32"/>
      <c r="AJ642" s="32"/>
    </row>
    <row r="643" spans="4:36" x14ac:dyDescent="0.25">
      <c r="D643" s="41"/>
      <c r="E643" s="46"/>
      <c r="F643" s="46"/>
      <c r="G643" s="47"/>
      <c r="H643" s="48"/>
      <c r="I643" s="48"/>
      <c r="J643" s="41"/>
      <c r="L643" s="24"/>
      <c r="R643" s="31"/>
      <c r="S643" s="31"/>
      <c r="T643" s="31"/>
      <c r="U643" s="31"/>
      <c r="V643" s="31"/>
      <c r="Z643" s="33"/>
      <c r="AD643" s="32"/>
      <c r="AF643" s="32"/>
      <c r="AG643" s="32"/>
      <c r="AH643" s="32"/>
      <c r="AI643" s="32"/>
      <c r="AJ643" s="32"/>
    </row>
    <row r="644" spans="4:36" x14ac:dyDescent="0.25">
      <c r="D644" s="41"/>
      <c r="E644" s="46"/>
      <c r="F644" s="46"/>
      <c r="G644" s="47"/>
      <c r="H644" s="48"/>
      <c r="I644" s="48"/>
      <c r="J644" s="41"/>
      <c r="K644" s="34"/>
      <c r="L644" s="24"/>
      <c r="R644" s="31"/>
      <c r="S644" s="31"/>
      <c r="T644" s="31"/>
      <c r="U644" s="31"/>
      <c r="V644" s="31"/>
      <c r="Z644" s="33"/>
      <c r="AD644" s="32"/>
      <c r="AF644" s="32"/>
      <c r="AG644" s="32"/>
      <c r="AH644" s="32"/>
      <c r="AI644" s="32"/>
      <c r="AJ644" s="32"/>
    </row>
    <row r="645" spans="4:36" x14ac:dyDescent="0.25">
      <c r="D645" s="41"/>
      <c r="E645" s="46"/>
      <c r="F645" s="46"/>
      <c r="G645" s="47"/>
      <c r="H645" s="48"/>
      <c r="I645" s="48"/>
      <c r="J645" s="41"/>
      <c r="K645" s="31"/>
      <c r="L645" s="24"/>
      <c r="R645" s="31"/>
      <c r="S645" s="31"/>
      <c r="T645" s="31"/>
      <c r="U645" s="31"/>
      <c r="V645" s="31"/>
      <c r="Z645" s="33"/>
      <c r="AD645" s="32"/>
      <c r="AF645" s="32"/>
      <c r="AG645" s="32"/>
      <c r="AH645" s="32"/>
      <c r="AI645" s="32"/>
      <c r="AJ645" s="32"/>
    </row>
    <row r="646" spans="4:36" x14ac:dyDescent="0.25">
      <c r="D646" s="41"/>
      <c r="E646" s="46"/>
      <c r="F646" s="46"/>
      <c r="G646" s="47"/>
      <c r="H646" s="48"/>
      <c r="I646" s="48"/>
      <c r="J646" s="41"/>
      <c r="L646" s="24"/>
      <c r="R646" s="31"/>
      <c r="S646" s="31"/>
      <c r="T646" s="31"/>
      <c r="U646" s="31"/>
      <c r="V646" s="31"/>
      <c r="Z646" s="33"/>
      <c r="AD646" s="32"/>
      <c r="AF646" s="32"/>
      <c r="AG646" s="32"/>
      <c r="AH646" s="32"/>
      <c r="AI646" s="32"/>
      <c r="AJ646" s="32"/>
    </row>
    <row r="647" spans="4:36" x14ac:dyDescent="0.25">
      <c r="D647" s="41"/>
      <c r="E647" s="46"/>
      <c r="F647" s="46"/>
      <c r="G647" s="47"/>
      <c r="H647" s="48"/>
      <c r="I647" s="48"/>
      <c r="J647" s="41"/>
      <c r="L647" s="24"/>
      <c r="R647" s="31"/>
      <c r="S647" s="31"/>
      <c r="T647" s="31"/>
      <c r="U647" s="31"/>
      <c r="V647" s="31"/>
      <c r="Z647" s="33"/>
      <c r="AD647" s="32"/>
      <c r="AF647" s="32"/>
      <c r="AG647" s="32"/>
      <c r="AH647" s="32"/>
      <c r="AI647" s="32"/>
      <c r="AJ647" s="32"/>
    </row>
    <row r="648" spans="4:36" x14ac:dyDescent="0.25">
      <c r="D648" s="41"/>
      <c r="E648" s="46"/>
      <c r="F648" s="46"/>
      <c r="G648" s="47"/>
      <c r="H648" s="48"/>
      <c r="I648" s="48"/>
      <c r="J648" s="41"/>
      <c r="L648" s="24"/>
      <c r="R648" s="31"/>
      <c r="S648" s="31"/>
      <c r="T648" s="31"/>
      <c r="U648" s="31"/>
      <c r="V648" s="31"/>
      <c r="AF648" s="32"/>
      <c r="AG648" s="32"/>
      <c r="AH648" s="32"/>
      <c r="AI648" s="32"/>
      <c r="AJ648" s="32"/>
    </row>
    <row r="649" spans="4:36" x14ac:dyDescent="0.25">
      <c r="D649" s="41"/>
      <c r="E649" s="46"/>
      <c r="F649" s="46"/>
      <c r="G649" s="47"/>
      <c r="H649" s="48"/>
      <c r="I649" s="48"/>
      <c r="J649" s="41"/>
      <c r="K649" s="31"/>
      <c r="L649" s="24"/>
      <c r="R649" s="31"/>
      <c r="S649" s="31"/>
      <c r="T649" s="31"/>
      <c r="U649" s="31"/>
      <c r="V649" s="31"/>
      <c r="AF649" s="32"/>
      <c r="AG649" s="32"/>
      <c r="AH649" s="32"/>
      <c r="AI649" s="32"/>
      <c r="AJ649" s="32"/>
    </row>
    <row r="650" spans="4:36" x14ac:dyDescent="0.25">
      <c r="D650" s="41"/>
      <c r="E650" s="46"/>
      <c r="F650" s="46"/>
      <c r="G650" s="47"/>
      <c r="H650" s="48"/>
      <c r="I650" s="48"/>
      <c r="J650" s="41"/>
      <c r="K650" s="31"/>
      <c r="L650" s="24"/>
      <c r="R650" s="31"/>
      <c r="S650" s="31"/>
      <c r="T650" s="31"/>
      <c r="U650" s="31"/>
      <c r="V650" s="31"/>
      <c r="AF650" s="32"/>
      <c r="AG650" s="32"/>
      <c r="AH650" s="32"/>
      <c r="AI650" s="32"/>
      <c r="AJ650" s="32"/>
    </row>
    <row r="651" spans="4:36" x14ac:dyDescent="0.25">
      <c r="D651" s="41"/>
      <c r="E651" s="46"/>
      <c r="F651" s="46"/>
      <c r="G651" s="47"/>
      <c r="H651" s="48"/>
      <c r="I651" s="48"/>
      <c r="J651" s="41"/>
      <c r="L651" s="24"/>
      <c r="R651" s="31"/>
      <c r="S651" s="31"/>
      <c r="T651" s="31"/>
      <c r="U651" s="31"/>
      <c r="V651" s="31"/>
      <c r="AF651" s="32"/>
      <c r="AG651" s="32"/>
      <c r="AH651" s="32"/>
      <c r="AI651" s="32"/>
      <c r="AJ651" s="32"/>
    </row>
    <row r="652" spans="4:36" x14ac:dyDescent="0.25">
      <c r="D652" s="41"/>
      <c r="E652" s="46"/>
      <c r="F652" s="46"/>
      <c r="G652" s="47"/>
      <c r="H652" s="48"/>
      <c r="I652" s="48"/>
      <c r="J652" s="41"/>
      <c r="L652" s="24"/>
      <c r="R652" s="31"/>
      <c r="S652" s="31"/>
      <c r="T652" s="31"/>
      <c r="U652" s="31"/>
      <c r="V652" s="31"/>
      <c r="AF652" s="32"/>
      <c r="AG652" s="32"/>
      <c r="AH652" s="32"/>
      <c r="AI652" s="32"/>
      <c r="AJ652" s="32"/>
    </row>
    <row r="653" spans="4:36" x14ac:dyDescent="0.25">
      <c r="D653" s="41"/>
      <c r="E653" s="46"/>
      <c r="F653" s="46"/>
      <c r="G653" s="47"/>
      <c r="H653" s="48"/>
      <c r="I653" s="48"/>
      <c r="J653" s="41"/>
      <c r="L653" s="24"/>
      <c r="R653" s="31"/>
      <c r="S653" s="31"/>
      <c r="T653" s="31"/>
      <c r="U653" s="31"/>
      <c r="V653" s="31"/>
      <c r="AF653" s="32"/>
      <c r="AG653" s="32"/>
      <c r="AH653" s="32"/>
      <c r="AI653" s="32"/>
      <c r="AJ653" s="32"/>
    </row>
    <row r="654" spans="4:36" x14ac:dyDescent="0.25">
      <c r="D654" s="41"/>
      <c r="E654" s="46"/>
      <c r="F654" s="46"/>
      <c r="G654" s="47"/>
      <c r="H654" s="48"/>
      <c r="I654" s="48"/>
      <c r="J654" s="41"/>
      <c r="K654" s="34"/>
      <c r="L654" s="24"/>
      <c r="R654" s="31"/>
      <c r="S654" s="31"/>
      <c r="T654" s="31"/>
      <c r="U654" s="31"/>
      <c r="V654" s="31"/>
      <c r="AF654" s="32"/>
      <c r="AG654" s="32"/>
      <c r="AH654" s="32"/>
      <c r="AI654" s="32"/>
      <c r="AJ654" s="32"/>
    </row>
    <row r="655" spans="4:36" x14ac:dyDescent="0.25">
      <c r="D655" s="41"/>
      <c r="E655" s="46"/>
      <c r="F655" s="46"/>
      <c r="G655" s="47"/>
      <c r="H655" s="48"/>
      <c r="I655" s="48"/>
      <c r="J655" s="41"/>
      <c r="K655" s="31"/>
      <c r="L655" s="24"/>
      <c r="R655" s="31"/>
      <c r="S655" s="31"/>
      <c r="T655" s="31"/>
      <c r="U655" s="31"/>
      <c r="V655" s="31"/>
      <c r="AF655" s="32"/>
      <c r="AG655" s="32"/>
      <c r="AH655" s="32"/>
      <c r="AI655" s="32"/>
      <c r="AJ655" s="32"/>
    </row>
    <row r="656" spans="4:36" x14ac:dyDescent="0.25">
      <c r="D656" s="41"/>
      <c r="E656" s="46"/>
      <c r="F656" s="46"/>
      <c r="G656" s="47"/>
      <c r="H656" s="48"/>
      <c r="I656" s="48"/>
      <c r="J656" s="41"/>
      <c r="L656" s="24"/>
      <c r="R656" s="31"/>
      <c r="S656" s="31"/>
      <c r="T656" s="31"/>
      <c r="U656" s="31"/>
      <c r="V656" s="31"/>
      <c r="AF656" s="32"/>
      <c r="AG656" s="32"/>
      <c r="AH656" s="32"/>
      <c r="AI656" s="32"/>
      <c r="AJ656" s="32"/>
    </row>
    <row r="657" spans="4:36" x14ac:dyDescent="0.25">
      <c r="D657" s="41"/>
      <c r="E657" s="46"/>
      <c r="F657" s="46"/>
      <c r="G657" s="47"/>
      <c r="H657" s="48"/>
      <c r="I657" s="48"/>
      <c r="J657" s="41"/>
      <c r="L657" s="24"/>
      <c r="R657" s="31"/>
      <c r="S657" s="31"/>
      <c r="T657" s="31"/>
      <c r="U657" s="31"/>
      <c r="V657" s="31"/>
      <c r="AF657" s="32"/>
      <c r="AG657" s="32"/>
      <c r="AH657" s="32"/>
      <c r="AI657" s="32"/>
      <c r="AJ657" s="32"/>
    </row>
    <row r="658" spans="4:36" x14ac:dyDescent="0.25">
      <c r="D658" s="41"/>
      <c r="E658" s="46"/>
      <c r="F658" s="46"/>
      <c r="G658" s="47"/>
      <c r="H658" s="48"/>
      <c r="I658" s="48"/>
      <c r="J658" s="41"/>
      <c r="L658" s="24"/>
      <c r="R658" s="31"/>
      <c r="S658" s="31"/>
      <c r="T658" s="31"/>
      <c r="U658" s="31"/>
      <c r="V658" s="31"/>
      <c r="AF658" s="32"/>
      <c r="AG658" s="32"/>
      <c r="AH658" s="32"/>
      <c r="AI658" s="32"/>
      <c r="AJ658" s="32"/>
    </row>
    <row r="659" spans="4:36" x14ac:dyDescent="0.25">
      <c r="D659" s="41"/>
      <c r="E659" s="46"/>
      <c r="F659" s="46"/>
      <c r="G659" s="47"/>
      <c r="H659" s="48"/>
      <c r="I659" s="48"/>
      <c r="J659" s="41"/>
      <c r="K659" s="34"/>
      <c r="L659" s="24"/>
      <c r="R659" s="31"/>
      <c r="S659" s="31"/>
      <c r="T659" s="31"/>
      <c r="U659" s="31"/>
      <c r="V659" s="31"/>
      <c r="AF659" s="32"/>
      <c r="AG659" s="32"/>
      <c r="AH659" s="32"/>
      <c r="AI659" s="32"/>
      <c r="AJ659" s="32"/>
    </row>
    <row r="660" spans="4:36" x14ac:dyDescent="0.25">
      <c r="D660" s="41"/>
      <c r="E660" s="46"/>
      <c r="F660" s="46"/>
      <c r="G660" s="47"/>
      <c r="H660" s="48"/>
      <c r="I660" s="48"/>
      <c r="J660" s="41"/>
      <c r="K660" s="31"/>
      <c r="L660" s="24"/>
      <c r="R660" s="31"/>
      <c r="S660" s="31"/>
      <c r="T660" s="31"/>
      <c r="U660" s="31"/>
      <c r="V660" s="31"/>
      <c r="AF660" s="32"/>
      <c r="AG660" s="32"/>
      <c r="AH660" s="32"/>
      <c r="AI660" s="32"/>
      <c r="AJ660" s="32"/>
    </row>
    <row r="661" spans="4:36" x14ac:dyDescent="0.25">
      <c r="D661" s="41"/>
      <c r="E661" s="46"/>
      <c r="F661" s="46"/>
      <c r="G661" s="47"/>
      <c r="H661" s="48"/>
      <c r="I661" s="48"/>
      <c r="J661" s="41"/>
      <c r="L661" s="24"/>
      <c r="R661" s="31"/>
      <c r="S661" s="31"/>
      <c r="T661" s="31"/>
      <c r="U661" s="31"/>
      <c r="V661" s="31"/>
      <c r="AF661" s="32"/>
      <c r="AG661" s="32"/>
      <c r="AH661" s="32"/>
      <c r="AI661" s="32"/>
      <c r="AJ661" s="32"/>
    </row>
    <row r="662" spans="4:36" x14ac:dyDescent="0.25">
      <c r="D662" s="41"/>
      <c r="E662" s="44"/>
      <c r="F662" s="44"/>
      <c r="G662" s="47"/>
      <c r="H662" s="48"/>
      <c r="I662" s="48"/>
      <c r="J662" s="41"/>
      <c r="L662" s="24"/>
      <c r="R662" s="31"/>
      <c r="S662" s="31"/>
      <c r="T662" s="31"/>
      <c r="U662" s="31"/>
      <c r="V662" s="31"/>
      <c r="AF662" s="32"/>
      <c r="AG662" s="32"/>
      <c r="AH662" s="32"/>
      <c r="AI662" s="32"/>
      <c r="AJ662" s="32"/>
    </row>
    <row r="663" spans="4:36" x14ac:dyDescent="0.25">
      <c r="D663" s="44"/>
      <c r="E663" s="44"/>
      <c r="F663" s="44"/>
      <c r="G663" s="47"/>
      <c r="H663" s="48"/>
      <c r="I663" s="48"/>
      <c r="J663" s="41"/>
      <c r="L663" s="24"/>
      <c r="R663" s="31"/>
      <c r="S663" s="31"/>
      <c r="T663" s="31"/>
      <c r="U663" s="31"/>
      <c r="V663" s="31"/>
      <c r="AF663" s="32"/>
      <c r="AG663" s="32"/>
      <c r="AH663" s="32"/>
      <c r="AI663" s="32"/>
      <c r="AJ663" s="32"/>
    </row>
    <row r="664" spans="4:36" x14ac:dyDescent="0.25">
      <c r="D664" s="44"/>
      <c r="E664" s="44"/>
      <c r="F664" s="44"/>
      <c r="G664" s="47"/>
      <c r="H664" s="48"/>
      <c r="I664" s="48"/>
      <c r="J664" s="41"/>
      <c r="K664" s="34"/>
      <c r="L664" s="24"/>
      <c r="R664" s="31"/>
      <c r="S664" s="31"/>
      <c r="T664" s="31"/>
      <c r="U664" s="31"/>
      <c r="V664" s="31"/>
      <c r="AF664" s="32"/>
      <c r="AG664" s="32"/>
      <c r="AH664" s="32"/>
      <c r="AI664" s="32"/>
      <c r="AJ664" s="32"/>
    </row>
    <row r="665" spans="4:36" x14ac:dyDescent="0.25">
      <c r="D665" s="41"/>
      <c r="E665" s="44"/>
      <c r="F665" s="44"/>
      <c r="G665" s="47"/>
      <c r="H665" s="48"/>
      <c r="I665" s="48"/>
      <c r="J665" s="41"/>
      <c r="K665" s="31"/>
      <c r="L665" s="24"/>
      <c r="R665" s="31"/>
      <c r="S665" s="31"/>
      <c r="T665" s="31"/>
      <c r="U665" s="31"/>
      <c r="V665" s="31"/>
      <c r="AF665" s="32"/>
      <c r="AG665" s="32"/>
      <c r="AH665" s="32"/>
      <c r="AI665" s="32"/>
      <c r="AJ665" s="32"/>
    </row>
    <row r="666" spans="4:36" x14ac:dyDescent="0.25">
      <c r="D666" s="41"/>
      <c r="E666" s="44"/>
      <c r="F666" s="44"/>
      <c r="G666" s="47"/>
      <c r="H666" s="48"/>
      <c r="I666" s="48"/>
      <c r="J666" s="41"/>
      <c r="L666" s="24"/>
      <c r="R666" s="31"/>
      <c r="S666" s="31"/>
      <c r="T666" s="31"/>
      <c r="U666" s="31"/>
      <c r="V666" s="31"/>
      <c r="AF666" s="32"/>
      <c r="AG666" s="32"/>
      <c r="AH666" s="32"/>
      <c r="AI666" s="32"/>
      <c r="AJ666" s="32"/>
    </row>
    <row r="667" spans="4:36" x14ac:dyDescent="0.25">
      <c r="D667" s="41"/>
      <c r="E667" s="44"/>
      <c r="F667" s="44"/>
      <c r="G667" s="47"/>
      <c r="H667" s="48"/>
      <c r="I667" s="48"/>
      <c r="J667" s="41"/>
      <c r="L667" s="24"/>
      <c r="R667" s="31"/>
      <c r="S667" s="31"/>
      <c r="T667" s="31"/>
      <c r="U667" s="31"/>
      <c r="V667" s="31"/>
      <c r="AF667" s="32"/>
      <c r="AG667" s="32"/>
      <c r="AH667" s="32"/>
      <c r="AI667" s="32"/>
      <c r="AJ667" s="32"/>
    </row>
    <row r="668" spans="4:36" x14ac:dyDescent="0.25">
      <c r="D668" s="41"/>
      <c r="E668" s="44"/>
      <c r="F668" s="44"/>
      <c r="G668" s="47"/>
      <c r="H668" s="48"/>
      <c r="I668" s="48"/>
      <c r="J668" s="41"/>
      <c r="L668" s="24"/>
      <c r="R668" s="31"/>
      <c r="S668" s="31"/>
      <c r="T668" s="31"/>
      <c r="U668" s="31"/>
      <c r="V668" s="31"/>
      <c r="AF668" s="32"/>
      <c r="AG668" s="32"/>
      <c r="AH668" s="32"/>
      <c r="AI668" s="32"/>
      <c r="AJ668" s="32"/>
    </row>
    <row r="669" spans="4:36" x14ac:dyDescent="0.25">
      <c r="D669" s="41"/>
      <c r="E669" s="44"/>
      <c r="F669" s="44"/>
      <c r="G669" s="47"/>
      <c r="H669" s="48"/>
      <c r="I669" s="48"/>
      <c r="J669" s="41"/>
      <c r="K669" s="34"/>
      <c r="L669" s="24"/>
      <c r="R669" s="31"/>
      <c r="S669" s="31"/>
      <c r="T669" s="31"/>
      <c r="U669" s="31"/>
      <c r="V669" s="31"/>
      <c r="AF669" s="32"/>
      <c r="AG669" s="32"/>
      <c r="AH669" s="32"/>
      <c r="AI669" s="32"/>
      <c r="AJ669" s="32"/>
    </row>
    <row r="670" spans="4:36" x14ac:dyDescent="0.25">
      <c r="D670" s="41"/>
      <c r="E670" s="44"/>
      <c r="F670" s="44"/>
      <c r="G670" s="47"/>
      <c r="H670" s="48"/>
      <c r="I670" s="48"/>
      <c r="J670" s="41"/>
      <c r="K670" s="31"/>
      <c r="L670" s="24"/>
      <c r="R670" s="31"/>
      <c r="S670" s="31"/>
      <c r="T670" s="31"/>
      <c r="U670" s="31"/>
      <c r="V670" s="31"/>
      <c r="AF670" s="32"/>
      <c r="AG670" s="32"/>
      <c r="AH670" s="32"/>
      <c r="AI670" s="32"/>
      <c r="AJ670" s="32"/>
    </row>
    <row r="671" spans="4:36" x14ac:dyDescent="0.25">
      <c r="D671" s="41"/>
      <c r="E671" s="44"/>
      <c r="F671" s="44"/>
      <c r="G671" s="47"/>
      <c r="H671" s="48"/>
      <c r="I671" s="48"/>
      <c r="J671" s="41"/>
      <c r="L671" s="24"/>
      <c r="R671" s="31"/>
      <c r="S671" s="31"/>
      <c r="T671" s="31"/>
      <c r="U671" s="31"/>
      <c r="V671" s="31"/>
      <c r="AF671" s="32"/>
      <c r="AG671" s="32"/>
      <c r="AH671" s="32"/>
      <c r="AI671" s="32"/>
      <c r="AJ671" s="32"/>
    </row>
    <row r="672" spans="4:36" x14ac:dyDescent="0.25">
      <c r="D672" s="41"/>
      <c r="E672" s="44"/>
      <c r="F672" s="44"/>
      <c r="G672" s="47"/>
      <c r="H672" s="48"/>
      <c r="I672" s="48"/>
      <c r="J672" s="41"/>
      <c r="L672" s="24"/>
      <c r="R672" s="31"/>
      <c r="S672" s="31"/>
      <c r="T672" s="31"/>
      <c r="U672" s="31"/>
      <c r="V672" s="31"/>
      <c r="AF672" s="32"/>
      <c r="AG672" s="32"/>
      <c r="AH672" s="32"/>
      <c r="AI672" s="32"/>
      <c r="AJ672" s="32"/>
    </row>
    <row r="673" spans="4:36" x14ac:dyDescent="0.25">
      <c r="D673" s="41"/>
      <c r="E673" s="44"/>
      <c r="F673" s="44"/>
      <c r="G673" s="47"/>
      <c r="H673" s="48"/>
      <c r="I673" s="48"/>
      <c r="J673" s="41"/>
      <c r="L673" s="24"/>
      <c r="R673" s="31"/>
      <c r="S673" s="31"/>
      <c r="T673" s="31"/>
      <c r="U673" s="31"/>
      <c r="V673" s="31"/>
      <c r="AF673" s="32"/>
      <c r="AG673" s="32"/>
      <c r="AH673" s="32"/>
      <c r="AI673" s="32"/>
      <c r="AJ673" s="32"/>
    </row>
    <row r="674" spans="4:36" x14ac:dyDescent="0.25">
      <c r="D674" s="41"/>
      <c r="E674" s="44"/>
      <c r="F674" s="44"/>
      <c r="G674" s="47"/>
      <c r="H674" s="48"/>
      <c r="I674" s="48"/>
      <c r="J674" s="41"/>
      <c r="K674" s="34"/>
      <c r="L674" s="24"/>
      <c r="R674" s="31"/>
      <c r="S674" s="31"/>
      <c r="T674" s="31"/>
      <c r="U674" s="31"/>
      <c r="V674" s="31"/>
      <c r="AF674" s="32"/>
      <c r="AG674" s="32"/>
      <c r="AH674" s="32"/>
      <c r="AI674" s="32"/>
      <c r="AJ674" s="32"/>
    </row>
    <row r="675" spans="4:36" x14ac:dyDescent="0.25">
      <c r="D675" s="41"/>
      <c r="E675" s="44"/>
      <c r="F675" s="44"/>
      <c r="G675" s="47"/>
      <c r="H675" s="48"/>
      <c r="I675" s="48"/>
      <c r="J675" s="41"/>
      <c r="K675" s="31"/>
      <c r="L675" s="24"/>
      <c r="R675" s="31"/>
      <c r="S675" s="31"/>
      <c r="T675" s="31"/>
      <c r="U675" s="31"/>
      <c r="V675" s="31"/>
      <c r="AF675" s="32"/>
      <c r="AG675" s="32"/>
      <c r="AH675" s="32"/>
      <c r="AI675" s="32"/>
      <c r="AJ675" s="32"/>
    </row>
    <row r="676" spans="4:36" x14ac:dyDescent="0.25">
      <c r="D676" s="41"/>
      <c r="E676" s="44"/>
      <c r="F676" s="44"/>
      <c r="G676" s="47"/>
      <c r="H676" s="48"/>
      <c r="I676" s="48"/>
      <c r="J676" s="41"/>
      <c r="L676" s="24"/>
      <c r="R676" s="31"/>
      <c r="S676" s="31"/>
      <c r="T676" s="31"/>
      <c r="U676" s="31"/>
      <c r="V676" s="31"/>
      <c r="AF676" s="32"/>
      <c r="AG676" s="32"/>
      <c r="AH676" s="32"/>
      <c r="AI676" s="32"/>
      <c r="AJ676" s="32"/>
    </row>
    <row r="677" spans="4:36" x14ac:dyDescent="0.25">
      <c r="D677" s="41"/>
      <c r="E677" s="44"/>
      <c r="F677" s="44"/>
      <c r="G677" s="47"/>
      <c r="H677" s="48"/>
      <c r="I677" s="48"/>
      <c r="J677" s="41"/>
      <c r="L677" s="24"/>
      <c r="R677" s="31"/>
      <c r="S677" s="31"/>
      <c r="T677" s="31"/>
      <c r="U677" s="31"/>
      <c r="V677" s="31"/>
      <c r="AF677" s="32"/>
      <c r="AG677" s="32"/>
      <c r="AH677" s="32"/>
      <c r="AI677" s="32"/>
      <c r="AJ677" s="32"/>
    </row>
    <row r="678" spans="4:36" x14ac:dyDescent="0.25">
      <c r="D678" s="41"/>
      <c r="E678" s="44"/>
      <c r="F678" s="44"/>
      <c r="G678" s="47"/>
      <c r="H678" s="48"/>
      <c r="I678" s="48"/>
      <c r="J678" s="41"/>
      <c r="L678" s="24"/>
      <c r="R678" s="31"/>
      <c r="S678" s="31"/>
      <c r="T678" s="31"/>
      <c r="U678" s="31"/>
      <c r="V678" s="31"/>
      <c r="AF678" s="32"/>
      <c r="AG678" s="32"/>
      <c r="AH678" s="32"/>
      <c r="AI678" s="32"/>
      <c r="AJ678" s="32"/>
    </row>
    <row r="679" spans="4:36" x14ac:dyDescent="0.25">
      <c r="D679" s="41"/>
      <c r="E679" s="44"/>
      <c r="F679" s="44"/>
      <c r="G679" s="47"/>
      <c r="H679" s="48"/>
      <c r="I679" s="48"/>
      <c r="J679" s="41"/>
      <c r="L679" s="24"/>
      <c r="R679" s="31"/>
      <c r="S679" s="31"/>
      <c r="T679" s="31"/>
      <c r="U679" s="31"/>
      <c r="V679" s="31"/>
      <c r="AF679" s="32"/>
      <c r="AG679" s="32"/>
      <c r="AH679" s="32"/>
      <c r="AI679" s="32"/>
      <c r="AJ679" s="32"/>
    </row>
    <row r="680" spans="4:36" x14ac:dyDescent="0.25">
      <c r="D680" s="41"/>
      <c r="E680" s="44"/>
      <c r="F680" s="44"/>
      <c r="G680" s="47"/>
      <c r="H680" s="48"/>
      <c r="I680" s="48"/>
      <c r="J680" s="41"/>
      <c r="K680" s="34"/>
      <c r="L680" s="24"/>
      <c r="R680" s="31"/>
      <c r="S680" s="31"/>
      <c r="T680" s="31"/>
      <c r="U680" s="31"/>
      <c r="V680" s="31"/>
      <c r="AF680" s="32"/>
      <c r="AG680" s="32"/>
      <c r="AH680" s="32"/>
      <c r="AI680" s="32"/>
      <c r="AJ680" s="32"/>
    </row>
    <row r="681" spans="4:36" x14ac:dyDescent="0.25">
      <c r="D681" s="41"/>
      <c r="E681" s="44"/>
      <c r="F681" s="44"/>
      <c r="G681" s="47"/>
      <c r="H681" s="48"/>
      <c r="I681" s="48"/>
      <c r="J681" s="41"/>
      <c r="L681" s="24"/>
      <c r="R681" s="31"/>
      <c r="S681" s="31"/>
      <c r="T681" s="31"/>
      <c r="U681" s="31"/>
      <c r="V681" s="31"/>
      <c r="AF681" s="32"/>
      <c r="AG681" s="32"/>
      <c r="AH681" s="32"/>
      <c r="AI681" s="32"/>
      <c r="AJ681" s="32"/>
    </row>
    <row r="682" spans="4:36" x14ac:dyDescent="0.25">
      <c r="D682" s="41"/>
      <c r="E682" s="44"/>
      <c r="F682" s="44"/>
      <c r="G682" s="47"/>
      <c r="H682" s="48"/>
      <c r="I682" s="48"/>
      <c r="J682" s="41"/>
      <c r="L682" s="24"/>
      <c r="R682" s="31"/>
      <c r="S682" s="31"/>
      <c r="T682" s="31"/>
      <c r="U682" s="31"/>
      <c r="V682" s="31"/>
      <c r="AF682" s="32"/>
      <c r="AG682" s="32"/>
      <c r="AH682" s="32"/>
      <c r="AI682" s="32"/>
      <c r="AJ682" s="32"/>
    </row>
    <row r="683" spans="4:36" x14ac:dyDescent="0.25">
      <c r="D683" s="41"/>
      <c r="E683" s="44"/>
      <c r="F683" s="44"/>
      <c r="G683" s="47"/>
      <c r="H683" s="48"/>
      <c r="I683" s="48"/>
      <c r="J683" s="41"/>
      <c r="L683" s="24"/>
      <c r="R683" s="31"/>
      <c r="S683" s="31"/>
      <c r="T683" s="31"/>
      <c r="U683" s="31"/>
      <c r="V683" s="31"/>
      <c r="AF683" s="32"/>
      <c r="AG683" s="32"/>
      <c r="AH683" s="32"/>
      <c r="AI683" s="32"/>
      <c r="AJ683" s="32"/>
    </row>
    <row r="684" spans="4:36" x14ac:dyDescent="0.25">
      <c r="D684" s="41"/>
      <c r="E684" s="44"/>
      <c r="F684" s="44"/>
      <c r="G684" s="47"/>
      <c r="H684" s="48"/>
      <c r="I684" s="48"/>
      <c r="J684" s="41"/>
      <c r="L684" s="24"/>
      <c r="R684" s="31"/>
      <c r="S684" s="31"/>
      <c r="T684" s="31"/>
      <c r="U684" s="31"/>
      <c r="V684" s="31"/>
      <c r="AF684" s="32"/>
      <c r="AG684" s="32"/>
      <c r="AH684" s="32"/>
      <c r="AI684" s="32"/>
      <c r="AJ684" s="32"/>
    </row>
    <row r="685" spans="4:36" x14ac:dyDescent="0.25">
      <c r="D685" s="41"/>
      <c r="E685" s="41"/>
      <c r="F685" s="41"/>
      <c r="G685" s="42"/>
      <c r="H685" s="43"/>
      <c r="I685" s="43"/>
      <c r="J685" s="41"/>
      <c r="K685" s="34"/>
      <c r="L685" s="23"/>
      <c r="R685" s="31"/>
      <c r="S685" s="31"/>
      <c r="T685" s="31"/>
      <c r="U685" s="31"/>
      <c r="V685" s="31"/>
      <c r="AF685" s="32"/>
      <c r="AG685" s="32"/>
      <c r="AH685" s="32"/>
      <c r="AI685" s="32"/>
      <c r="AJ685" s="32"/>
    </row>
    <row r="686" spans="4:36" x14ac:dyDescent="0.25">
      <c r="D686" s="41"/>
      <c r="E686" s="41"/>
      <c r="F686" s="41"/>
      <c r="G686" s="42"/>
      <c r="H686" s="43"/>
      <c r="I686" s="43"/>
      <c r="J686" s="41"/>
      <c r="L686" s="23"/>
      <c r="R686" s="31"/>
      <c r="S686" s="31"/>
      <c r="T686" s="31"/>
      <c r="U686" s="31"/>
      <c r="V686" s="31"/>
      <c r="AF686" s="32"/>
      <c r="AG686" s="32"/>
      <c r="AH686" s="32"/>
      <c r="AI686" s="32"/>
      <c r="AJ686" s="32"/>
    </row>
    <row r="687" spans="4:36" x14ac:dyDescent="0.25">
      <c r="D687" s="41"/>
      <c r="E687" s="41"/>
      <c r="F687" s="41"/>
      <c r="G687" s="42"/>
      <c r="H687" s="43"/>
      <c r="I687" s="43"/>
      <c r="J687" s="41"/>
      <c r="L687" s="23"/>
      <c r="R687" s="31"/>
      <c r="S687" s="31"/>
      <c r="T687" s="31"/>
      <c r="U687" s="31"/>
      <c r="V687" s="31"/>
      <c r="AF687" s="32"/>
      <c r="AG687" s="32"/>
      <c r="AH687" s="32"/>
      <c r="AI687" s="32"/>
      <c r="AJ687" s="32"/>
    </row>
    <row r="688" spans="4:36" x14ac:dyDescent="0.25">
      <c r="D688" s="41"/>
      <c r="E688" s="41"/>
      <c r="F688" s="41"/>
      <c r="G688" s="42"/>
      <c r="H688" s="43"/>
      <c r="I688" s="43"/>
      <c r="J688" s="41"/>
      <c r="L688" s="23"/>
      <c r="R688" s="31"/>
      <c r="S688" s="31"/>
      <c r="T688" s="31"/>
      <c r="U688" s="31"/>
      <c r="V688" s="31"/>
      <c r="AF688" s="32"/>
      <c r="AG688" s="32"/>
      <c r="AH688" s="32"/>
      <c r="AI688" s="32"/>
      <c r="AJ688" s="32"/>
    </row>
    <row r="689" spans="4:36" x14ac:dyDescent="0.25">
      <c r="D689" s="41"/>
      <c r="E689" s="41"/>
      <c r="F689" s="41"/>
      <c r="G689" s="42"/>
      <c r="H689" s="43"/>
      <c r="I689" s="43"/>
      <c r="J689" s="41"/>
      <c r="L689" s="23"/>
      <c r="R689" s="31"/>
      <c r="S689" s="31"/>
      <c r="T689" s="31"/>
      <c r="U689" s="31"/>
      <c r="V689" s="31"/>
      <c r="AF689" s="32"/>
      <c r="AG689" s="32"/>
      <c r="AH689" s="32"/>
      <c r="AI689" s="32"/>
      <c r="AJ689" s="32"/>
    </row>
    <row r="690" spans="4:36" x14ac:dyDescent="0.25">
      <c r="D690" s="41"/>
      <c r="E690" s="41"/>
      <c r="F690" s="41"/>
      <c r="G690" s="42"/>
      <c r="H690" s="43"/>
      <c r="I690" s="43"/>
      <c r="J690" s="41"/>
      <c r="K690" s="34"/>
      <c r="L690" s="23"/>
      <c r="R690" s="31"/>
      <c r="S690" s="31"/>
      <c r="T690" s="31"/>
      <c r="U690" s="31"/>
      <c r="V690" s="31"/>
      <c r="AF690" s="32"/>
      <c r="AG690" s="32"/>
      <c r="AH690" s="32"/>
      <c r="AI690" s="32"/>
      <c r="AJ690" s="32"/>
    </row>
    <row r="691" spans="4:36" x14ac:dyDescent="0.25">
      <c r="D691" s="41"/>
      <c r="E691" s="41"/>
      <c r="F691" s="41"/>
      <c r="G691" s="42"/>
      <c r="H691" s="43"/>
      <c r="I691" s="43"/>
      <c r="J691" s="41"/>
      <c r="L691" s="23"/>
      <c r="R691" s="31"/>
      <c r="S691" s="31"/>
      <c r="T691" s="31"/>
      <c r="U691" s="31"/>
      <c r="V691" s="31"/>
      <c r="AF691" s="32"/>
      <c r="AG691" s="32"/>
      <c r="AH691" s="32"/>
      <c r="AI691" s="32"/>
      <c r="AJ691" s="32"/>
    </row>
    <row r="692" spans="4:36" x14ac:dyDescent="0.25">
      <c r="D692" s="41"/>
      <c r="E692" s="41"/>
      <c r="F692" s="41"/>
      <c r="G692" s="42"/>
      <c r="H692" s="43"/>
      <c r="I692" s="43"/>
      <c r="J692" s="41"/>
      <c r="L692" s="23"/>
      <c r="R692" s="31"/>
      <c r="S692" s="31"/>
      <c r="T692" s="31"/>
      <c r="U692" s="31"/>
      <c r="V692" s="31"/>
      <c r="AF692" s="32"/>
      <c r="AG692" s="32"/>
      <c r="AH692" s="32"/>
      <c r="AI692" s="32"/>
      <c r="AJ692" s="32"/>
    </row>
    <row r="693" spans="4:36" x14ac:dyDescent="0.25">
      <c r="D693" s="41"/>
      <c r="E693" s="41"/>
      <c r="F693" s="41"/>
      <c r="G693" s="42"/>
      <c r="H693" s="43"/>
      <c r="I693" s="43"/>
      <c r="J693" s="41"/>
      <c r="L693" s="23"/>
      <c r="R693" s="31"/>
      <c r="S693" s="31"/>
      <c r="T693" s="31"/>
      <c r="U693" s="31"/>
      <c r="V693" s="31"/>
      <c r="AF693" s="32"/>
      <c r="AG693" s="32"/>
      <c r="AH693" s="32"/>
      <c r="AI693" s="32"/>
      <c r="AJ693" s="32"/>
    </row>
    <row r="694" spans="4:36" x14ac:dyDescent="0.25">
      <c r="D694" s="41"/>
      <c r="E694" s="41"/>
      <c r="F694" s="41"/>
      <c r="G694" s="42"/>
      <c r="H694" s="43"/>
      <c r="I694" s="43"/>
      <c r="J694" s="41"/>
      <c r="L694" s="23"/>
      <c r="R694" s="31"/>
      <c r="S694" s="31"/>
      <c r="T694" s="31"/>
      <c r="U694" s="31"/>
      <c r="V694" s="31"/>
      <c r="AF694" s="32"/>
      <c r="AG694" s="32"/>
      <c r="AH694" s="32"/>
      <c r="AI694" s="32"/>
      <c r="AJ694" s="32"/>
    </row>
    <row r="695" spans="4:36" x14ac:dyDescent="0.25">
      <c r="D695" s="41"/>
      <c r="E695" s="41"/>
      <c r="F695" s="41"/>
      <c r="G695" s="42"/>
      <c r="H695" s="43"/>
      <c r="I695" s="43"/>
      <c r="J695" s="41"/>
      <c r="K695" s="34"/>
      <c r="L695" s="23"/>
      <c r="R695" s="31"/>
      <c r="S695" s="31"/>
      <c r="T695" s="31"/>
      <c r="U695" s="31"/>
      <c r="V695" s="31"/>
      <c r="AF695" s="32"/>
      <c r="AG695" s="32"/>
      <c r="AH695" s="32"/>
      <c r="AI695" s="32"/>
      <c r="AJ695" s="32"/>
    </row>
    <row r="696" spans="4:36" x14ac:dyDescent="0.25">
      <c r="D696" s="41"/>
      <c r="E696" s="41"/>
      <c r="F696" s="41"/>
      <c r="G696" s="42"/>
      <c r="H696" s="43"/>
      <c r="I696" s="43"/>
      <c r="J696" s="41"/>
      <c r="L696" s="23"/>
      <c r="R696" s="31"/>
      <c r="S696" s="31"/>
      <c r="T696" s="31"/>
      <c r="U696" s="31"/>
      <c r="V696" s="31"/>
      <c r="AF696" s="32"/>
      <c r="AG696" s="32"/>
      <c r="AH696" s="32"/>
      <c r="AI696" s="32"/>
      <c r="AJ696" s="32"/>
    </row>
    <row r="697" spans="4:36" x14ac:dyDescent="0.25">
      <c r="D697" s="41"/>
      <c r="E697" s="41"/>
      <c r="F697" s="41"/>
      <c r="G697" s="42"/>
      <c r="H697" s="43"/>
      <c r="I697" s="43"/>
      <c r="J697" s="41"/>
      <c r="L697" s="23"/>
      <c r="R697" s="31"/>
      <c r="S697" s="31"/>
      <c r="T697" s="31"/>
      <c r="U697" s="31"/>
      <c r="V697" s="31"/>
      <c r="AF697" s="32"/>
      <c r="AG697" s="32"/>
      <c r="AH697" s="32"/>
      <c r="AI697" s="32"/>
      <c r="AJ697" s="32"/>
    </row>
    <row r="698" spans="4:36" x14ac:dyDescent="0.25">
      <c r="D698" s="41"/>
      <c r="E698" s="41"/>
      <c r="F698" s="41"/>
      <c r="G698" s="42"/>
      <c r="H698" s="43"/>
      <c r="I698" s="43"/>
      <c r="J698" s="41"/>
      <c r="L698" s="23"/>
      <c r="R698" s="31"/>
      <c r="S698" s="31"/>
      <c r="T698" s="31"/>
      <c r="U698" s="31"/>
      <c r="V698" s="31"/>
      <c r="AF698" s="32"/>
      <c r="AG698" s="32"/>
      <c r="AH698" s="32"/>
      <c r="AI698" s="32"/>
      <c r="AJ698" s="32"/>
    </row>
    <row r="699" spans="4:36" x14ac:dyDescent="0.25">
      <c r="D699" s="41"/>
      <c r="E699" s="41"/>
      <c r="F699" s="41"/>
      <c r="G699" s="42"/>
      <c r="H699" s="43"/>
      <c r="I699" s="43"/>
      <c r="J699" s="41"/>
      <c r="L699" s="23"/>
      <c r="R699" s="31"/>
      <c r="S699" s="31"/>
      <c r="T699" s="31"/>
      <c r="U699" s="31"/>
      <c r="V699" s="31"/>
      <c r="AF699" s="32"/>
      <c r="AG699" s="32"/>
      <c r="AH699" s="32"/>
      <c r="AI699" s="32"/>
      <c r="AJ699" s="32"/>
    </row>
    <row r="700" spans="4:36" x14ac:dyDescent="0.25">
      <c r="D700" s="41"/>
      <c r="E700" s="41"/>
      <c r="F700" s="41"/>
      <c r="G700" s="42"/>
      <c r="H700" s="43"/>
      <c r="I700" s="43"/>
      <c r="J700" s="41"/>
      <c r="K700" s="34"/>
      <c r="L700" s="23"/>
      <c r="R700" s="31"/>
      <c r="S700" s="31"/>
      <c r="T700" s="31"/>
      <c r="U700" s="31"/>
      <c r="V700" s="31"/>
      <c r="AF700" s="32"/>
      <c r="AG700" s="32"/>
      <c r="AH700" s="32"/>
      <c r="AI700" s="32"/>
      <c r="AJ700" s="32"/>
    </row>
    <row r="701" spans="4:36" x14ac:dyDescent="0.25">
      <c r="D701" s="41"/>
      <c r="E701" s="41"/>
      <c r="F701" s="41"/>
      <c r="G701" s="42"/>
      <c r="H701" s="43"/>
      <c r="I701" s="43"/>
      <c r="J701" s="41"/>
      <c r="L701" s="23"/>
      <c r="R701" s="31"/>
      <c r="S701" s="31"/>
      <c r="T701" s="31"/>
      <c r="U701" s="31"/>
      <c r="V701" s="31"/>
      <c r="AF701" s="32"/>
      <c r="AG701" s="32"/>
      <c r="AH701" s="32"/>
      <c r="AI701" s="32"/>
      <c r="AJ701" s="32"/>
    </row>
    <row r="702" spans="4:36" x14ac:dyDescent="0.25">
      <c r="D702" s="41"/>
      <c r="E702" s="41"/>
      <c r="F702" s="41"/>
      <c r="G702" s="42"/>
      <c r="H702" s="43"/>
      <c r="I702" s="43"/>
      <c r="J702" s="41"/>
      <c r="K702" s="34"/>
      <c r="L702" s="23"/>
      <c r="R702" s="31"/>
      <c r="S702" s="31"/>
      <c r="T702" s="31"/>
      <c r="U702" s="31"/>
      <c r="V702" s="31"/>
      <c r="AF702" s="32"/>
      <c r="AG702" s="32"/>
      <c r="AH702" s="32"/>
      <c r="AI702" s="32"/>
      <c r="AJ702" s="32"/>
    </row>
    <row r="703" spans="4:36" x14ac:dyDescent="0.25">
      <c r="D703" s="41"/>
      <c r="E703" s="41"/>
      <c r="F703" s="41"/>
      <c r="G703" s="42"/>
      <c r="H703" s="43"/>
      <c r="I703" s="43"/>
      <c r="J703" s="41"/>
      <c r="K703" s="34"/>
      <c r="L703" s="23"/>
      <c r="R703" s="31"/>
      <c r="S703" s="31"/>
      <c r="T703" s="31"/>
      <c r="U703" s="31"/>
      <c r="V703" s="31"/>
      <c r="AF703" s="32"/>
      <c r="AG703" s="32"/>
      <c r="AH703" s="32"/>
      <c r="AI703" s="32"/>
      <c r="AJ703" s="32"/>
    </row>
    <row r="704" spans="4:36" x14ac:dyDescent="0.25">
      <c r="D704" s="41"/>
      <c r="E704" s="41"/>
      <c r="F704" s="41"/>
      <c r="G704" s="42"/>
      <c r="H704" s="43"/>
      <c r="I704" s="43"/>
      <c r="J704" s="41"/>
      <c r="L704" s="23"/>
      <c r="R704" s="31"/>
      <c r="S704" s="31"/>
      <c r="T704" s="31"/>
      <c r="U704" s="31"/>
      <c r="V704" s="31"/>
      <c r="AF704" s="32"/>
      <c r="AG704" s="32"/>
      <c r="AH704" s="32"/>
      <c r="AI704" s="32"/>
      <c r="AJ704" s="32"/>
    </row>
    <row r="705" spans="4:36" x14ac:dyDescent="0.25">
      <c r="D705" s="41"/>
      <c r="E705" s="41"/>
      <c r="F705" s="41"/>
      <c r="G705" s="42"/>
      <c r="H705" s="43"/>
      <c r="I705" s="43"/>
      <c r="J705" s="41"/>
      <c r="K705" s="34"/>
      <c r="L705" s="23"/>
      <c r="R705" s="31"/>
      <c r="S705" s="31"/>
      <c r="T705" s="31"/>
      <c r="U705" s="31"/>
      <c r="V705" s="31"/>
      <c r="AF705" s="32"/>
      <c r="AG705" s="32"/>
      <c r="AH705" s="32"/>
      <c r="AI705" s="32"/>
      <c r="AJ705" s="32"/>
    </row>
    <row r="706" spans="4:36" x14ac:dyDescent="0.25">
      <c r="D706" s="52"/>
      <c r="E706" s="41"/>
      <c r="F706" s="52"/>
      <c r="G706" s="47"/>
      <c r="H706" s="48"/>
      <c r="I706" s="48"/>
      <c r="J706" s="41"/>
      <c r="L706" s="24"/>
      <c r="R706" s="31"/>
      <c r="S706" s="31"/>
      <c r="T706" s="31"/>
      <c r="U706" s="31"/>
      <c r="V706" s="31"/>
      <c r="AF706" s="32"/>
      <c r="AG706" s="32"/>
      <c r="AH706" s="32"/>
      <c r="AI706" s="32"/>
      <c r="AJ706" s="32"/>
    </row>
    <row r="707" spans="4:36" x14ac:dyDescent="0.25">
      <c r="D707" s="41"/>
      <c r="E707" s="41"/>
      <c r="F707" s="41"/>
      <c r="G707" s="42"/>
      <c r="H707" s="43"/>
      <c r="I707" s="43"/>
      <c r="J707" s="41"/>
      <c r="L707" s="23"/>
      <c r="R707" s="31"/>
      <c r="S707" s="31"/>
      <c r="T707" s="31"/>
      <c r="U707" s="31"/>
      <c r="V707" s="31"/>
      <c r="AF707" s="32"/>
      <c r="AG707" s="32"/>
      <c r="AH707" s="32"/>
      <c r="AI707" s="32"/>
      <c r="AJ707" s="32"/>
    </row>
    <row r="708" spans="4:36" x14ac:dyDescent="0.25">
      <c r="D708" s="41"/>
      <c r="E708" s="41"/>
      <c r="F708" s="41"/>
      <c r="G708" s="42"/>
      <c r="H708" s="43"/>
      <c r="I708" s="43"/>
      <c r="J708" s="41"/>
      <c r="L708" s="23"/>
      <c r="R708" s="31"/>
      <c r="S708" s="31"/>
      <c r="T708" s="31"/>
      <c r="U708" s="31"/>
      <c r="V708" s="31"/>
      <c r="AF708" s="32"/>
      <c r="AG708" s="32"/>
      <c r="AH708" s="32"/>
      <c r="AI708" s="32"/>
      <c r="AJ708" s="32"/>
    </row>
    <row r="709" spans="4:36" x14ac:dyDescent="0.25">
      <c r="D709" s="41"/>
      <c r="E709" s="41"/>
      <c r="F709" s="41"/>
      <c r="G709" s="42"/>
      <c r="H709" s="43"/>
      <c r="I709" s="43"/>
      <c r="J709" s="41"/>
      <c r="L709" s="23"/>
      <c r="R709" s="31"/>
      <c r="S709" s="31"/>
      <c r="T709" s="31"/>
      <c r="U709" s="31"/>
      <c r="V709" s="31"/>
      <c r="AF709" s="32"/>
      <c r="AG709" s="32"/>
      <c r="AH709" s="32"/>
      <c r="AI709" s="32"/>
      <c r="AJ709" s="32"/>
    </row>
    <row r="710" spans="4:36" x14ac:dyDescent="0.25">
      <c r="D710" s="41"/>
      <c r="E710" s="52"/>
      <c r="F710" s="52"/>
      <c r="G710" s="47"/>
      <c r="H710" s="48"/>
      <c r="I710" s="48"/>
      <c r="J710" s="53"/>
      <c r="K710" s="34"/>
      <c r="L710" s="24"/>
      <c r="R710" s="31"/>
      <c r="S710" s="31"/>
      <c r="T710" s="31"/>
      <c r="U710" s="31"/>
      <c r="V710" s="31"/>
      <c r="AF710" s="32"/>
      <c r="AG710" s="32"/>
      <c r="AH710" s="32"/>
      <c r="AI710" s="32"/>
      <c r="AJ710" s="32"/>
    </row>
    <row r="711" spans="4:36" x14ac:dyDescent="0.25">
      <c r="D711" s="41"/>
      <c r="E711" s="52"/>
      <c r="F711" s="52"/>
      <c r="G711" s="47"/>
      <c r="H711" s="48"/>
      <c r="I711" s="48"/>
      <c r="J711" s="53"/>
      <c r="K711" s="49"/>
      <c r="L711" s="24"/>
      <c r="R711" s="31"/>
      <c r="S711" s="31"/>
      <c r="T711" s="31"/>
      <c r="U711" s="31"/>
      <c r="V711" s="31"/>
      <c r="AF711" s="32"/>
      <c r="AG711" s="32"/>
      <c r="AH711" s="32"/>
      <c r="AI711" s="32"/>
      <c r="AJ711" s="32"/>
    </row>
    <row r="712" spans="4:36" x14ac:dyDescent="0.25">
      <c r="D712" s="41"/>
      <c r="E712" s="41"/>
      <c r="F712" s="41"/>
      <c r="G712" s="42"/>
      <c r="H712" s="43"/>
      <c r="I712" s="43"/>
      <c r="J712" s="41"/>
      <c r="L712" s="23"/>
      <c r="R712" s="31"/>
      <c r="S712" s="31"/>
      <c r="T712" s="31"/>
      <c r="U712" s="31"/>
      <c r="V712" s="31"/>
      <c r="AF712" s="32"/>
      <c r="AG712" s="32"/>
      <c r="AH712" s="32"/>
      <c r="AI712" s="32"/>
      <c r="AJ712" s="32"/>
    </row>
    <row r="713" spans="4:36" x14ac:dyDescent="0.25">
      <c r="D713" s="41"/>
      <c r="E713" s="52"/>
      <c r="F713" s="52"/>
      <c r="G713" s="47"/>
      <c r="H713" s="48"/>
      <c r="I713" s="48"/>
      <c r="J713" s="53"/>
      <c r="K713" s="34"/>
      <c r="L713" s="24"/>
      <c r="R713" s="31"/>
      <c r="S713" s="31"/>
      <c r="T713" s="31"/>
      <c r="U713" s="31"/>
      <c r="V713" s="31"/>
      <c r="AF713" s="32"/>
      <c r="AG713" s="32"/>
      <c r="AH713" s="32"/>
      <c r="AI713" s="32"/>
      <c r="AJ713" s="32"/>
    </row>
    <row r="714" spans="4:36" x14ac:dyDescent="0.25">
      <c r="D714" s="41"/>
      <c r="E714" s="41"/>
      <c r="F714" s="41"/>
      <c r="G714" s="42"/>
      <c r="H714" s="43"/>
      <c r="I714" s="43"/>
      <c r="J714" s="41"/>
      <c r="L714" s="23"/>
      <c r="R714" s="31"/>
      <c r="S714" s="31"/>
      <c r="T714" s="31"/>
      <c r="U714" s="31"/>
      <c r="V714" s="31"/>
      <c r="AF714" s="32"/>
      <c r="AG714" s="32"/>
      <c r="AH714" s="32"/>
      <c r="AI714" s="32"/>
      <c r="AJ714" s="32"/>
    </row>
    <row r="715" spans="4:36" x14ac:dyDescent="0.25">
      <c r="D715" s="41"/>
      <c r="E715" s="52"/>
      <c r="F715" s="52"/>
      <c r="G715" s="47"/>
      <c r="H715" s="48"/>
      <c r="I715" s="48"/>
      <c r="J715" s="53"/>
      <c r="K715" s="34"/>
      <c r="L715" s="24"/>
      <c r="R715" s="31"/>
      <c r="S715" s="31"/>
      <c r="T715" s="31"/>
      <c r="U715" s="31"/>
      <c r="V715" s="31"/>
      <c r="AF715" s="32"/>
      <c r="AG715" s="32"/>
      <c r="AH715" s="32"/>
      <c r="AI715" s="32"/>
      <c r="AJ715" s="32"/>
    </row>
    <row r="716" spans="4:36" x14ac:dyDescent="0.25">
      <c r="D716" s="41"/>
      <c r="E716" s="52"/>
      <c r="F716" s="52"/>
      <c r="G716" s="47"/>
      <c r="H716" s="48"/>
      <c r="I716" s="48"/>
      <c r="J716" s="53"/>
      <c r="L716" s="24"/>
      <c r="R716" s="31"/>
      <c r="S716" s="31"/>
      <c r="T716" s="31"/>
      <c r="U716" s="31"/>
      <c r="V716" s="31"/>
      <c r="AF716" s="32"/>
      <c r="AG716" s="32"/>
      <c r="AH716" s="32"/>
      <c r="AI716" s="32"/>
      <c r="AJ716" s="32"/>
    </row>
    <row r="717" spans="4:36" x14ac:dyDescent="0.25">
      <c r="D717" s="41"/>
      <c r="E717" s="52"/>
      <c r="F717" s="52"/>
      <c r="G717" s="47"/>
      <c r="H717" s="48"/>
      <c r="I717" s="48"/>
      <c r="J717" s="53"/>
      <c r="L717" s="24"/>
      <c r="R717" s="31"/>
      <c r="S717" s="31"/>
      <c r="T717" s="31"/>
      <c r="U717" s="31"/>
      <c r="V717" s="31"/>
      <c r="AF717" s="32"/>
      <c r="AG717" s="32"/>
      <c r="AH717" s="32"/>
      <c r="AI717" s="32"/>
      <c r="AJ717" s="32"/>
    </row>
    <row r="718" spans="4:36" x14ac:dyDescent="0.25">
      <c r="D718" s="41"/>
      <c r="E718" s="52"/>
      <c r="F718" s="52"/>
      <c r="G718" s="47"/>
      <c r="H718" s="48"/>
      <c r="I718" s="48"/>
      <c r="J718" s="53"/>
      <c r="L718" s="24"/>
      <c r="R718" s="31"/>
      <c r="S718" s="31"/>
      <c r="T718" s="31"/>
      <c r="U718" s="31"/>
      <c r="V718" s="31"/>
      <c r="AF718" s="32"/>
      <c r="AG718" s="32"/>
      <c r="AH718" s="32"/>
      <c r="AI718" s="32"/>
      <c r="AJ718" s="32"/>
    </row>
    <row r="719" spans="4:36" x14ac:dyDescent="0.25">
      <c r="D719" s="41"/>
      <c r="E719" s="52"/>
      <c r="F719" s="52"/>
      <c r="G719" s="47"/>
      <c r="H719" s="48"/>
      <c r="I719" s="48"/>
      <c r="J719" s="53"/>
      <c r="L719" s="24"/>
      <c r="R719" s="31"/>
      <c r="S719" s="31"/>
      <c r="T719" s="31"/>
      <c r="U719" s="31"/>
      <c r="V719" s="31"/>
      <c r="AF719" s="32"/>
      <c r="AG719" s="32"/>
      <c r="AH719" s="32"/>
      <c r="AI719" s="32"/>
      <c r="AJ719" s="32"/>
    </row>
    <row r="720" spans="4:36" x14ac:dyDescent="0.25">
      <c r="D720" s="41"/>
      <c r="E720" s="52"/>
      <c r="F720" s="52"/>
      <c r="G720" s="47"/>
      <c r="H720" s="48"/>
      <c r="I720" s="48"/>
      <c r="J720" s="53"/>
      <c r="K720" s="34"/>
      <c r="L720" s="24"/>
      <c r="R720" s="31"/>
      <c r="S720" s="31"/>
      <c r="T720" s="31"/>
      <c r="U720" s="31"/>
      <c r="V720" s="31"/>
      <c r="AF720" s="32"/>
      <c r="AG720" s="32"/>
      <c r="AH720" s="32"/>
      <c r="AI720" s="32"/>
      <c r="AJ720" s="32"/>
    </row>
    <row r="721" spans="4:36" x14ac:dyDescent="0.25">
      <c r="D721" s="41"/>
      <c r="E721" s="52"/>
      <c r="F721" s="52"/>
      <c r="G721" s="47"/>
      <c r="H721" s="48"/>
      <c r="I721" s="48"/>
      <c r="J721" s="53"/>
      <c r="L721" s="24"/>
      <c r="R721" s="31"/>
      <c r="S721" s="31"/>
      <c r="T721" s="31"/>
      <c r="U721" s="31"/>
      <c r="V721" s="31"/>
      <c r="AF721" s="32"/>
      <c r="AG721" s="32"/>
      <c r="AH721" s="32"/>
      <c r="AI721" s="32"/>
      <c r="AJ721" s="32"/>
    </row>
    <row r="722" spans="4:36" x14ac:dyDescent="0.25">
      <c r="D722" s="41"/>
      <c r="E722" s="41"/>
      <c r="F722" s="41"/>
      <c r="G722" s="42"/>
      <c r="H722" s="43"/>
      <c r="I722" s="43"/>
      <c r="J722" s="41"/>
      <c r="K722" s="34"/>
      <c r="L722" s="23"/>
      <c r="R722" s="31"/>
      <c r="S722" s="31"/>
      <c r="T722" s="31"/>
      <c r="U722" s="31"/>
      <c r="V722" s="31"/>
      <c r="AF722" s="32"/>
      <c r="AG722" s="32"/>
      <c r="AH722" s="32"/>
      <c r="AI722" s="32"/>
      <c r="AJ722" s="32"/>
    </row>
    <row r="723" spans="4:36" x14ac:dyDescent="0.25">
      <c r="D723" s="41"/>
      <c r="E723" s="52"/>
      <c r="F723" s="52"/>
      <c r="G723" s="47"/>
      <c r="H723" s="48"/>
      <c r="I723" s="48"/>
      <c r="J723" s="53"/>
      <c r="L723" s="24"/>
      <c r="R723" s="31"/>
      <c r="S723" s="31"/>
      <c r="T723" s="31"/>
      <c r="U723" s="31"/>
      <c r="V723" s="31"/>
      <c r="AF723" s="32"/>
      <c r="AG723" s="32"/>
      <c r="AH723" s="32"/>
      <c r="AI723" s="32"/>
      <c r="AJ723" s="32"/>
    </row>
    <row r="724" spans="4:36" x14ac:dyDescent="0.25">
      <c r="D724" s="41"/>
      <c r="E724" s="52"/>
      <c r="F724" s="52"/>
      <c r="G724" s="47"/>
      <c r="H724" s="48"/>
      <c r="I724" s="48"/>
      <c r="J724" s="53"/>
      <c r="L724" s="24"/>
      <c r="R724" s="31"/>
      <c r="S724" s="31"/>
      <c r="T724" s="31"/>
      <c r="U724" s="31"/>
      <c r="V724" s="31"/>
      <c r="AF724" s="32"/>
      <c r="AG724" s="32"/>
      <c r="AH724" s="32"/>
      <c r="AI724" s="32"/>
      <c r="AJ724" s="32"/>
    </row>
    <row r="725" spans="4:36" x14ac:dyDescent="0.25">
      <c r="D725" s="41"/>
      <c r="E725" s="52"/>
      <c r="F725" s="52"/>
      <c r="G725" s="47"/>
      <c r="H725" s="48"/>
      <c r="I725" s="48"/>
      <c r="J725" s="53"/>
      <c r="K725" s="34"/>
      <c r="L725" s="24"/>
      <c r="R725" s="31"/>
      <c r="S725" s="31"/>
      <c r="T725" s="31"/>
      <c r="U725" s="31"/>
      <c r="V725" s="31"/>
      <c r="AF725" s="32"/>
      <c r="AG725" s="32"/>
      <c r="AH725" s="32"/>
      <c r="AI725" s="32"/>
      <c r="AJ725" s="32"/>
    </row>
    <row r="726" spans="4:36" x14ac:dyDescent="0.25">
      <c r="D726" s="41"/>
      <c r="E726" s="52"/>
      <c r="F726" s="52"/>
      <c r="G726" s="47"/>
      <c r="H726" s="48"/>
      <c r="I726" s="48"/>
      <c r="J726" s="53"/>
      <c r="K726" s="34"/>
      <c r="L726" s="24"/>
      <c r="R726" s="31"/>
      <c r="S726" s="31"/>
      <c r="T726" s="31"/>
      <c r="U726" s="31"/>
      <c r="V726" s="31"/>
      <c r="AF726" s="32"/>
      <c r="AG726" s="32"/>
      <c r="AH726" s="32"/>
      <c r="AI726" s="32"/>
      <c r="AJ726" s="32"/>
    </row>
    <row r="727" spans="4:36" x14ac:dyDescent="0.25">
      <c r="D727" s="41"/>
      <c r="E727" s="52"/>
      <c r="F727" s="52"/>
      <c r="G727" s="47"/>
      <c r="H727" s="48"/>
      <c r="I727" s="48"/>
      <c r="J727" s="53"/>
      <c r="L727" s="24"/>
      <c r="R727" s="31"/>
      <c r="S727" s="31"/>
      <c r="T727" s="31"/>
      <c r="U727" s="31"/>
      <c r="V727" s="31"/>
      <c r="AF727" s="32"/>
      <c r="AG727" s="32"/>
      <c r="AH727" s="32"/>
      <c r="AI727" s="32"/>
      <c r="AJ727" s="32"/>
    </row>
    <row r="728" spans="4:36" x14ac:dyDescent="0.25">
      <c r="D728" s="41"/>
      <c r="E728" s="41"/>
      <c r="F728" s="41"/>
      <c r="G728" s="42"/>
      <c r="H728" s="43"/>
      <c r="I728" s="43"/>
      <c r="J728" s="41"/>
      <c r="L728" s="23"/>
      <c r="R728" s="31"/>
      <c r="S728" s="31"/>
      <c r="T728" s="31"/>
      <c r="U728" s="31"/>
      <c r="V728" s="31"/>
      <c r="AF728" s="32"/>
      <c r="AG728" s="32"/>
      <c r="AH728" s="32"/>
      <c r="AI728" s="32"/>
      <c r="AJ728" s="32"/>
    </row>
    <row r="729" spans="4:36" x14ac:dyDescent="0.25">
      <c r="D729" s="41"/>
      <c r="E729" s="52"/>
      <c r="F729" s="52"/>
      <c r="G729" s="47"/>
      <c r="H729" s="48"/>
      <c r="I729" s="48"/>
      <c r="J729" s="53"/>
      <c r="L729" s="24"/>
      <c r="R729" s="31"/>
      <c r="S729" s="31"/>
      <c r="T729" s="31"/>
      <c r="U729" s="31"/>
      <c r="V729" s="31"/>
      <c r="AF729" s="32"/>
      <c r="AG729" s="32"/>
      <c r="AH729" s="32"/>
      <c r="AI729" s="32"/>
      <c r="AJ729" s="32"/>
    </row>
    <row r="730" spans="4:36" x14ac:dyDescent="0.25">
      <c r="D730" s="41"/>
      <c r="E730" s="52"/>
      <c r="F730" s="52"/>
      <c r="G730" s="47"/>
      <c r="H730" s="48"/>
      <c r="I730" s="48"/>
      <c r="J730" s="53"/>
      <c r="K730" s="34"/>
      <c r="L730" s="24"/>
      <c r="R730" s="31"/>
      <c r="S730" s="31"/>
      <c r="T730" s="31"/>
      <c r="U730" s="31"/>
      <c r="V730" s="31"/>
      <c r="AF730" s="32"/>
      <c r="AG730" s="32"/>
      <c r="AH730" s="32"/>
      <c r="AI730" s="32"/>
      <c r="AJ730" s="32"/>
    </row>
    <row r="731" spans="4:36" x14ac:dyDescent="0.25">
      <c r="D731" s="41"/>
      <c r="E731" s="52"/>
      <c r="F731" s="52"/>
      <c r="G731" s="47"/>
      <c r="H731" s="48"/>
      <c r="I731" s="48"/>
      <c r="J731" s="53"/>
      <c r="L731" s="24"/>
      <c r="R731" s="31"/>
      <c r="S731" s="31"/>
      <c r="T731" s="31"/>
      <c r="U731" s="31"/>
      <c r="V731" s="31"/>
      <c r="AF731" s="32"/>
      <c r="AG731" s="32"/>
      <c r="AH731" s="32"/>
      <c r="AI731" s="32"/>
      <c r="AJ731" s="32"/>
    </row>
    <row r="732" spans="4:36" x14ac:dyDescent="0.25">
      <c r="D732" s="41"/>
      <c r="E732" s="52"/>
      <c r="F732" s="52"/>
      <c r="G732" s="47"/>
      <c r="H732" s="48"/>
      <c r="I732" s="48"/>
      <c r="J732" s="53"/>
      <c r="K732" s="34"/>
      <c r="L732" s="24"/>
      <c r="R732" s="31"/>
      <c r="S732" s="31"/>
      <c r="T732" s="31"/>
      <c r="U732" s="31"/>
      <c r="V732" s="31"/>
      <c r="AF732" s="32"/>
      <c r="AG732" s="32"/>
      <c r="AH732" s="32"/>
      <c r="AI732" s="32"/>
      <c r="AJ732" s="32"/>
    </row>
    <row r="733" spans="4:36" x14ac:dyDescent="0.25">
      <c r="D733" s="41"/>
      <c r="E733" s="41"/>
      <c r="F733" s="41"/>
      <c r="G733" s="42"/>
      <c r="H733" s="43"/>
      <c r="I733" s="43"/>
      <c r="J733" s="41"/>
      <c r="L733" s="23"/>
      <c r="R733" s="31"/>
      <c r="S733" s="31"/>
      <c r="T733" s="31"/>
      <c r="U733" s="31"/>
      <c r="V733" s="31"/>
      <c r="AF733" s="32"/>
      <c r="AG733" s="32"/>
      <c r="AH733" s="32"/>
      <c r="AI733" s="32"/>
      <c r="AJ733" s="32"/>
    </row>
    <row r="734" spans="4:36" x14ac:dyDescent="0.25">
      <c r="D734" s="41"/>
      <c r="E734" s="52"/>
      <c r="F734" s="52"/>
      <c r="G734" s="47"/>
      <c r="H734" s="48"/>
      <c r="I734" s="48"/>
      <c r="J734" s="53"/>
      <c r="L734" s="24"/>
      <c r="R734" s="31"/>
      <c r="S734" s="31"/>
      <c r="T734" s="31"/>
      <c r="U734" s="31"/>
      <c r="V734" s="31"/>
      <c r="AF734" s="32"/>
      <c r="AG734" s="32"/>
      <c r="AH734" s="32"/>
      <c r="AI734" s="32"/>
      <c r="AJ734" s="32"/>
    </row>
    <row r="735" spans="4:36" x14ac:dyDescent="0.25">
      <c r="D735" s="41"/>
      <c r="E735" s="52"/>
      <c r="F735" s="52"/>
      <c r="G735" s="47"/>
      <c r="H735" s="48"/>
      <c r="I735" s="48"/>
      <c r="J735" s="53"/>
      <c r="K735" s="34"/>
      <c r="L735" s="24"/>
      <c r="R735" s="31"/>
      <c r="S735" s="31"/>
      <c r="T735" s="31"/>
      <c r="U735" s="31"/>
      <c r="V735" s="31"/>
      <c r="AF735" s="32"/>
      <c r="AG735" s="32"/>
      <c r="AH735" s="32"/>
      <c r="AI735" s="32"/>
      <c r="AJ735" s="32"/>
    </row>
    <row r="736" spans="4:36" x14ac:dyDescent="0.25">
      <c r="D736" s="41"/>
      <c r="E736" s="52"/>
      <c r="F736" s="52"/>
      <c r="G736" s="47"/>
      <c r="H736" s="48"/>
      <c r="I736" s="48"/>
      <c r="J736" s="53"/>
      <c r="L736" s="24"/>
      <c r="R736" s="31"/>
      <c r="S736" s="31"/>
      <c r="T736" s="31"/>
      <c r="U736" s="31"/>
      <c r="V736" s="31"/>
      <c r="AF736" s="32"/>
      <c r="AG736" s="32"/>
      <c r="AH736" s="32"/>
      <c r="AI736" s="32"/>
      <c r="AJ736" s="32"/>
    </row>
    <row r="737" spans="4:36" x14ac:dyDescent="0.25">
      <c r="D737" s="41"/>
      <c r="E737" s="52"/>
      <c r="F737" s="52"/>
      <c r="G737" s="47"/>
      <c r="H737" s="48"/>
      <c r="I737" s="48"/>
      <c r="J737" s="53"/>
      <c r="K737" s="34"/>
      <c r="L737" s="24"/>
      <c r="R737" s="31"/>
      <c r="S737" s="31"/>
      <c r="T737" s="31"/>
      <c r="U737" s="31"/>
      <c r="V737" s="31"/>
      <c r="AF737" s="32"/>
      <c r="AG737" s="32"/>
      <c r="AH737" s="32"/>
      <c r="AI737" s="32"/>
      <c r="AJ737" s="32"/>
    </row>
    <row r="738" spans="4:36" x14ac:dyDescent="0.25">
      <c r="D738" s="41"/>
      <c r="E738" s="52"/>
      <c r="F738" s="52"/>
      <c r="G738" s="47"/>
      <c r="H738" s="48"/>
      <c r="I738" s="48"/>
      <c r="J738" s="53"/>
      <c r="L738" s="24"/>
      <c r="R738" s="31"/>
      <c r="S738" s="31"/>
      <c r="T738" s="31"/>
      <c r="U738" s="31"/>
      <c r="V738" s="31"/>
      <c r="AF738" s="32"/>
      <c r="AG738" s="32"/>
      <c r="AH738" s="32"/>
      <c r="AI738" s="32"/>
      <c r="AJ738" s="32"/>
    </row>
    <row r="739" spans="4:36" x14ac:dyDescent="0.25">
      <c r="D739" s="41"/>
      <c r="E739" s="41"/>
      <c r="F739" s="41"/>
      <c r="G739" s="42"/>
      <c r="H739" s="43"/>
      <c r="I739" s="43"/>
      <c r="J739" s="41"/>
      <c r="L739" s="23"/>
      <c r="R739" s="31"/>
      <c r="S739" s="31"/>
      <c r="T739" s="31"/>
      <c r="U739" s="31"/>
      <c r="V739" s="31"/>
      <c r="AF739" s="32"/>
      <c r="AG739" s="32"/>
      <c r="AH739" s="32"/>
      <c r="AI739" s="32"/>
      <c r="AJ739" s="32"/>
    </row>
    <row r="740" spans="4:36" x14ac:dyDescent="0.25">
      <c r="D740" s="41"/>
      <c r="E740" s="52"/>
      <c r="F740" s="52"/>
      <c r="G740" s="47"/>
      <c r="H740" s="48"/>
      <c r="I740" s="48"/>
      <c r="J740" s="53"/>
      <c r="K740" s="34"/>
      <c r="L740" s="24"/>
      <c r="R740" s="31"/>
      <c r="S740" s="31"/>
      <c r="T740" s="31"/>
      <c r="U740" s="31"/>
      <c r="V740" s="31"/>
      <c r="AF740" s="32"/>
      <c r="AG740" s="32"/>
      <c r="AH740" s="32"/>
      <c r="AI740" s="32"/>
      <c r="AJ740" s="32"/>
    </row>
    <row r="741" spans="4:36" x14ac:dyDescent="0.25">
      <c r="D741" s="41"/>
      <c r="E741" s="52"/>
      <c r="F741" s="52"/>
      <c r="G741" s="47"/>
      <c r="H741" s="48"/>
      <c r="I741" s="48"/>
      <c r="J741" s="53"/>
      <c r="L741" s="24"/>
      <c r="R741" s="31"/>
      <c r="S741" s="31"/>
      <c r="T741" s="31"/>
      <c r="U741" s="31"/>
      <c r="V741" s="31"/>
      <c r="AF741" s="32"/>
      <c r="AG741" s="32"/>
      <c r="AH741" s="32"/>
      <c r="AI741" s="32"/>
      <c r="AJ741" s="32"/>
    </row>
    <row r="742" spans="4:36" x14ac:dyDescent="0.25">
      <c r="D742" s="41"/>
      <c r="E742" s="52"/>
      <c r="F742" s="52"/>
      <c r="G742" s="47"/>
      <c r="H742" s="48"/>
      <c r="I742" s="48"/>
      <c r="J742" s="53"/>
      <c r="K742" s="34"/>
      <c r="L742" s="24"/>
      <c r="R742" s="31"/>
      <c r="S742" s="31"/>
      <c r="T742" s="31"/>
      <c r="U742" s="31"/>
      <c r="V742" s="31"/>
      <c r="AF742" s="32"/>
      <c r="AG742" s="32"/>
      <c r="AH742" s="32"/>
      <c r="AI742" s="32"/>
      <c r="AJ742" s="32"/>
    </row>
    <row r="743" spans="4:36" x14ac:dyDescent="0.25">
      <c r="D743" s="41"/>
      <c r="E743" s="52"/>
      <c r="F743" s="52"/>
      <c r="G743" s="47"/>
      <c r="H743" s="48"/>
      <c r="I743" s="48"/>
      <c r="J743" s="53"/>
      <c r="L743" s="24"/>
      <c r="R743" s="31"/>
      <c r="S743" s="31"/>
      <c r="T743" s="31"/>
      <c r="U743" s="31"/>
      <c r="V743" s="31"/>
      <c r="AF743" s="32"/>
      <c r="AG743" s="32"/>
      <c r="AH743" s="32"/>
      <c r="AI743" s="32"/>
      <c r="AJ743" s="32"/>
    </row>
    <row r="744" spans="4:36" x14ac:dyDescent="0.25">
      <c r="D744" s="41"/>
      <c r="E744" s="52"/>
      <c r="F744" s="52"/>
      <c r="G744" s="47"/>
      <c r="H744" s="48"/>
      <c r="I744" s="48"/>
      <c r="J744" s="53"/>
      <c r="L744" s="24"/>
      <c r="R744" s="31"/>
      <c r="S744" s="31"/>
      <c r="T744" s="31"/>
      <c r="U744" s="31"/>
      <c r="V744" s="31"/>
      <c r="AF744" s="32"/>
      <c r="AG744" s="32"/>
      <c r="AH744" s="32"/>
      <c r="AI744" s="32"/>
      <c r="AJ744" s="32"/>
    </row>
    <row r="745" spans="4:36" x14ac:dyDescent="0.25">
      <c r="D745" s="41"/>
      <c r="E745" s="52"/>
      <c r="F745" s="52"/>
      <c r="G745" s="47"/>
      <c r="H745" s="48"/>
      <c r="I745" s="48"/>
      <c r="J745" s="53"/>
      <c r="K745" s="34"/>
      <c r="L745" s="24"/>
      <c r="R745" s="31"/>
      <c r="S745" s="31"/>
      <c r="T745" s="31"/>
      <c r="U745" s="31"/>
      <c r="V745" s="31"/>
      <c r="AF745" s="32"/>
      <c r="AG745" s="32"/>
      <c r="AH745" s="32"/>
      <c r="AI745" s="32"/>
      <c r="AJ745" s="32"/>
    </row>
    <row r="746" spans="4:36" x14ac:dyDescent="0.25">
      <c r="D746" s="41"/>
      <c r="E746" s="52"/>
      <c r="F746" s="52"/>
      <c r="G746" s="47"/>
      <c r="H746" s="48"/>
      <c r="I746" s="48"/>
      <c r="J746" s="53"/>
      <c r="K746" s="34"/>
      <c r="L746" s="24"/>
      <c r="R746" s="31"/>
      <c r="S746" s="31"/>
      <c r="T746" s="31"/>
      <c r="U746" s="31"/>
      <c r="V746" s="31"/>
      <c r="AF746" s="32"/>
      <c r="AG746" s="32"/>
      <c r="AH746" s="32"/>
      <c r="AI746" s="32"/>
      <c r="AJ746" s="32"/>
    </row>
    <row r="747" spans="4:36" x14ac:dyDescent="0.25">
      <c r="D747" s="41"/>
      <c r="E747" s="52"/>
      <c r="F747" s="52"/>
      <c r="G747" s="47"/>
      <c r="H747" s="48"/>
      <c r="I747" s="48"/>
      <c r="J747" s="53"/>
      <c r="K747" s="34"/>
      <c r="L747" s="24"/>
      <c r="R747" s="31"/>
      <c r="S747" s="31"/>
      <c r="T747" s="31"/>
      <c r="U747" s="31"/>
      <c r="V747" s="31"/>
      <c r="AF747" s="32"/>
      <c r="AG747" s="32"/>
      <c r="AH747" s="32"/>
      <c r="AI747" s="32"/>
      <c r="AJ747" s="32"/>
    </row>
    <row r="748" spans="4:36" x14ac:dyDescent="0.25">
      <c r="D748" s="41"/>
      <c r="E748" s="52"/>
      <c r="F748" s="52"/>
      <c r="G748" s="47"/>
      <c r="H748" s="48"/>
      <c r="I748" s="48"/>
      <c r="J748" s="53"/>
      <c r="L748" s="24"/>
      <c r="R748" s="31"/>
      <c r="S748" s="31"/>
      <c r="T748" s="31"/>
      <c r="U748" s="31"/>
      <c r="V748" s="31"/>
      <c r="AF748" s="32"/>
      <c r="AG748" s="32"/>
      <c r="AH748" s="32"/>
      <c r="AI748" s="32"/>
      <c r="AJ748" s="32"/>
    </row>
    <row r="749" spans="4:36" x14ac:dyDescent="0.25">
      <c r="D749" s="41"/>
      <c r="E749" s="41"/>
      <c r="F749" s="41"/>
      <c r="G749" s="42"/>
      <c r="H749" s="43"/>
      <c r="I749" s="43"/>
      <c r="J749" s="41"/>
      <c r="K749" s="34"/>
      <c r="L749" s="23"/>
      <c r="R749" s="31"/>
      <c r="S749" s="31"/>
      <c r="T749" s="31"/>
      <c r="U749" s="31"/>
      <c r="V749" s="31"/>
      <c r="AF749" s="32"/>
      <c r="AG749" s="32"/>
      <c r="AH749" s="32"/>
      <c r="AI749" s="32"/>
      <c r="AJ749" s="32"/>
    </row>
    <row r="750" spans="4:36" x14ac:dyDescent="0.25">
      <c r="D750" s="41"/>
      <c r="E750" s="52"/>
      <c r="F750" s="52"/>
      <c r="G750" s="47"/>
      <c r="H750" s="48"/>
      <c r="I750" s="48"/>
      <c r="J750" s="53"/>
      <c r="K750" s="34"/>
      <c r="L750" s="24"/>
      <c r="R750" s="31"/>
      <c r="S750" s="31"/>
      <c r="T750" s="31"/>
      <c r="U750" s="31"/>
      <c r="V750" s="31"/>
      <c r="AF750" s="32"/>
      <c r="AG750" s="32"/>
      <c r="AH750" s="32"/>
      <c r="AI750" s="32"/>
      <c r="AJ750" s="32"/>
    </row>
    <row r="751" spans="4:36" x14ac:dyDescent="0.25">
      <c r="D751" s="41"/>
      <c r="E751" s="41"/>
      <c r="F751" s="41"/>
      <c r="G751" s="42"/>
      <c r="H751" s="43"/>
      <c r="I751" s="43"/>
      <c r="J751" s="41"/>
      <c r="L751" s="23"/>
      <c r="R751" s="31"/>
      <c r="S751" s="31"/>
      <c r="T751" s="31"/>
      <c r="U751" s="31"/>
      <c r="V751" s="31"/>
      <c r="AF751" s="32"/>
      <c r="AG751" s="32"/>
      <c r="AH751" s="32"/>
      <c r="AI751" s="32"/>
      <c r="AJ751" s="32"/>
    </row>
    <row r="752" spans="4:36" x14ac:dyDescent="0.25">
      <c r="D752" s="41"/>
      <c r="E752" s="52"/>
      <c r="F752" s="52"/>
      <c r="G752" s="47"/>
      <c r="H752" s="48"/>
      <c r="I752" s="48"/>
      <c r="J752" s="53"/>
      <c r="K752" s="34"/>
      <c r="L752" s="24"/>
      <c r="R752" s="31"/>
      <c r="S752" s="31"/>
      <c r="T752" s="31"/>
      <c r="U752" s="31"/>
      <c r="V752" s="31"/>
      <c r="AF752" s="32"/>
      <c r="AG752" s="32"/>
      <c r="AH752" s="32"/>
      <c r="AI752" s="32"/>
      <c r="AJ752" s="32"/>
    </row>
    <row r="753" spans="4:36" x14ac:dyDescent="0.25">
      <c r="D753" s="41"/>
      <c r="E753" s="52"/>
      <c r="F753" s="52"/>
      <c r="G753" s="47"/>
      <c r="H753" s="48"/>
      <c r="I753" s="48"/>
      <c r="J753" s="53"/>
      <c r="L753" s="24"/>
      <c r="R753" s="31"/>
      <c r="S753" s="31"/>
      <c r="T753" s="31"/>
      <c r="U753" s="31"/>
      <c r="V753" s="31"/>
      <c r="AF753" s="32"/>
      <c r="AG753" s="32"/>
      <c r="AH753" s="32"/>
      <c r="AI753" s="32"/>
      <c r="AJ753" s="32"/>
    </row>
    <row r="754" spans="4:36" x14ac:dyDescent="0.25">
      <c r="D754" s="41"/>
      <c r="E754" s="41"/>
      <c r="F754" s="41"/>
      <c r="G754" s="42"/>
      <c r="H754" s="43"/>
      <c r="I754" s="43"/>
      <c r="J754" s="41"/>
      <c r="L754" s="23"/>
      <c r="R754" s="31"/>
      <c r="S754" s="31"/>
      <c r="T754" s="31"/>
      <c r="U754" s="31"/>
      <c r="V754" s="31"/>
      <c r="AF754" s="32"/>
      <c r="AG754" s="32"/>
      <c r="AH754" s="32"/>
      <c r="AI754" s="32"/>
      <c r="AJ754" s="32"/>
    </row>
    <row r="755" spans="4:36" x14ac:dyDescent="0.25">
      <c r="D755" s="41"/>
      <c r="E755" s="41"/>
      <c r="F755" s="41"/>
      <c r="G755" s="42"/>
      <c r="H755" s="43"/>
      <c r="I755" s="43"/>
      <c r="J755" s="41"/>
      <c r="K755" s="34"/>
      <c r="L755" s="23"/>
      <c r="R755" s="31"/>
      <c r="S755" s="31"/>
      <c r="T755" s="31"/>
      <c r="U755" s="31"/>
      <c r="V755" s="31"/>
      <c r="AF755" s="32"/>
      <c r="AG755" s="32"/>
      <c r="AH755" s="32"/>
      <c r="AI755" s="32"/>
      <c r="AJ755" s="32"/>
    </row>
    <row r="756" spans="4:36" x14ac:dyDescent="0.25">
      <c r="D756" s="41"/>
      <c r="E756" s="52"/>
      <c r="F756" s="52"/>
      <c r="G756" s="47"/>
      <c r="H756" s="48"/>
      <c r="I756" s="48"/>
      <c r="J756" s="53"/>
      <c r="K756" s="34"/>
      <c r="L756" s="24"/>
      <c r="R756" s="31"/>
      <c r="S756" s="31"/>
      <c r="T756" s="31"/>
      <c r="U756" s="31"/>
      <c r="V756" s="31"/>
      <c r="AF756" s="32"/>
      <c r="AG756" s="32"/>
      <c r="AH756" s="32"/>
      <c r="AI756" s="32"/>
      <c r="AJ756" s="32"/>
    </row>
    <row r="757" spans="4:36" x14ac:dyDescent="0.25">
      <c r="D757" s="41"/>
      <c r="E757" s="52"/>
      <c r="F757" s="52"/>
      <c r="G757" s="47"/>
      <c r="H757" s="48"/>
      <c r="I757" s="48"/>
      <c r="J757" s="53"/>
      <c r="K757" s="34"/>
      <c r="L757" s="24"/>
      <c r="R757" s="31"/>
      <c r="S757" s="31"/>
      <c r="T757" s="31"/>
      <c r="U757" s="31"/>
      <c r="V757" s="31"/>
      <c r="AF757" s="32"/>
      <c r="AG757" s="32"/>
      <c r="AH757" s="32"/>
      <c r="AI757" s="32"/>
      <c r="AJ757" s="32"/>
    </row>
    <row r="758" spans="4:36" x14ac:dyDescent="0.25">
      <c r="D758" s="41"/>
      <c r="E758" s="41"/>
      <c r="F758" s="41"/>
      <c r="G758" s="42"/>
      <c r="H758" s="43"/>
      <c r="I758" s="43"/>
      <c r="J758" s="41"/>
      <c r="K758" s="34"/>
      <c r="L758" s="23"/>
      <c r="R758" s="31"/>
      <c r="S758" s="31"/>
      <c r="T758" s="31"/>
      <c r="U758" s="31"/>
      <c r="V758" s="31"/>
      <c r="AF758" s="32"/>
      <c r="AG758" s="32"/>
      <c r="AH758" s="32"/>
      <c r="AI758" s="32"/>
      <c r="AJ758" s="32"/>
    </row>
    <row r="759" spans="4:36" x14ac:dyDescent="0.25">
      <c r="D759" s="41"/>
      <c r="E759" s="52"/>
      <c r="F759" s="52"/>
      <c r="G759" s="47"/>
      <c r="H759" s="48"/>
      <c r="I759" s="48"/>
      <c r="J759" s="53"/>
      <c r="L759" s="24"/>
      <c r="R759" s="31"/>
      <c r="S759" s="31"/>
      <c r="T759" s="31"/>
      <c r="U759" s="31"/>
      <c r="V759" s="31"/>
      <c r="AF759" s="32"/>
      <c r="AG759" s="32"/>
      <c r="AH759" s="32"/>
      <c r="AI759" s="32"/>
      <c r="AJ759" s="32"/>
    </row>
    <row r="760" spans="4:36" x14ac:dyDescent="0.25">
      <c r="D760" s="41"/>
      <c r="E760" s="52"/>
      <c r="F760" s="52"/>
      <c r="G760" s="47"/>
      <c r="H760" s="48"/>
      <c r="I760" s="48"/>
      <c r="J760" s="53"/>
      <c r="K760" s="34"/>
      <c r="L760" s="24"/>
      <c r="R760" s="31"/>
      <c r="S760" s="31"/>
      <c r="T760" s="31"/>
      <c r="U760" s="31"/>
      <c r="V760" s="31"/>
      <c r="AF760" s="32"/>
      <c r="AG760" s="32"/>
      <c r="AH760" s="32"/>
      <c r="AI760" s="32"/>
      <c r="AJ760" s="32"/>
    </row>
    <row r="761" spans="4:36" x14ac:dyDescent="0.25">
      <c r="D761" s="41"/>
      <c r="E761" s="52"/>
      <c r="F761" s="52"/>
      <c r="G761" s="47"/>
      <c r="H761" s="48"/>
      <c r="I761" s="48"/>
      <c r="J761" s="53"/>
      <c r="L761" s="24"/>
      <c r="R761" s="31"/>
      <c r="S761" s="31"/>
      <c r="T761" s="31"/>
      <c r="U761" s="31"/>
      <c r="V761" s="31"/>
      <c r="AF761" s="32"/>
      <c r="AG761" s="32"/>
      <c r="AH761" s="32"/>
      <c r="AI761" s="32"/>
      <c r="AJ761" s="32"/>
    </row>
    <row r="762" spans="4:36" x14ac:dyDescent="0.25">
      <c r="D762" s="41"/>
      <c r="E762" s="52"/>
      <c r="F762" s="52"/>
      <c r="G762" s="47"/>
      <c r="H762" s="48"/>
      <c r="I762" s="48"/>
      <c r="J762" s="53"/>
      <c r="K762" s="34"/>
      <c r="L762" s="24"/>
      <c r="R762" s="31"/>
      <c r="S762" s="31"/>
      <c r="T762" s="31"/>
      <c r="U762" s="31"/>
      <c r="V762" s="31"/>
      <c r="AF762" s="32"/>
      <c r="AG762" s="32"/>
      <c r="AH762" s="32"/>
      <c r="AI762" s="32"/>
      <c r="AJ762" s="32"/>
    </row>
    <row r="763" spans="4:36" x14ac:dyDescent="0.25">
      <c r="D763" s="41"/>
      <c r="E763" s="52"/>
      <c r="F763" s="52"/>
      <c r="G763" s="47"/>
      <c r="H763" s="48"/>
      <c r="I763" s="48"/>
      <c r="J763" s="53"/>
      <c r="L763" s="24"/>
      <c r="R763" s="31"/>
      <c r="S763" s="31"/>
      <c r="T763" s="31"/>
      <c r="U763" s="31"/>
      <c r="V763" s="31"/>
      <c r="AF763" s="32"/>
      <c r="AG763" s="32"/>
      <c r="AH763" s="32"/>
      <c r="AI763" s="32"/>
      <c r="AJ763" s="32"/>
    </row>
    <row r="764" spans="4:36" x14ac:dyDescent="0.25">
      <c r="D764" s="41"/>
      <c r="E764" s="52"/>
      <c r="F764" s="52"/>
      <c r="G764" s="47"/>
      <c r="H764" s="48"/>
      <c r="I764" s="48"/>
      <c r="J764" s="53"/>
      <c r="L764" s="24"/>
      <c r="R764" s="31"/>
      <c r="S764" s="31"/>
      <c r="T764" s="31"/>
      <c r="U764" s="31"/>
      <c r="V764" s="31"/>
      <c r="AF764" s="32"/>
      <c r="AG764" s="32"/>
      <c r="AH764" s="32"/>
      <c r="AI764" s="32"/>
      <c r="AJ764" s="32"/>
    </row>
    <row r="765" spans="4:36" x14ac:dyDescent="0.25">
      <c r="D765" s="41"/>
      <c r="E765" s="41"/>
      <c r="F765" s="41"/>
      <c r="G765" s="42"/>
      <c r="H765" s="43"/>
      <c r="I765" s="43"/>
      <c r="J765" s="41"/>
      <c r="K765" s="34"/>
      <c r="L765" s="23"/>
      <c r="R765" s="31"/>
      <c r="S765" s="31"/>
      <c r="T765" s="31"/>
      <c r="U765" s="31"/>
      <c r="V765" s="31"/>
      <c r="AF765" s="32"/>
      <c r="AG765" s="32"/>
      <c r="AH765" s="32"/>
      <c r="AI765" s="32"/>
      <c r="AJ765" s="32"/>
    </row>
    <row r="766" spans="4:36" x14ac:dyDescent="0.25">
      <c r="D766" s="41"/>
      <c r="E766" s="52"/>
      <c r="F766" s="52"/>
      <c r="G766" s="47"/>
      <c r="H766" s="48"/>
      <c r="I766" s="48"/>
      <c r="J766" s="53"/>
      <c r="K766" s="34"/>
      <c r="L766" s="24"/>
      <c r="R766" s="31"/>
      <c r="S766" s="31"/>
      <c r="T766" s="31"/>
      <c r="U766" s="31"/>
      <c r="V766" s="31"/>
      <c r="AF766" s="32"/>
      <c r="AG766" s="32"/>
      <c r="AH766" s="32"/>
      <c r="AI766" s="32"/>
      <c r="AJ766" s="32"/>
    </row>
    <row r="767" spans="4:36" x14ac:dyDescent="0.25">
      <c r="D767" s="41"/>
      <c r="E767" s="52"/>
      <c r="F767" s="52"/>
      <c r="G767" s="47"/>
      <c r="H767" s="48"/>
      <c r="I767" s="48"/>
      <c r="J767" s="53"/>
      <c r="L767" s="24"/>
      <c r="R767" s="31"/>
      <c r="S767" s="31"/>
      <c r="T767" s="31"/>
      <c r="U767" s="31"/>
      <c r="V767" s="31"/>
      <c r="AF767" s="32"/>
      <c r="AG767" s="32"/>
      <c r="AH767" s="32"/>
      <c r="AI767" s="32"/>
      <c r="AJ767" s="32"/>
    </row>
    <row r="768" spans="4:36" x14ac:dyDescent="0.25">
      <c r="D768" s="41"/>
      <c r="E768" s="41"/>
      <c r="F768" s="41"/>
      <c r="G768" s="42"/>
      <c r="H768" s="43"/>
      <c r="I768" s="43"/>
      <c r="J768" s="41"/>
      <c r="K768" s="34"/>
      <c r="L768" s="23"/>
      <c r="R768" s="31"/>
      <c r="S768" s="31"/>
      <c r="T768" s="31"/>
      <c r="U768" s="31"/>
      <c r="V768" s="31"/>
      <c r="AF768" s="32"/>
      <c r="AG768" s="32"/>
      <c r="AH768" s="32"/>
      <c r="AI768" s="32"/>
      <c r="AJ768" s="32"/>
    </row>
    <row r="769" spans="4:36" x14ac:dyDescent="0.25">
      <c r="D769" s="41"/>
      <c r="E769" s="41"/>
      <c r="F769" s="41"/>
      <c r="G769" s="42"/>
      <c r="H769" s="43"/>
      <c r="I769" s="43"/>
      <c r="J769" s="41"/>
      <c r="L769" s="23"/>
      <c r="R769" s="31"/>
      <c r="S769" s="31"/>
      <c r="T769" s="31"/>
      <c r="U769" s="31"/>
      <c r="V769" s="31"/>
      <c r="AF769" s="32"/>
      <c r="AG769" s="32"/>
      <c r="AH769" s="32"/>
      <c r="AI769" s="32"/>
      <c r="AJ769" s="32"/>
    </row>
    <row r="770" spans="4:36" x14ac:dyDescent="0.25">
      <c r="D770" s="41"/>
      <c r="E770" s="41"/>
      <c r="F770" s="41"/>
      <c r="G770" s="42"/>
      <c r="H770" s="43"/>
      <c r="I770" s="43"/>
      <c r="J770" s="41"/>
      <c r="K770" s="34"/>
      <c r="L770" s="23"/>
      <c r="R770" s="31"/>
      <c r="S770" s="31"/>
      <c r="T770" s="31"/>
      <c r="U770" s="31"/>
      <c r="V770" s="31"/>
      <c r="AF770" s="32"/>
      <c r="AG770" s="32"/>
      <c r="AH770" s="32"/>
      <c r="AI770" s="32"/>
      <c r="AJ770" s="32"/>
    </row>
    <row r="771" spans="4:36" x14ac:dyDescent="0.25">
      <c r="D771" s="52"/>
      <c r="E771" s="41"/>
      <c r="F771" s="52"/>
      <c r="G771" s="47"/>
      <c r="H771" s="48"/>
      <c r="I771" s="48"/>
      <c r="J771" s="41"/>
      <c r="L771" s="24"/>
      <c r="R771" s="31"/>
      <c r="S771" s="31"/>
      <c r="T771" s="31"/>
      <c r="U771" s="31"/>
      <c r="V771" s="31"/>
      <c r="AF771" s="32"/>
      <c r="AG771" s="32"/>
      <c r="AH771" s="32"/>
      <c r="AI771" s="32"/>
      <c r="AJ771" s="32"/>
    </row>
    <row r="772" spans="4:36" x14ac:dyDescent="0.25">
      <c r="D772" s="52"/>
      <c r="E772" s="41"/>
      <c r="F772" s="52"/>
      <c r="G772" s="47"/>
      <c r="H772" s="48"/>
      <c r="I772" s="48"/>
      <c r="J772" s="41"/>
      <c r="K772" s="34"/>
      <c r="L772" s="24"/>
      <c r="R772" s="31"/>
      <c r="S772" s="31"/>
      <c r="T772" s="31"/>
      <c r="U772" s="31"/>
      <c r="V772" s="31"/>
      <c r="AF772" s="32"/>
      <c r="AG772" s="32"/>
      <c r="AH772" s="32"/>
      <c r="AI772" s="32"/>
      <c r="AJ772" s="32"/>
    </row>
    <row r="773" spans="4:36" x14ac:dyDescent="0.25">
      <c r="D773" s="41"/>
      <c r="E773" s="41"/>
      <c r="F773" s="41"/>
      <c r="G773" s="42"/>
      <c r="H773" s="43"/>
      <c r="I773" s="43"/>
      <c r="J773" s="41"/>
      <c r="L773" s="23"/>
      <c r="AF773" s="32"/>
      <c r="AG773" s="32"/>
      <c r="AH773" s="32"/>
      <c r="AI773" s="32"/>
      <c r="AJ773" s="32"/>
    </row>
    <row r="774" spans="4:36" x14ac:dyDescent="0.25">
      <c r="AF774" s="32"/>
      <c r="AG774" s="32"/>
      <c r="AH774" s="32"/>
      <c r="AI774" s="32"/>
      <c r="AJ774" s="32"/>
    </row>
    <row r="775" spans="4:36" x14ac:dyDescent="0.25">
      <c r="AF775" s="32"/>
      <c r="AG775" s="32"/>
      <c r="AH775" s="32"/>
      <c r="AI775" s="32"/>
      <c r="AJ775" s="32"/>
    </row>
    <row r="776" spans="4:36" x14ac:dyDescent="0.25">
      <c r="E776" s="34"/>
      <c r="L776" s="54"/>
      <c r="M776" s="54"/>
      <c r="O776" s="34"/>
      <c r="P776" s="34"/>
      <c r="Q776" s="34"/>
      <c r="R776" s="34"/>
      <c r="S776" s="34"/>
      <c r="AF776" s="32"/>
      <c r="AG776" s="32"/>
      <c r="AH776" s="32"/>
      <c r="AI776" s="32"/>
      <c r="AJ776" s="32"/>
    </row>
    <row r="777" spans="4:36" x14ac:dyDescent="0.25">
      <c r="E777" s="34"/>
      <c r="L777" s="54"/>
      <c r="M777" s="54"/>
      <c r="O777" s="34"/>
      <c r="P777" s="34"/>
      <c r="Q777" s="34"/>
      <c r="R777" s="34"/>
      <c r="S777" s="34"/>
      <c r="AF777" s="32"/>
      <c r="AG777" s="32"/>
      <c r="AH777" s="32"/>
      <c r="AI777" s="32"/>
      <c r="AJ777" s="32"/>
    </row>
    <row r="778" spans="4:36" x14ac:dyDescent="0.25">
      <c r="E778" s="34"/>
      <c r="K778" s="34"/>
      <c r="L778" s="54"/>
      <c r="M778" s="54"/>
      <c r="O778" s="34"/>
      <c r="P778" s="34"/>
      <c r="Q778" s="34"/>
      <c r="R778" s="34"/>
      <c r="S778" s="34"/>
      <c r="AF778" s="32"/>
      <c r="AG778" s="32"/>
      <c r="AH778" s="32"/>
      <c r="AI778" s="32"/>
      <c r="AJ778" s="32"/>
    </row>
    <row r="779" spans="4:36" x14ac:dyDescent="0.25">
      <c r="E779" s="34"/>
      <c r="L779" s="54"/>
      <c r="M779" s="54"/>
      <c r="O779" s="34"/>
      <c r="P779" s="34"/>
      <c r="Q779" s="34"/>
      <c r="R779" s="34"/>
      <c r="S779" s="34"/>
      <c r="AF779" s="32"/>
      <c r="AG779" s="32"/>
      <c r="AH779" s="32"/>
      <c r="AI779" s="32"/>
      <c r="AJ779" s="32"/>
    </row>
    <row r="780" spans="4:36" x14ac:dyDescent="0.25">
      <c r="E780" s="34"/>
      <c r="L780" s="54"/>
      <c r="M780" s="54"/>
      <c r="O780" s="34"/>
      <c r="P780" s="34"/>
      <c r="Q780" s="34"/>
      <c r="R780" s="34"/>
      <c r="S780" s="34"/>
      <c r="AF780" s="32"/>
      <c r="AG780" s="32"/>
      <c r="AH780" s="32"/>
      <c r="AI780" s="32"/>
      <c r="AJ780" s="32"/>
    </row>
    <row r="781" spans="4:36" x14ac:dyDescent="0.25">
      <c r="E781" s="34"/>
      <c r="L781" s="54"/>
      <c r="M781" s="54"/>
      <c r="O781" s="34"/>
      <c r="P781" s="34"/>
      <c r="Q781" s="34"/>
      <c r="R781" s="34"/>
      <c r="S781" s="34"/>
      <c r="AF781" s="32"/>
      <c r="AG781" s="32"/>
      <c r="AH781" s="32"/>
      <c r="AI781" s="32"/>
      <c r="AJ781" s="32"/>
    </row>
    <row r="782" spans="4:36" x14ac:dyDescent="0.25">
      <c r="E782" s="34"/>
      <c r="L782" s="54"/>
      <c r="M782" s="54"/>
      <c r="O782" s="34"/>
      <c r="P782" s="34"/>
      <c r="Q782" s="34"/>
      <c r="R782" s="34"/>
      <c r="S782" s="34"/>
      <c r="AF782" s="32"/>
      <c r="AG782" s="32"/>
      <c r="AH782" s="32"/>
      <c r="AI782" s="32"/>
      <c r="AJ782" s="32"/>
    </row>
    <row r="783" spans="4:36" x14ac:dyDescent="0.25">
      <c r="E783" s="34"/>
      <c r="K783" s="34"/>
      <c r="L783" s="54"/>
      <c r="M783" s="54"/>
      <c r="O783" s="34"/>
      <c r="P783" s="34"/>
      <c r="Q783" s="34"/>
      <c r="R783" s="34"/>
      <c r="S783" s="34"/>
      <c r="AF783" s="32"/>
      <c r="AG783" s="32"/>
      <c r="AH783" s="32"/>
      <c r="AI783" s="32"/>
      <c r="AJ783" s="32"/>
    </row>
    <row r="784" spans="4:36" x14ac:dyDescent="0.25">
      <c r="E784" s="34"/>
      <c r="L784" s="54"/>
      <c r="M784" s="54"/>
      <c r="O784" s="34"/>
      <c r="P784" s="34"/>
      <c r="Q784" s="34"/>
      <c r="R784" s="34"/>
      <c r="S784" s="34"/>
      <c r="AF784" s="32"/>
      <c r="AG784" s="32"/>
      <c r="AH784" s="32"/>
      <c r="AI784" s="32"/>
      <c r="AJ784" s="32"/>
    </row>
    <row r="785" spans="5:36" x14ac:dyDescent="0.25">
      <c r="E785" s="34"/>
      <c r="L785" s="54"/>
      <c r="M785" s="54"/>
      <c r="O785" s="34"/>
      <c r="P785" s="34"/>
      <c r="Q785" s="34"/>
      <c r="R785" s="34"/>
      <c r="S785" s="34"/>
      <c r="AF785" s="32"/>
      <c r="AG785" s="32"/>
      <c r="AH785" s="32"/>
      <c r="AI785" s="32"/>
      <c r="AJ785" s="32"/>
    </row>
    <row r="786" spans="5:36" x14ac:dyDescent="0.25">
      <c r="E786" s="34"/>
      <c r="L786" s="54"/>
      <c r="M786" s="54"/>
      <c r="O786" s="34"/>
      <c r="P786" s="34"/>
      <c r="Q786" s="34"/>
      <c r="R786" s="34"/>
      <c r="S786" s="34"/>
      <c r="AF786" s="32"/>
      <c r="AG786" s="32"/>
      <c r="AH786" s="32"/>
      <c r="AI786" s="32"/>
      <c r="AJ786" s="32"/>
    </row>
    <row r="787" spans="5:36" x14ac:dyDescent="0.25">
      <c r="E787" s="34"/>
      <c r="L787" s="54"/>
      <c r="M787" s="54"/>
      <c r="O787" s="34"/>
      <c r="P787" s="34"/>
      <c r="Q787" s="34"/>
      <c r="R787" s="34"/>
      <c r="S787" s="34"/>
      <c r="AF787" s="32"/>
      <c r="AG787" s="32"/>
      <c r="AH787" s="32"/>
      <c r="AI787" s="32"/>
      <c r="AJ787" s="32"/>
    </row>
    <row r="788" spans="5:36" x14ac:dyDescent="0.25">
      <c r="E788" s="34"/>
      <c r="K788" s="34"/>
      <c r="L788" s="54"/>
      <c r="M788" s="54"/>
      <c r="O788" s="34"/>
      <c r="P788" s="34"/>
      <c r="Q788" s="34"/>
      <c r="R788" s="34"/>
      <c r="S788" s="34"/>
      <c r="AF788" s="32"/>
      <c r="AG788" s="32"/>
      <c r="AH788" s="32"/>
      <c r="AI788" s="32"/>
      <c r="AJ788" s="32"/>
    </row>
    <row r="789" spans="5:36" x14ac:dyDescent="0.25">
      <c r="E789" s="34"/>
      <c r="L789" s="54"/>
      <c r="M789" s="54"/>
      <c r="O789" s="34"/>
      <c r="P789" s="34"/>
      <c r="Q789" s="34"/>
      <c r="R789" s="34"/>
      <c r="S789" s="34"/>
      <c r="AF789" s="32"/>
      <c r="AG789" s="32"/>
      <c r="AH789" s="32"/>
      <c r="AI789" s="32"/>
      <c r="AJ789" s="32"/>
    </row>
    <row r="790" spans="5:36" x14ac:dyDescent="0.25">
      <c r="E790" s="34"/>
      <c r="L790" s="54"/>
      <c r="M790" s="54"/>
      <c r="O790" s="34"/>
      <c r="P790" s="34"/>
      <c r="Q790" s="34"/>
      <c r="R790" s="34"/>
      <c r="S790" s="34"/>
      <c r="AF790" s="32"/>
      <c r="AG790" s="32"/>
      <c r="AH790" s="32"/>
      <c r="AI790" s="32"/>
      <c r="AJ790" s="32"/>
    </row>
    <row r="791" spans="5:36" x14ac:dyDescent="0.25">
      <c r="E791" s="34"/>
      <c r="L791" s="54"/>
      <c r="M791" s="54"/>
      <c r="O791" s="34"/>
      <c r="P791" s="34"/>
      <c r="Q791" s="34"/>
      <c r="R791" s="34"/>
      <c r="S791" s="34"/>
      <c r="AF791" s="32"/>
      <c r="AG791" s="32"/>
      <c r="AH791" s="32"/>
      <c r="AI791" s="32"/>
      <c r="AJ791" s="32"/>
    </row>
    <row r="792" spans="5:36" x14ac:dyDescent="0.25">
      <c r="E792" s="34"/>
      <c r="L792" s="54"/>
      <c r="M792" s="54"/>
      <c r="O792" s="34"/>
      <c r="P792" s="34"/>
      <c r="Q792" s="34"/>
      <c r="R792" s="34"/>
      <c r="S792" s="34"/>
      <c r="AF792" s="32"/>
      <c r="AG792" s="32"/>
      <c r="AH792" s="32"/>
      <c r="AI792" s="32"/>
      <c r="AJ792" s="32"/>
    </row>
    <row r="793" spans="5:36" x14ac:dyDescent="0.25">
      <c r="E793" s="34"/>
      <c r="K793" s="34"/>
      <c r="L793" s="54"/>
      <c r="M793" s="54"/>
      <c r="O793" s="34"/>
      <c r="P793" s="34"/>
      <c r="Q793" s="34"/>
      <c r="R793" s="34"/>
      <c r="S793" s="34"/>
      <c r="AF793" s="32"/>
      <c r="AG793" s="32"/>
      <c r="AH793" s="32"/>
      <c r="AI793" s="32"/>
      <c r="AJ793" s="32"/>
    </row>
    <row r="794" spans="5:36" x14ac:dyDescent="0.25">
      <c r="E794" s="34"/>
      <c r="L794" s="54"/>
      <c r="M794" s="54"/>
      <c r="O794" s="34"/>
      <c r="P794" s="34"/>
      <c r="Q794" s="34"/>
      <c r="R794" s="34"/>
      <c r="S794" s="34"/>
      <c r="AF794" s="32"/>
      <c r="AG794" s="32"/>
      <c r="AH794" s="32"/>
      <c r="AI794" s="32"/>
      <c r="AJ794" s="32"/>
    </row>
    <row r="795" spans="5:36" x14ac:dyDescent="0.25">
      <c r="E795" s="34"/>
      <c r="L795" s="54"/>
      <c r="M795" s="54"/>
      <c r="O795" s="34"/>
      <c r="P795" s="34"/>
      <c r="Q795" s="34"/>
      <c r="R795" s="34"/>
      <c r="S795" s="34"/>
      <c r="AF795" s="32"/>
      <c r="AG795" s="32"/>
      <c r="AH795" s="32"/>
      <c r="AI795" s="32"/>
      <c r="AJ795" s="32"/>
    </row>
    <row r="796" spans="5:36" x14ac:dyDescent="0.25">
      <c r="E796" s="34"/>
      <c r="L796" s="54"/>
      <c r="M796" s="54"/>
      <c r="O796" s="34"/>
      <c r="P796" s="34"/>
      <c r="Q796" s="34"/>
      <c r="R796" s="34"/>
      <c r="S796" s="34"/>
      <c r="AF796" s="32"/>
      <c r="AG796" s="32"/>
      <c r="AH796" s="32"/>
      <c r="AI796" s="32"/>
      <c r="AJ796" s="32"/>
    </row>
    <row r="797" spans="5:36" x14ac:dyDescent="0.25">
      <c r="E797" s="34"/>
      <c r="L797" s="54"/>
      <c r="M797" s="54"/>
      <c r="O797" s="34"/>
      <c r="P797" s="34"/>
      <c r="Q797" s="34"/>
      <c r="R797" s="34"/>
      <c r="S797" s="34"/>
      <c r="AF797" s="32"/>
      <c r="AG797" s="32"/>
      <c r="AH797" s="32"/>
      <c r="AI797" s="32"/>
      <c r="AJ797" s="32"/>
    </row>
    <row r="798" spans="5:36" x14ac:dyDescent="0.25">
      <c r="E798" s="34"/>
      <c r="K798" s="34"/>
      <c r="L798" s="54"/>
      <c r="M798" s="54"/>
      <c r="O798" s="34"/>
      <c r="P798" s="34"/>
      <c r="Q798" s="34"/>
      <c r="R798" s="34"/>
      <c r="S798" s="34"/>
      <c r="AF798" s="32"/>
      <c r="AG798" s="32"/>
      <c r="AH798" s="32"/>
      <c r="AI798" s="32"/>
      <c r="AJ798" s="32"/>
    </row>
    <row r="799" spans="5:36" x14ac:dyDescent="0.25">
      <c r="E799" s="34"/>
      <c r="L799" s="54"/>
      <c r="M799" s="54"/>
      <c r="O799" s="34"/>
      <c r="P799" s="34"/>
      <c r="Q799" s="34"/>
      <c r="R799" s="34"/>
      <c r="S799" s="34"/>
      <c r="AF799" s="32"/>
      <c r="AG799" s="32"/>
      <c r="AH799" s="32"/>
      <c r="AI799" s="32"/>
      <c r="AJ799" s="32"/>
    </row>
    <row r="800" spans="5:36" x14ac:dyDescent="0.25">
      <c r="E800" s="34"/>
      <c r="K800" s="34"/>
      <c r="L800" s="54"/>
      <c r="M800" s="54"/>
      <c r="O800" s="34"/>
      <c r="P800" s="34"/>
      <c r="Q800" s="34"/>
      <c r="R800" s="34"/>
      <c r="S800" s="34"/>
      <c r="AF800" s="32"/>
      <c r="AG800" s="32"/>
      <c r="AH800" s="32"/>
      <c r="AI800" s="32"/>
      <c r="AJ800" s="32"/>
    </row>
    <row r="801" spans="5:36" x14ac:dyDescent="0.25">
      <c r="E801" s="34"/>
      <c r="K801" s="34"/>
      <c r="L801" s="54"/>
      <c r="M801" s="54"/>
      <c r="O801" s="34"/>
      <c r="P801" s="34"/>
      <c r="Q801" s="34"/>
      <c r="R801" s="34"/>
      <c r="S801" s="34"/>
      <c r="AF801" s="32"/>
      <c r="AG801" s="32"/>
      <c r="AH801" s="32"/>
      <c r="AI801" s="32"/>
      <c r="AJ801" s="32"/>
    </row>
    <row r="802" spans="5:36" x14ac:dyDescent="0.25">
      <c r="E802" s="34"/>
      <c r="L802" s="54"/>
      <c r="M802" s="54"/>
      <c r="O802" s="34"/>
      <c r="P802" s="34"/>
      <c r="Q802" s="34"/>
      <c r="R802" s="34"/>
      <c r="S802" s="34"/>
      <c r="AF802" s="32"/>
      <c r="AG802" s="32"/>
      <c r="AH802" s="32"/>
      <c r="AI802" s="32"/>
      <c r="AJ802" s="32"/>
    </row>
    <row r="803" spans="5:36" x14ac:dyDescent="0.25">
      <c r="E803" s="34"/>
      <c r="K803" s="34"/>
      <c r="L803" s="54"/>
      <c r="M803" s="54"/>
      <c r="O803" s="34"/>
      <c r="P803" s="34"/>
      <c r="Q803" s="34"/>
      <c r="R803" s="34"/>
      <c r="S803" s="34"/>
      <c r="AF803" s="32"/>
      <c r="AG803" s="32"/>
      <c r="AH803" s="32"/>
      <c r="AI803" s="32"/>
      <c r="AJ803" s="32"/>
    </row>
    <row r="804" spans="5:36" x14ac:dyDescent="0.25">
      <c r="E804" s="34"/>
      <c r="L804" s="54"/>
      <c r="M804" s="54"/>
      <c r="O804" s="34"/>
      <c r="P804" s="34"/>
      <c r="Q804" s="34"/>
      <c r="R804" s="34"/>
      <c r="S804" s="34"/>
      <c r="T804" s="31"/>
      <c r="U804" s="31"/>
      <c r="AF804" s="32"/>
      <c r="AG804" s="32"/>
      <c r="AH804" s="32"/>
      <c r="AI804" s="32"/>
      <c r="AJ804" s="32"/>
    </row>
    <row r="805" spans="5:36" x14ac:dyDescent="0.25">
      <c r="E805" s="34"/>
      <c r="L805" s="54"/>
      <c r="M805" s="54"/>
      <c r="O805" s="34"/>
      <c r="P805" s="34"/>
      <c r="Q805" s="34"/>
      <c r="R805" s="34"/>
      <c r="S805" s="34"/>
      <c r="T805" s="31"/>
      <c r="U805" s="31"/>
      <c r="AF805" s="32"/>
      <c r="AG805" s="32"/>
      <c r="AH805" s="32"/>
      <c r="AI805" s="32"/>
      <c r="AJ805" s="32"/>
    </row>
    <row r="806" spans="5:36" x14ac:dyDescent="0.25">
      <c r="E806" s="34"/>
      <c r="L806" s="54"/>
      <c r="M806" s="54"/>
      <c r="O806" s="34"/>
      <c r="P806" s="34"/>
      <c r="Q806" s="34"/>
      <c r="R806" s="34"/>
      <c r="S806" s="34"/>
      <c r="T806" s="31"/>
      <c r="U806" s="31"/>
      <c r="AF806" s="32"/>
      <c r="AG806" s="32"/>
      <c r="AH806" s="32"/>
      <c r="AI806" s="32"/>
      <c r="AJ806" s="32"/>
    </row>
    <row r="807" spans="5:36" x14ac:dyDescent="0.25">
      <c r="E807" s="34"/>
      <c r="L807" s="54"/>
      <c r="M807" s="54"/>
      <c r="O807" s="34"/>
      <c r="P807" s="34"/>
      <c r="Q807" s="34"/>
      <c r="R807" s="34"/>
      <c r="S807" s="34"/>
      <c r="T807" s="31"/>
      <c r="U807" s="31"/>
      <c r="AF807" s="32"/>
      <c r="AG807" s="32"/>
      <c r="AH807" s="32"/>
      <c r="AI807" s="32"/>
      <c r="AJ807" s="32"/>
    </row>
    <row r="808" spans="5:36" x14ac:dyDescent="0.25">
      <c r="E808" s="34"/>
      <c r="K808" s="34"/>
      <c r="L808" s="54"/>
      <c r="M808" s="54"/>
      <c r="O808" s="34"/>
      <c r="P808" s="34"/>
      <c r="Q808" s="34"/>
      <c r="R808" s="34"/>
      <c r="S808" s="34"/>
      <c r="T808" s="31"/>
      <c r="U808" s="31"/>
      <c r="AF808" s="32"/>
      <c r="AG808" s="32"/>
      <c r="AH808" s="32"/>
      <c r="AI808" s="32"/>
      <c r="AJ808" s="32"/>
    </row>
    <row r="809" spans="5:36" x14ac:dyDescent="0.25">
      <c r="E809" s="34"/>
      <c r="K809" s="49"/>
      <c r="L809" s="54"/>
      <c r="M809" s="54"/>
      <c r="O809" s="34"/>
      <c r="P809" s="34"/>
      <c r="Q809" s="34"/>
      <c r="R809" s="34"/>
      <c r="S809" s="34"/>
      <c r="T809" s="31"/>
      <c r="U809" s="31"/>
      <c r="AF809" s="32"/>
      <c r="AG809" s="32"/>
      <c r="AH809" s="32"/>
      <c r="AI809" s="32"/>
      <c r="AJ809" s="32"/>
    </row>
    <row r="810" spans="5:36" x14ac:dyDescent="0.25">
      <c r="E810" s="34"/>
      <c r="L810" s="54"/>
      <c r="M810" s="54"/>
      <c r="O810" s="34"/>
      <c r="P810" s="34"/>
      <c r="Q810" s="34"/>
      <c r="R810" s="34"/>
      <c r="S810" s="34"/>
      <c r="T810" s="31"/>
      <c r="U810" s="31"/>
      <c r="AF810" s="32"/>
      <c r="AG810" s="32"/>
      <c r="AH810" s="32"/>
      <c r="AI810" s="32"/>
      <c r="AJ810" s="32"/>
    </row>
    <row r="811" spans="5:36" x14ac:dyDescent="0.25">
      <c r="E811" s="34"/>
      <c r="K811" s="34"/>
      <c r="L811" s="54"/>
      <c r="M811" s="54"/>
      <c r="O811" s="34"/>
      <c r="P811" s="34"/>
      <c r="Q811" s="34"/>
      <c r="R811" s="34"/>
      <c r="S811" s="34"/>
      <c r="T811" s="31"/>
      <c r="U811" s="31"/>
      <c r="AF811" s="32"/>
      <c r="AG811" s="32"/>
      <c r="AH811" s="32"/>
      <c r="AI811" s="32"/>
      <c r="AJ811" s="32"/>
    </row>
    <row r="812" spans="5:36" x14ac:dyDescent="0.25">
      <c r="E812" s="34"/>
      <c r="L812" s="54"/>
      <c r="M812" s="54"/>
      <c r="O812" s="34"/>
      <c r="P812" s="34"/>
      <c r="Q812" s="34"/>
      <c r="R812" s="34"/>
      <c r="S812" s="34"/>
      <c r="T812" s="31"/>
      <c r="U812" s="31"/>
      <c r="AF812" s="32"/>
      <c r="AG812" s="32"/>
      <c r="AH812" s="32"/>
      <c r="AI812" s="32"/>
      <c r="AJ812" s="32"/>
    </row>
    <row r="813" spans="5:36" x14ac:dyDescent="0.25">
      <c r="E813" s="34"/>
      <c r="K813" s="34"/>
      <c r="L813" s="54"/>
      <c r="M813" s="54"/>
      <c r="O813" s="34"/>
      <c r="P813" s="34"/>
      <c r="Q813" s="34"/>
      <c r="R813" s="34"/>
      <c r="S813" s="34"/>
      <c r="T813" s="31"/>
      <c r="U813" s="31"/>
      <c r="AF813" s="32"/>
      <c r="AG813" s="32"/>
      <c r="AH813" s="32"/>
      <c r="AI813" s="32"/>
      <c r="AJ813" s="32"/>
    </row>
    <row r="814" spans="5:36" x14ac:dyDescent="0.25">
      <c r="E814" s="34"/>
      <c r="L814" s="54"/>
      <c r="M814" s="54"/>
      <c r="O814" s="34"/>
      <c r="P814" s="34"/>
      <c r="Q814" s="34"/>
      <c r="R814" s="34"/>
      <c r="S814" s="34"/>
      <c r="T814" s="31"/>
      <c r="U814" s="31"/>
      <c r="AF814" s="32"/>
      <c r="AG814" s="32"/>
      <c r="AH814" s="32"/>
      <c r="AI814" s="32"/>
      <c r="AJ814" s="32"/>
    </row>
    <row r="815" spans="5:36" x14ac:dyDescent="0.25">
      <c r="E815" s="34"/>
      <c r="L815" s="54"/>
      <c r="M815" s="54"/>
      <c r="O815" s="34"/>
      <c r="P815" s="34"/>
      <c r="Q815" s="34"/>
      <c r="R815" s="34"/>
      <c r="S815" s="34"/>
      <c r="U815" s="31"/>
      <c r="AF815" s="32"/>
      <c r="AG815" s="32"/>
      <c r="AH815" s="32"/>
      <c r="AI815" s="32"/>
      <c r="AJ815" s="32"/>
    </row>
    <row r="816" spans="5:36" x14ac:dyDescent="0.25">
      <c r="E816" s="34"/>
      <c r="L816" s="54"/>
      <c r="M816" s="54"/>
      <c r="O816" s="34"/>
      <c r="P816" s="34"/>
      <c r="Q816" s="34"/>
      <c r="R816" s="34"/>
      <c r="S816" s="34"/>
      <c r="U816" s="31"/>
      <c r="AF816" s="32"/>
      <c r="AG816" s="32"/>
      <c r="AH816" s="32"/>
      <c r="AI816" s="32"/>
      <c r="AJ816" s="32"/>
    </row>
    <row r="817" spans="5:36" x14ac:dyDescent="0.25">
      <c r="E817" s="34"/>
      <c r="L817" s="54"/>
      <c r="M817" s="54"/>
      <c r="O817" s="34"/>
      <c r="P817" s="34"/>
      <c r="Q817" s="34"/>
      <c r="R817" s="34"/>
      <c r="S817" s="34"/>
      <c r="U817" s="31"/>
      <c r="AF817" s="32"/>
      <c r="AG817" s="32"/>
      <c r="AH817" s="32"/>
      <c r="AI817" s="32"/>
      <c r="AJ817" s="32"/>
    </row>
    <row r="818" spans="5:36" x14ac:dyDescent="0.25">
      <c r="E818" s="34"/>
      <c r="K818" s="34"/>
      <c r="L818" s="54"/>
      <c r="M818" s="54"/>
      <c r="O818" s="34"/>
      <c r="P818" s="34"/>
      <c r="Q818" s="34"/>
      <c r="R818" s="34"/>
      <c r="S818" s="34"/>
      <c r="U818" s="31"/>
      <c r="AF818" s="32"/>
      <c r="AG818" s="32"/>
      <c r="AH818" s="32"/>
      <c r="AI818" s="32"/>
      <c r="AJ818" s="32"/>
    </row>
    <row r="819" spans="5:36" x14ac:dyDescent="0.25">
      <c r="E819" s="34"/>
      <c r="L819" s="54"/>
      <c r="M819" s="54"/>
      <c r="O819" s="34"/>
      <c r="P819" s="34"/>
      <c r="Q819" s="34"/>
      <c r="R819" s="34"/>
      <c r="S819" s="34"/>
      <c r="U819" s="31"/>
      <c r="AF819" s="32"/>
      <c r="AG819" s="32"/>
      <c r="AH819" s="32"/>
      <c r="AI819" s="32"/>
      <c r="AJ819" s="32"/>
    </row>
    <row r="820" spans="5:36" x14ac:dyDescent="0.25">
      <c r="E820" s="34"/>
      <c r="K820" s="34"/>
      <c r="L820" s="54"/>
      <c r="M820" s="54"/>
      <c r="O820" s="34"/>
      <c r="P820" s="34"/>
      <c r="Q820" s="34"/>
      <c r="R820" s="34"/>
      <c r="S820" s="34"/>
      <c r="U820" s="31"/>
      <c r="AF820" s="32"/>
      <c r="AG820" s="32"/>
      <c r="AH820" s="32"/>
      <c r="AI820" s="32"/>
      <c r="AJ820" s="32"/>
    </row>
    <row r="821" spans="5:36" x14ac:dyDescent="0.25">
      <c r="E821" s="34"/>
      <c r="L821" s="54"/>
      <c r="M821" s="54"/>
      <c r="O821" s="34"/>
      <c r="P821" s="34"/>
      <c r="Q821" s="34"/>
      <c r="R821" s="34"/>
      <c r="S821" s="34"/>
      <c r="U821" s="31"/>
      <c r="AF821" s="32"/>
      <c r="AG821" s="32"/>
      <c r="AH821" s="32"/>
      <c r="AI821" s="32"/>
      <c r="AJ821" s="32"/>
    </row>
    <row r="822" spans="5:36" x14ac:dyDescent="0.25">
      <c r="E822" s="34"/>
      <c r="L822" s="54"/>
      <c r="M822" s="54"/>
      <c r="O822" s="34"/>
      <c r="P822" s="34"/>
      <c r="Q822" s="34"/>
      <c r="R822" s="34"/>
      <c r="S822" s="34"/>
      <c r="U822" s="31"/>
      <c r="AF822" s="32"/>
      <c r="AG822" s="32"/>
      <c r="AH822" s="32"/>
      <c r="AI822" s="32"/>
      <c r="AJ822" s="32"/>
    </row>
    <row r="823" spans="5:36" x14ac:dyDescent="0.25">
      <c r="E823" s="34"/>
      <c r="K823" s="34"/>
      <c r="L823" s="54"/>
      <c r="M823" s="54"/>
      <c r="O823" s="34"/>
      <c r="P823" s="34"/>
      <c r="Q823" s="34"/>
      <c r="R823" s="34"/>
      <c r="S823" s="34"/>
      <c r="U823" s="31"/>
      <c r="AF823" s="32"/>
      <c r="AG823" s="32"/>
      <c r="AH823" s="32"/>
      <c r="AI823" s="32"/>
      <c r="AJ823" s="32"/>
    </row>
    <row r="824" spans="5:36" x14ac:dyDescent="0.25">
      <c r="E824" s="34"/>
      <c r="K824" s="34"/>
      <c r="L824" s="54"/>
      <c r="M824" s="54"/>
      <c r="O824" s="34"/>
      <c r="P824" s="34"/>
      <c r="Q824" s="34"/>
      <c r="R824" s="34"/>
      <c r="S824" s="34"/>
      <c r="U824" s="31"/>
      <c r="AF824" s="32"/>
      <c r="AG824" s="32"/>
      <c r="AH824" s="32"/>
      <c r="AI824" s="32"/>
      <c r="AJ824" s="32"/>
    </row>
    <row r="825" spans="5:36" x14ac:dyDescent="0.25">
      <c r="E825" s="34"/>
      <c r="L825" s="54"/>
      <c r="M825" s="54"/>
      <c r="O825" s="34"/>
      <c r="P825" s="34"/>
      <c r="Q825" s="34"/>
      <c r="R825" s="34"/>
      <c r="S825" s="34"/>
      <c r="U825" s="31"/>
      <c r="AF825" s="32"/>
      <c r="AG825" s="32"/>
      <c r="AH825" s="32"/>
      <c r="AI825" s="32"/>
      <c r="AJ825" s="32"/>
    </row>
    <row r="826" spans="5:36" x14ac:dyDescent="0.25">
      <c r="E826" s="34"/>
      <c r="L826" s="54"/>
      <c r="M826" s="54"/>
      <c r="O826" s="34"/>
      <c r="P826" s="34"/>
      <c r="Q826" s="34"/>
      <c r="R826" s="34"/>
      <c r="S826" s="34"/>
      <c r="U826" s="31"/>
      <c r="AF826" s="32"/>
      <c r="AG826" s="32"/>
      <c r="AH826" s="32"/>
      <c r="AI826" s="32"/>
      <c r="AJ826" s="32"/>
    </row>
    <row r="827" spans="5:36" x14ac:dyDescent="0.25">
      <c r="E827" s="34"/>
      <c r="L827" s="54"/>
      <c r="M827" s="54"/>
      <c r="O827" s="34"/>
      <c r="P827" s="34"/>
      <c r="Q827" s="34"/>
      <c r="R827" s="34"/>
      <c r="S827" s="34"/>
      <c r="U827" s="31"/>
      <c r="AF827" s="32"/>
      <c r="AG827" s="32"/>
      <c r="AH827" s="32"/>
      <c r="AI827" s="32"/>
      <c r="AJ827" s="32"/>
    </row>
    <row r="828" spans="5:36" x14ac:dyDescent="0.25">
      <c r="E828" s="34"/>
      <c r="K828" s="34"/>
      <c r="L828" s="54"/>
      <c r="M828" s="54"/>
      <c r="O828" s="34"/>
      <c r="P828" s="34"/>
      <c r="Q828" s="34"/>
      <c r="R828" s="34"/>
      <c r="S828" s="34"/>
      <c r="U828" s="31"/>
      <c r="AF828" s="32"/>
      <c r="AG828" s="32"/>
      <c r="AH828" s="32"/>
      <c r="AI828" s="32"/>
      <c r="AJ828" s="32"/>
    </row>
    <row r="829" spans="5:36" x14ac:dyDescent="0.25">
      <c r="E829" s="34"/>
      <c r="L829" s="54"/>
      <c r="M829" s="54"/>
      <c r="O829" s="34"/>
      <c r="P829" s="34"/>
      <c r="Q829" s="34"/>
      <c r="R829" s="34"/>
      <c r="S829" s="34"/>
      <c r="U829" s="31"/>
      <c r="AF829" s="32"/>
      <c r="AG829" s="32"/>
      <c r="AH829" s="32"/>
      <c r="AI829" s="32"/>
      <c r="AJ829" s="32"/>
    </row>
    <row r="830" spans="5:36" x14ac:dyDescent="0.25">
      <c r="E830" s="34"/>
      <c r="K830" s="34"/>
      <c r="L830" s="54"/>
      <c r="M830" s="54"/>
      <c r="O830" s="34"/>
      <c r="P830" s="34"/>
      <c r="Q830" s="34"/>
      <c r="R830" s="34"/>
      <c r="S830" s="34"/>
      <c r="U830" s="31"/>
      <c r="AF830" s="32"/>
      <c r="AG830" s="32"/>
      <c r="AH830" s="32"/>
      <c r="AI830" s="32"/>
      <c r="AJ830" s="32"/>
    </row>
    <row r="831" spans="5:36" x14ac:dyDescent="0.25">
      <c r="E831" s="34"/>
      <c r="L831" s="54"/>
      <c r="M831" s="54"/>
      <c r="O831" s="34"/>
      <c r="P831" s="34"/>
      <c r="Q831" s="34"/>
      <c r="R831" s="34"/>
      <c r="S831" s="34"/>
      <c r="U831" s="31"/>
      <c r="AF831" s="32"/>
      <c r="AG831" s="32"/>
      <c r="AH831" s="32"/>
      <c r="AI831" s="32"/>
      <c r="AJ831" s="32"/>
    </row>
    <row r="832" spans="5:36" x14ac:dyDescent="0.25">
      <c r="E832" s="34"/>
      <c r="L832" s="54"/>
      <c r="M832" s="54"/>
      <c r="O832" s="34"/>
      <c r="P832" s="34"/>
      <c r="Q832" s="34"/>
      <c r="R832" s="34"/>
      <c r="S832" s="34"/>
      <c r="U832" s="31"/>
      <c r="AF832" s="32"/>
      <c r="AG832" s="32"/>
      <c r="AH832" s="32"/>
      <c r="AI832" s="32"/>
      <c r="AJ832" s="32"/>
    </row>
    <row r="833" spans="5:36" x14ac:dyDescent="0.25">
      <c r="E833" s="34"/>
      <c r="K833" s="34"/>
      <c r="L833" s="54"/>
      <c r="M833" s="54"/>
      <c r="O833" s="34"/>
      <c r="P833" s="34"/>
      <c r="Q833" s="34"/>
      <c r="R833" s="34"/>
      <c r="S833" s="34"/>
      <c r="U833" s="31"/>
      <c r="AF833" s="32"/>
      <c r="AG833" s="32"/>
      <c r="AH833" s="32"/>
      <c r="AI833" s="32"/>
      <c r="AJ833" s="32"/>
    </row>
    <row r="834" spans="5:36" x14ac:dyDescent="0.25">
      <c r="E834" s="34"/>
      <c r="L834" s="54"/>
      <c r="M834" s="54"/>
      <c r="O834" s="34"/>
      <c r="P834" s="34"/>
      <c r="Q834" s="34"/>
      <c r="R834" s="34"/>
      <c r="S834" s="34"/>
      <c r="U834" s="31"/>
      <c r="AF834" s="32"/>
      <c r="AG834" s="32"/>
      <c r="AH834" s="32"/>
      <c r="AI834" s="32"/>
      <c r="AJ834" s="32"/>
    </row>
    <row r="835" spans="5:36" x14ac:dyDescent="0.25">
      <c r="E835" s="34"/>
      <c r="K835" s="34"/>
      <c r="L835" s="54"/>
      <c r="M835" s="54"/>
      <c r="O835" s="34"/>
      <c r="P835" s="34"/>
      <c r="Q835" s="34"/>
      <c r="R835" s="34"/>
      <c r="S835" s="34"/>
      <c r="U835" s="31"/>
      <c r="AF835" s="32"/>
      <c r="AG835" s="32"/>
      <c r="AH835" s="32"/>
      <c r="AI835" s="32"/>
      <c r="AJ835" s="32"/>
    </row>
    <row r="836" spans="5:36" x14ac:dyDescent="0.25">
      <c r="E836" s="34"/>
      <c r="L836" s="54"/>
      <c r="M836" s="54"/>
      <c r="O836" s="34"/>
      <c r="P836" s="34"/>
      <c r="Q836" s="34"/>
      <c r="R836" s="34"/>
      <c r="S836" s="34"/>
      <c r="U836" s="31"/>
      <c r="AF836" s="32"/>
      <c r="AG836" s="32"/>
      <c r="AH836" s="32"/>
      <c r="AI836" s="32"/>
      <c r="AJ836" s="32"/>
    </row>
    <row r="837" spans="5:36" x14ac:dyDescent="0.25">
      <c r="E837" s="34"/>
      <c r="L837" s="54"/>
      <c r="M837" s="54"/>
      <c r="O837" s="34"/>
      <c r="P837" s="34"/>
      <c r="Q837" s="34"/>
      <c r="R837" s="34"/>
      <c r="S837" s="34"/>
      <c r="U837" s="31"/>
      <c r="AF837" s="32"/>
      <c r="AG837" s="32"/>
      <c r="AH837" s="32"/>
      <c r="AI837" s="32"/>
      <c r="AJ837" s="32"/>
    </row>
    <row r="838" spans="5:36" x14ac:dyDescent="0.25">
      <c r="E838" s="34"/>
      <c r="K838" s="34"/>
      <c r="L838" s="54"/>
      <c r="M838" s="54"/>
      <c r="O838" s="34"/>
      <c r="P838" s="34"/>
      <c r="Q838" s="34"/>
      <c r="R838" s="34"/>
      <c r="S838" s="34"/>
      <c r="U838" s="31"/>
      <c r="AF838" s="32"/>
      <c r="AG838" s="32"/>
      <c r="AH838" s="32"/>
      <c r="AI838" s="32"/>
      <c r="AJ838" s="32"/>
    </row>
    <row r="839" spans="5:36" x14ac:dyDescent="0.25">
      <c r="E839" s="34"/>
      <c r="L839" s="54"/>
      <c r="M839" s="54"/>
      <c r="O839" s="34"/>
      <c r="P839" s="34"/>
      <c r="Q839" s="34"/>
      <c r="R839" s="34"/>
      <c r="S839" s="34"/>
      <c r="U839" s="31"/>
      <c r="AF839" s="32"/>
      <c r="AG839" s="32"/>
      <c r="AH839" s="32"/>
      <c r="AI839" s="32"/>
      <c r="AJ839" s="32"/>
    </row>
    <row r="840" spans="5:36" x14ac:dyDescent="0.25">
      <c r="E840" s="34"/>
      <c r="K840" s="34"/>
      <c r="L840" s="54"/>
      <c r="M840" s="54"/>
      <c r="O840" s="34"/>
      <c r="P840" s="34"/>
      <c r="Q840" s="34"/>
      <c r="R840" s="34"/>
      <c r="S840" s="34"/>
      <c r="U840" s="31"/>
      <c r="AF840" s="32"/>
      <c r="AG840" s="32"/>
      <c r="AH840" s="32"/>
      <c r="AI840" s="32"/>
      <c r="AJ840" s="32"/>
    </row>
    <row r="841" spans="5:36" x14ac:dyDescent="0.25">
      <c r="E841" s="34"/>
      <c r="L841" s="54"/>
      <c r="M841" s="54"/>
      <c r="O841" s="34"/>
      <c r="P841" s="34"/>
      <c r="Q841" s="34"/>
      <c r="R841" s="34"/>
      <c r="S841" s="34"/>
      <c r="U841" s="31"/>
      <c r="AF841" s="32"/>
      <c r="AG841" s="32"/>
      <c r="AH841" s="32"/>
      <c r="AI841" s="32"/>
      <c r="AJ841" s="32"/>
    </row>
    <row r="842" spans="5:36" x14ac:dyDescent="0.25">
      <c r="E842" s="34"/>
      <c r="L842" s="54"/>
      <c r="M842" s="54"/>
      <c r="O842" s="34"/>
      <c r="P842" s="34"/>
      <c r="Q842" s="34"/>
      <c r="R842" s="34"/>
      <c r="S842" s="34"/>
      <c r="U842" s="31"/>
      <c r="AF842" s="32"/>
      <c r="AG842" s="32"/>
      <c r="AH842" s="32"/>
      <c r="AI842" s="32"/>
      <c r="AJ842" s="32"/>
    </row>
    <row r="843" spans="5:36" x14ac:dyDescent="0.25">
      <c r="E843" s="34"/>
      <c r="K843" s="34"/>
      <c r="L843" s="54"/>
      <c r="M843" s="54"/>
      <c r="O843" s="34"/>
      <c r="P843" s="34"/>
      <c r="Q843" s="34"/>
      <c r="R843" s="34"/>
      <c r="S843" s="34"/>
      <c r="U843" s="31"/>
      <c r="AF843" s="32"/>
      <c r="AG843" s="32"/>
      <c r="AH843" s="32"/>
      <c r="AI843" s="32"/>
      <c r="AJ843" s="32"/>
    </row>
    <row r="844" spans="5:36" x14ac:dyDescent="0.25">
      <c r="E844" s="34"/>
      <c r="K844" s="34"/>
      <c r="L844" s="54"/>
      <c r="M844" s="54"/>
      <c r="O844" s="34"/>
      <c r="P844" s="34"/>
      <c r="Q844" s="34"/>
      <c r="R844" s="34"/>
      <c r="S844" s="34"/>
      <c r="U844" s="31"/>
      <c r="AF844" s="32"/>
      <c r="AG844" s="32"/>
      <c r="AH844" s="32"/>
      <c r="AI844" s="32"/>
      <c r="AJ844" s="32"/>
    </row>
    <row r="845" spans="5:36" x14ac:dyDescent="0.25">
      <c r="E845" s="34"/>
      <c r="K845" s="34"/>
      <c r="L845" s="54"/>
      <c r="M845" s="54"/>
      <c r="O845" s="34"/>
      <c r="P845" s="34"/>
      <c r="Q845" s="34"/>
      <c r="R845" s="34"/>
      <c r="S845" s="34"/>
      <c r="U845" s="31"/>
      <c r="AF845" s="32"/>
      <c r="AG845" s="32"/>
      <c r="AH845" s="32"/>
      <c r="AI845" s="32"/>
      <c r="AJ845" s="32"/>
    </row>
    <row r="846" spans="5:36" x14ac:dyDescent="0.25">
      <c r="E846" s="34"/>
      <c r="L846" s="54"/>
      <c r="M846" s="54"/>
      <c r="O846" s="34"/>
      <c r="P846" s="34"/>
      <c r="Q846" s="34"/>
      <c r="R846" s="34"/>
      <c r="S846" s="34"/>
      <c r="U846" s="31"/>
      <c r="AF846" s="32"/>
      <c r="AG846" s="32"/>
      <c r="AH846" s="32"/>
      <c r="AI846" s="32"/>
      <c r="AJ846" s="32"/>
    </row>
    <row r="847" spans="5:36" x14ac:dyDescent="0.25">
      <c r="E847" s="34"/>
      <c r="K847" s="34"/>
      <c r="L847" s="54"/>
      <c r="M847" s="54"/>
      <c r="O847" s="34"/>
      <c r="P847" s="34"/>
      <c r="Q847" s="34"/>
      <c r="R847" s="34"/>
      <c r="S847" s="34"/>
      <c r="U847" s="31"/>
      <c r="AF847" s="32"/>
      <c r="AG847" s="32"/>
      <c r="AH847" s="32"/>
      <c r="AI847" s="32"/>
      <c r="AJ847" s="32"/>
    </row>
    <row r="848" spans="5:36" x14ac:dyDescent="0.25">
      <c r="E848" s="34"/>
      <c r="K848" s="34"/>
      <c r="L848" s="54"/>
      <c r="M848" s="54"/>
      <c r="O848" s="34"/>
      <c r="P848" s="34"/>
      <c r="Q848" s="34"/>
      <c r="R848" s="34"/>
      <c r="S848" s="34"/>
      <c r="U848" s="31"/>
      <c r="AF848" s="32"/>
      <c r="AG848" s="32"/>
      <c r="AH848" s="32"/>
      <c r="AI848" s="32"/>
      <c r="AJ848" s="32"/>
    </row>
    <row r="849" spans="5:36" x14ac:dyDescent="0.25">
      <c r="E849" s="34"/>
      <c r="L849" s="54"/>
      <c r="M849" s="54"/>
      <c r="O849" s="34"/>
      <c r="P849" s="34"/>
      <c r="Q849" s="34"/>
      <c r="R849" s="34"/>
      <c r="S849" s="34"/>
      <c r="U849" s="31"/>
      <c r="AF849" s="32"/>
      <c r="AG849" s="32"/>
      <c r="AH849" s="32"/>
      <c r="AI849" s="32"/>
      <c r="AJ849" s="32"/>
    </row>
    <row r="850" spans="5:36" x14ac:dyDescent="0.25">
      <c r="E850" s="34"/>
      <c r="K850" s="34"/>
      <c r="L850" s="54"/>
      <c r="M850" s="54"/>
      <c r="O850" s="34"/>
      <c r="P850" s="34"/>
      <c r="Q850" s="34"/>
      <c r="R850" s="34"/>
      <c r="S850" s="34"/>
      <c r="U850" s="31"/>
      <c r="AF850" s="32"/>
      <c r="AG850" s="32"/>
      <c r="AH850" s="32"/>
      <c r="AI850" s="32"/>
      <c r="AJ850" s="32"/>
    </row>
    <row r="851" spans="5:36" x14ac:dyDescent="0.25">
      <c r="E851" s="34"/>
      <c r="L851" s="54"/>
      <c r="M851" s="54"/>
      <c r="O851" s="34"/>
      <c r="P851" s="34"/>
      <c r="Q851" s="34"/>
      <c r="R851" s="34"/>
      <c r="S851" s="34"/>
      <c r="U851" s="31"/>
      <c r="AF851" s="32"/>
      <c r="AG851" s="32"/>
      <c r="AH851" s="32"/>
      <c r="AI851" s="32"/>
      <c r="AJ851" s="32"/>
    </row>
    <row r="852" spans="5:36" x14ac:dyDescent="0.25">
      <c r="E852" s="34"/>
      <c r="L852" s="54"/>
      <c r="M852" s="54"/>
      <c r="O852" s="34"/>
      <c r="P852" s="34"/>
      <c r="Q852" s="34"/>
      <c r="R852" s="34"/>
      <c r="S852" s="34"/>
      <c r="U852" s="31"/>
      <c r="AF852" s="32"/>
      <c r="AG852" s="32"/>
      <c r="AH852" s="32"/>
      <c r="AI852" s="32"/>
      <c r="AJ852" s="32"/>
    </row>
    <row r="853" spans="5:36" x14ac:dyDescent="0.25">
      <c r="E853" s="34"/>
      <c r="K853" s="34"/>
      <c r="L853" s="54"/>
      <c r="M853" s="54"/>
      <c r="O853" s="34"/>
      <c r="P853" s="34"/>
      <c r="Q853" s="34"/>
      <c r="R853" s="34"/>
      <c r="S853" s="34"/>
      <c r="AF853" s="32"/>
      <c r="AG853" s="32"/>
      <c r="AH853" s="32"/>
      <c r="AI853" s="32"/>
      <c r="AJ853" s="32"/>
    </row>
    <row r="854" spans="5:36" x14ac:dyDescent="0.25">
      <c r="E854" s="34"/>
      <c r="K854" s="34"/>
      <c r="L854" s="54"/>
      <c r="M854" s="54"/>
      <c r="O854" s="34"/>
      <c r="P854" s="34"/>
      <c r="Q854" s="34"/>
      <c r="R854" s="34"/>
      <c r="S854" s="34"/>
      <c r="AF854" s="32"/>
      <c r="AG854" s="32"/>
      <c r="AH854" s="32"/>
      <c r="AI854" s="32"/>
      <c r="AJ854" s="32"/>
    </row>
    <row r="855" spans="5:36" x14ac:dyDescent="0.25">
      <c r="E855" s="34"/>
      <c r="K855" s="34"/>
      <c r="L855" s="54"/>
      <c r="M855" s="54"/>
      <c r="O855" s="34"/>
      <c r="P855" s="34"/>
      <c r="Q855" s="34"/>
      <c r="R855" s="34"/>
      <c r="S855" s="34"/>
      <c r="AF855" s="32"/>
      <c r="AG855" s="32"/>
      <c r="AH855" s="32"/>
      <c r="AI855" s="32"/>
      <c r="AJ855" s="32"/>
    </row>
    <row r="856" spans="5:36" x14ac:dyDescent="0.25">
      <c r="E856" s="34"/>
      <c r="K856" s="34"/>
      <c r="L856" s="54"/>
      <c r="M856" s="54"/>
      <c r="O856" s="34"/>
      <c r="P856" s="34"/>
      <c r="Q856" s="34"/>
      <c r="R856" s="34"/>
      <c r="S856" s="34"/>
      <c r="AF856" s="32"/>
      <c r="AG856" s="32"/>
      <c r="AH856" s="32"/>
      <c r="AI856" s="32"/>
      <c r="AJ856" s="32"/>
    </row>
    <row r="857" spans="5:36" x14ac:dyDescent="0.25">
      <c r="E857" s="34"/>
      <c r="L857" s="54"/>
      <c r="M857" s="54"/>
      <c r="O857" s="34"/>
      <c r="P857" s="34"/>
      <c r="Q857" s="34"/>
      <c r="R857" s="34"/>
      <c r="S857" s="34"/>
      <c r="AF857" s="32"/>
      <c r="AG857" s="32"/>
      <c r="AH857" s="32"/>
      <c r="AI857" s="32"/>
      <c r="AJ857" s="32"/>
    </row>
    <row r="858" spans="5:36" x14ac:dyDescent="0.25">
      <c r="E858" s="34"/>
      <c r="K858" s="34"/>
      <c r="L858" s="54"/>
      <c r="M858" s="54"/>
      <c r="O858" s="34"/>
      <c r="P858" s="34"/>
      <c r="Q858" s="34"/>
      <c r="R858" s="34"/>
      <c r="S858" s="34"/>
      <c r="AF858" s="32"/>
      <c r="AG858" s="32"/>
      <c r="AH858" s="32"/>
      <c r="AI858" s="32"/>
      <c r="AJ858" s="32"/>
    </row>
    <row r="859" spans="5:36" x14ac:dyDescent="0.25">
      <c r="E859" s="34"/>
      <c r="L859" s="54"/>
      <c r="M859" s="54"/>
      <c r="O859" s="34"/>
      <c r="P859" s="34"/>
      <c r="Q859" s="34"/>
      <c r="R859" s="34"/>
      <c r="S859" s="34"/>
      <c r="AF859" s="32"/>
      <c r="AG859" s="32"/>
      <c r="AH859" s="32"/>
      <c r="AI859" s="32"/>
      <c r="AJ859" s="32"/>
    </row>
    <row r="860" spans="5:36" x14ac:dyDescent="0.25">
      <c r="E860" s="34"/>
      <c r="K860" s="34"/>
      <c r="L860" s="54"/>
      <c r="M860" s="54"/>
      <c r="O860" s="34"/>
      <c r="P860" s="34"/>
      <c r="Q860" s="34"/>
      <c r="R860" s="34"/>
      <c r="S860" s="34"/>
      <c r="AF860" s="32"/>
      <c r="AG860" s="32"/>
      <c r="AH860" s="32"/>
      <c r="AI860" s="32"/>
      <c r="AJ860" s="32"/>
    </row>
    <row r="861" spans="5:36" x14ac:dyDescent="0.25">
      <c r="E861" s="34"/>
      <c r="L861" s="54"/>
      <c r="M861" s="54"/>
      <c r="O861" s="34"/>
      <c r="P861" s="34"/>
      <c r="Q861" s="34"/>
      <c r="R861" s="34"/>
      <c r="S861" s="34"/>
      <c r="AF861" s="32"/>
      <c r="AG861" s="32"/>
      <c r="AH861" s="32"/>
      <c r="AI861" s="32"/>
      <c r="AJ861" s="32"/>
    </row>
    <row r="862" spans="5:36" x14ac:dyDescent="0.25">
      <c r="E862" s="34"/>
      <c r="L862" s="54"/>
      <c r="M862" s="54"/>
      <c r="O862" s="34"/>
      <c r="P862" s="34"/>
      <c r="Q862" s="34"/>
      <c r="R862" s="34"/>
      <c r="S862" s="34"/>
      <c r="AF862" s="32"/>
      <c r="AG862" s="32"/>
      <c r="AH862" s="32"/>
      <c r="AI862" s="32"/>
      <c r="AJ862" s="32"/>
    </row>
    <row r="863" spans="5:36" x14ac:dyDescent="0.25">
      <c r="E863" s="34"/>
      <c r="K863" s="34"/>
      <c r="L863" s="54"/>
      <c r="M863" s="54"/>
      <c r="O863" s="34"/>
      <c r="P863" s="34"/>
      <c r="Q863" s="34"/>
      <c r="R863" s="34"/>
      <c r="S863" s="34"/>
      <c r="AF863" s="32"/>
      <c r="AG863" s="32"/>
      <c r="AH863" s="32"/>
      <c r="AI863" s="32"/>
      <c r="AJ863" s="32"/>
    </row>
    <row r="864" spans="5:36" x14ac:dyDescent="0.25">
      <c r="E864" s="34"/>
      <c r="K864" s="34"/>
      <c r="L864" s="54"/>
      <c r="M864" s="54"/>
      <c r="O864" s="34"/>
      <c r="P864" s="34"/>
      <c r="Q864" s="34"/>
      <c r="R864" s="34"/>
      <c r="S864" s="34"/>
      <c r="AF864" s="32"/>
      <c r="AG864" s="32"/>
      <c r="AH864" s="32"/>
      <c r="AI864" s="32"/>
      <c r="AJ864" s="32"/>
    </row>
    <row r="865" spans="5:36" x14ac:dyDescent="0.25">
      <c r="E865" s="34"/>
      <c r="L865" s="54"/>
      <c r="M865" s="54"/>
      <c r="O865" s="34"/>
      <c r="P865" s="34"/>
      <c r="Q865" s="34"/>
      <c r="R865" s="34"/>
      <c r="S865" s="34"/>
      <c r="AF865" s="32"/>
      <c r="AG865" s="32"/>
      <c r="AH865" s="32"/>
      <c r="AI865" s="32"/>
      <c r="AJ865" s="32"/>
    </row>
    <row r="866" spans="5:36" x14ac:dyDescent="0.25">
      <c r="E866" s="34"/>
      <c r="K866" s="34"/>
      <c r="L866" s="54"/>
      <c r="M866" s="54"/>
      <c r="O866" s="34"/>
      <c r="P866" s="34"/>
      <c r="Q866" s="34"/>
      <c r="R866" s="34"/>
      <c r="S866" s="34"/>
      <c r="AF866" s="32"/>
      <c r="AG866" s="32"/>
      <c r="AH866" s="32"/>
      <c r="AI866" s="32"/>
      <c r="AJ866" s="32"/>
    </row>
    <row r="867" spans="5:36" x14ac:dyDescent="0.25">
      <c r="E867" s="34"/>
      <c r="L867" s="54"/>
      <c r="M867" s="54"/>
      <c r="O867" s="34"/>
      <c r="P867" s="34"/>
      <c r="Q867" s="34"/>
      <c r="R867" s="34"/>
      <c r="S867" s="34"/>
      <c r="AF867" s="32"/>
      <c r="AG867" s="32"/>
      <c r="AH867" s="32"/>
      <c r="AI867" s="32"/>
      <c r="AJ867" s="32"/>
    </row>
    <row r="868" spans="5:36" x14ac:dyDescent="0.25">
      <c r="E868" s="34"/>
      <c r="K868" s="34"/>
      <c r="L868" s="54"/>
      <c r="M868" s="54"/>
      <c r="O868" s="34"/>
      <c r="P868" s="34"/>
      <c r="Q868" s="34"/>
      <c r="R868" s="34"/>
      <c r="S868" s="34"/>
      <c r="AF868" s="32"/>
      <c r="AG868" s="32"/>
      <c r="AH868" s="32"/>
      <c r="AI868" s="32"/>
      <c r="AJ868" s="32"/>
    </row>
    <row r="869" spans="5:36" x14ac:dyDescent="0.25">
      <c r="E869" s="34"/>
      <c r="L869" s="54"/>
      <c r="M869" s="54"/>
      <c r="O869" s="34"/>
      <c r="P869" s="34"/>
      <c r="Q869" s="34"/>
      <c r="R869" s="34"/>
      <c r="S869" s="34"/>
      <c r="AF869" s="32"/>
      <c r="AG869" s="32"/>
      <c r="AH869" s="32"/>
      <c r="AI869" s="32"/>
      <c r="AJ869" s="32"/>
    </row>
    <row r="870" spans="5:36" x14ac:dyDescent="0.25">
      <c r="E870" s="34"/>
      <c r="K870" s="34"/>
      <c r="L870" s="54"/>
      <c r="M870" s="54"/>
      <c r="O870" s="34"/>
      <c r="P870" s="34"/>
      <c r="Q870" s="34"/>
      <c r="R870" s="34"/>
      <c r="S870" s="34"/>
      <c r="AF870" s="32"/>
      <c r="AG870" s="32"/>
      <c r="AH870" s="32"/>
      <c r="AI870" s="32"/>
      <c r="AJ870" s="32"/>
    </row>
    <row r="871" spans="5:36" x14ac:dyDescent="0.25">
      <c r="E871" s="34"/>
      <c r="L871" s="54"/>
      <c r="M871" s="54"/>
      <c r="O871" s="34"/>
      <c r="P871" s="34"/>
      <c r="Q871" s="34"/>
      <c r="R871" s="34"/>
      <c r="S871" s="34"/>
      <c r="AF871" s="32"/>
      <c r="AG871" s="32"/>
      <c r="AH871" s="32"/>
      <c r="AI871" s="32"/>
      <c r="AJ871" s="32"/>
    </row>
    <row r="872" spans="5:36" x14ac:dyDescent="0.25">
      <c r="E872" s="34"/>
      <c r="L872" s="54"/>
      <c r="M872" s="54"/>
      <c r="O872" s="34"/>
      <c r="P872" s="34"/>
      <c r="Q872" s="34"/>
      <c r="R872" s="34"/>
      <c r="S872" s="34"/>
      <c r="AF872" s="32"/>
      <c r="AG872" s="32"/>
      <c r="AH872" s="32"/>
      <c r="AI872" s="32"/>
      <c r="AJ872" s="32"/>
    </row>
    <row r="873" spans="5:36" x14ac:dyDescent="0.25">
      <c r="E873" s="34"/>
      <c r="K873" s="34"/>
      <c r="L873" s="54"/>
      <c r="M873" s="54"/>
      <c r="O873" s="34"/>
      <c r="P873" s="34"/>
      <c r="Q873" s="34"/>
      <c r="R873" s="34"/>
      <c r="S873" s="34"/>
      <c r="AF873" s="32"/>
      <c r="AG873" s="32"/>
      <c r="AH873" s="32"/>
      <c r="AI873" s="32"/>
      <c r="AJ873" s="32"/>
    </row>
    <row r="874" spans="5:36" x14ac:dyDescent="0.25">
      <c r="E874" s="34"/>
      <c r="K874" s="49"/>
      <c r="L874" s="54"/>
      <c r="M874" s="54"/>
      <c r="O874" s="34"/>
      <c r="P874" s="34"/>
      <c r="Q874" s="34"/>
      <c r="R874" s="34"/>
      <c r="S874" s="34"/>
      <c r="AF874" s="32"/>
      <c r="AG874" s="32"/>
      <c r="AH874" s="32"/>
      <c r="AI874" s="32"/>
      <c r="AJ874" s="32"/>
    </row>
    <row r="875" spans="5:36" x14ac:dyDescent="0.25">
      <c r="E875" s="34"/>
      <c r="K875" s="34"/>
      <c r="L875" s="54"/>
      <c r="M875" s="54"/>
      <c r="O875" s="34"/>
      <c r="P875" s="34"/>
      <c r="Q875" s="34"/>
      <c r="R875" s="34"/>
      <c r="S875" s="34"/>
      <c r="AF875" s="32"/>
      <c r="AG875" s="32"/>
      <c r="AH875" s="32"/>
      <c r="AI875" s="32"/>
      <c r="AJ875" s="32"/>
    </row>
    <row r="876" spans="5:36" x14ac:dyDescent="0.25">
      <c r="E876" s="34"/>
      <c r="K876" s="34"/>
      <c r="L876" s="54"/>
      <c r="M876" s="54"/>
      <c r="O876" s="34"/>
      <c r="P876" s="34"/>
      <c r="Q876" s="34"/>
      <c r="R876" s="34"/>
      <c r="S876" s="34"/>
      <c r="AF876" s="32"/>
      <c r="AG876" s="32"/>
      <c r="AH876" s="32"/>
      <c r="AI876" s="32"/>
      <c r="AJ876" s="32"/>
    </row>
    <row r="877" spans="5:36" x14ac:dyDescent="0.25">
      <c r="E877" s="34"/>
      <c r="K877" s="34"/>
      <c r="L877" s="54"/>
      <c r="M877" s="54"/>
      <c r="O877" s="34"/>
      <c r="P877" s="34"/>
      <c r="Q877" s="34"/>
      <c r="R877" s="34"/>
      <c r="S877" s="34"/>
      <c r="AF877" s="32"/>
      <c r="AG877" s="32"/>
      <c r="AH877" s="32"/>
      <c r="AI877" s="32"/>
      <c r="AJ877" s="32"/>
    </row>
    <row r="878" spans="5:36" x14ac:dyDescent="0.25">
      <c r="E878" s="34"/>
      <c r="K878" s="34"/>
      <c r="L878" s="54"/>
      <c r="M878" s="54"/>
      <c r="O878" s="34"/>
      <c r="P878" s="34"/>
      <c r="Q878" s="34"/>
      <c r="R878" s="34"/>
      <c r="S878" s="34"/>
      <c r="AF878" s="32"/>
      <c r="AG878" s="32"/>
      <c r="AH878" s="32"/>
      <c r="AI878" s="32"/>
      <c r="AJ878" s="32"/>
    </row>
    <row r="879" spans="5:36" x14ac:dyDescent="0.25">
      <c r="E879" s="34"/>
      <c r="L879" s="54"/>
      <c r="M879" s="54"/>
      <c r="O879" s="34"/>
      <c r="P879" s="34"/>
      <c r="Q879" s="34"/>
      <c r="R879" s="34"/>
      <c r="S879" s="34"/>
      <c r="AF879" s="32"/>
      <c r="AG879" s="32"/>
      <c r="AH879" s="32"/>
      <c r="AI879" s="32"/>
      <c r="AJ879" s="32"/>
    </row>
    <row r="880" spans="5:36" x14ac:dyDescent="0.25">
      <c r="E880" s="34"/>
      <c r="K880" s="34"/>
      <c r="L880" s="54"/>
      <c r="M880" s="54"/>
      <c r="O880" s="34"/>
      <c r="P880" s="34"/>
      <c r="Q880" s="34"/>
      <c r="R880" s="34"/>
      <c r="S880" s="34"/>
      <c r="AF880" s="32"/>
      <c r="AG880" s="32"/>
      <c r="AH880" s="32"/>
      <c r="AI880" s="32"/>
      <c r="AJ880" s="32"/>
    </row>
    <row r="881" spans="5:36" x14ac:dyDescent="0.25">
      <c r="E881" s="34"/>
      <c r="L881" s="54"/>
      <c r="M881" s="54"/>
      <c r="O881" s="34"/>
      <c r="P881" s="34"/>
      <c r="Q881" s="34"/>
      <c r="R881" s="34"/>
      <c r="S881" s="34"/>
      <c r="AF881" s="32"/>
      <c r="AG881" s="32"/>
      <c r="AH881" s="32"/>
      <c r="AI881" s="32"/>
      <c r="AJ881" s="32"/>
    </row>
    <row r="882" spans="5:36" x14ac:dyDescent="0.25">
      <c r="E882" s="34"/>
      <c r="L882" s="54"/>
      <c r="M882" s="54"/>
      <c r="O882" s="34"/>
      <c r="P882" s="34"/>
      <c r="Q882" s="34"/>
      <c r="R882" s="34"/>
      <c r="S882" s="34"/>
      <c r="AF882" s="32"/>
      <c r="AG882" s="32"/>
      <c r="AH882" s="32"/>
      <c r="AI882" s="32"/>
      <c r="AJ882" s="32"/>
    </row>
    <row r="883" spans="5:36" x14ac:dyDescent="0.25">
      <c r="E883" s="34"/>
      <c r="K883" s="34"/>
      <c r="L883" s="54"/>
      <c r="M883" s="54"/>
      <c r="O883" s="34"/>
      <c r="P883" s="34"/>
      <c r="Q883" s="34"/>
      <c r="R883" s="34"/>
      <c r="S883" s="34"/>
      <c r="AF883" s="32"/>
      <c r="AG883" s="32"/>
      <c r="AH883" s="32"/>
      <c r="AI883" s="32"/>
      <c r="AJ883" s="32"/>
    </row>
    <row r="884" spans="5:36" x14ac:dyDescent="0.25">
      <c r="E884" s="34"/>
      <c r="K884" s="34"/>
      <c r="L884" s="54"/>
      <c r="M884" s="54"/>
      <c r="O884" s="34"/>
      <c r="P884" s="34"/>
      <c r="Q884" s="34"/>
      <c r="R884" s="34"/>
      <c r="S884" s="34"/>
      <c r="AF884" s="32"/>
      <c r="AG884" s="32"/>
      <c r="AH884" s="32"/>
      <c r="AI884" s="32"/>
      <c r="AJ884" s="32"/>
    </row>
    <row r="885" spans="5:36" x14ac:dyDescent="0.25">
      <c r="E885" s="34"/>
      <c r="K885" s="49"/>
      <c r="L885" s="54"/>
      <c r="M885" s="54"/>
      <c r="O885" s="34"/>
      <c r="P885" s="34"/>
      <c r="Q885" s="34"/>
      <c r="R885" s="34"/>
      <c r="S885" s="34"/>
      <c r="AF885" s="32"/>
      <c r="AG885" s="32"/>
      <c r="AH885" s="32"/>
      <c r="AI885" s="32"/>
      <c r="AJ885" s="32"/>
    </row>
    <row r="886" spans="5:36" x14ac:dyDescent="0.25">
      <c r="E886" s="34"/>
      <c r="K886" s="34"/>
      <c r="L886" s="54"/>
      <c r="M886" s="54"/>
      <c r="O886" s="34"/>
      <c r="P886" s="34"/>
      <c r="Q886" s="34"/>
      <c r="R886" s="34"/>
      <c r="S886" s="34"/>
      <c r="AF886" s="32"/>
      <c r="AG886" s="32"/>
      <c r="AH886" s="32"/>
      <c r="AI886" s="32"/>
      <c r="AJ886" s="32"/>
    </row>
    <row r="887" spans="5:36" x14ac:dyDescent="0.25">
      <c r="E887" s="34"/>
      <c r="K887" s="49"/>
      <c r="L887" s="54"/>
      <c r="M887" s="54"/>
      <c r="O887" s="34"/>
      <c r="P887" s="34"/>
      <c r="Q887" s="34"/>
      <c r="R887" s="34"/>
      <c r="S887" s="34"/>
      <c r="AF887" s="32"/>
      <c r="AG887" s="32"/>
      <c r="AH887" s="32"/>
      <c r="AI887" s="32"/>
      <c r="AJ887" s="32"/>
    </row>
    <row r="888" spans="5:36" x14ac:dyDescent="0.25">
      <c r="E888" s="34"/>
      <c r="K888" s="34"/>
      <c r="L888" s="54"/>
      <c r="M888" s="54"/>
      <c r="O888" s="34"/>
      <c r="P888" s="34"/>
      <c r="Q888" s="34"/>
      <c r="R888" s="34"/>
      <c r="S888" s="34"/>
      <c r="AF888" s="32"/>
      <c r="AG888" s="32"/>
      <c r="AH888" s="32"/>
      <c r="AI888" s="32"/>
      <c r="AJ888" s="32"/>
    </row>
    <row r="889" spans="5:36" x14ac:dyDescent="0.25">
      <c r="E889" s="34"/>
      <c r="L889" s="54"/>
      <c r="M889" s="54"/>
      <c r="O889" s="34"/>
      <c r="P889" s="34"/>
      <c r="Q889" s="34"/>
      <c r="R889" s="34"/>
      <c r="S889" s="34"/>
      <c r="AF889" s="32"/>
      <c r="AG889" s="32"/>
      <c r="AH889" s="32"/>
      <c r="AI889" s="32"/>
      <c r="AJ889" s="32"/>
    </row>
    <row r="890" spans="5:36" x14ac:dyDescent="0.25">
      <c r="E890" s="34"/>
      <c r="K890" s="34"/>
      <c r="L890" s="54"/>
      <c r="M890" s="54"/>
      <c r="O890" s="34"/>
      <c r="P890" s="34"/>
      <c r="Q890" s="34"/>
      <c r="R890" s="34"/>
      <c r="S890" s="34"/>
      <c r="AF890" s="32"/>
      <c r="AG890" s="32"/>
      <c r="AH890" s="32"/>
      <c r="AI890" s="32"/>
      <c r="AJ890" s="32"/>
    </row>
    <row r="891" spans="5:36" x14ac:dyDescent="0.25">
      <c r="E891" s="34"/>
      <c r="L891" s="54"/>
      <c r="M891" s="54"/>
      <c r="O891" s="34"/>
      <c r="P891" s="34"/>
      <c r="Q891" s="34"/>
      <c r="R891" s="34"/>
      <c r="S891" s="34"/>
      <c r="AF891" s="32"/>
      <c r="AG891" s="32"/>
      <c r="AH891" s="32"/>
      <c r="AI891" s="32"/>
      <c r="AJ891" s="32"/>
    </row>
    <row r="892" spans="5:36" x14ac:dyDescent="0.25">
      <c r="E892" s="34"/>
      <c r="L892" s="54"/>
      <c r="M892" s="54"/>
      <c r="O892" s="34"/>
      <c r="P892" s="34"/>
      <c r="Q892" s="34"/>
      <c r="R892" s="34"/>
      <c r="S892" s="34"/>
      <c r="AF892" s="32"/>
      <c r="AG892" s="32"/>
      <c r="AH892" s="32"/>
      <c r="AI892" s="32"/>
      <c r="AJ892" s="32"/>
    </row>
    <row r="893" spans="5:36" x14ac:dyDescent="0.25">
      <c r="E893" s="34"/>
      <c r="K893" s="34"/>
      <c r="L893" s="54"/>
      <c r="M893" s="54"/>
      <c r="O893" s="34"/>
      <c r="P893" s="34"/>
      <c r="Q893" s="34"/>
      <c r="R893" s="34"/>
      <c r="S893" s="34"/>
      <c r="AF893" s="32"/>
      <c r="AG893" s="32"/>
      <c r="AH893" s="32"/>
      <c r="AI893" s="32"/>
      <c r="AJ893" s="32"/>
    </row>
    <row r="894" spans="5:36" x14ac:dyDescent="0.25">
      <c r="E894" s="34"/>
      <c r="K894" s="34"/>
      <c r="L894" s="54"/>
      <c r="M894" s="54"/>
      <c r="O894" s="34"/>
      <c r="P894" s="34"/>
      <c r="Q894" s="34"/>
      <c r="R894" s="34"/>
      <c r="S894" s="34"/>
      <c r="AF894" s="32"/>
      <c r="AG894" s="32"/>
      <c r="AH894" s="32"/>
      <c r="AI894" s="32"/>
      <c r="AJ894" s="32"/>
    </row>
    <row r="895" spans="5:36" x14ac:dyDescent="0.25">
      <c r="E895" s="34"/>
      <c r="K895" s="34"/>
      <c r="L895" s="54"/>
      <c r="M895" s="54"/>
      <c r="O895" s="34"/>
      <c r="P895" s="34"/>
      <c r="Q895" s="34"/>
      <c r="R895" s="34"/>
      <c r="S895" s="34"/>
      <c r="AF895" s="32"/>
      <c r="AG895" s="32"/>
      <c r="AH895" s="32"/>
      <c r="AI895" s="32"/>
      <c r="AJ895" s="32"/>
    </row>
    <row r="896" spans="5:36" x14ac:dyDescent="0.25">
      <c r="E896" s="34"/>
      <c r="L896" s="54"/>
      <c r="M896" s="54"/>
      <c r="O896" s="34"/>
      <c r="P896" s="34"/>
      <c r="Q896" s="34"/>
      <c r="R896" s="34"/>
      <c r="S896" s="34"/>
      <c r="AF896" s="32"/>
      <c r="AG896" s="32"/>
      <c r="AH896" s="32"/>
      <c r="AI896" s="32"/>
      <c r="AJ896" s="32"/>
    </row>
    <row r="897" spans="5:36" x14ac:dyDescent="0.25">
      <c r="E897" s="34"/>
      <c r="K897" s="34"/>
      <c r="L897" s="54"/>
      <c r="M897" s="54"/>
      <c r="O897" s="34"/>
      <c r="P897" s="34"/>
      <c r="Q897" s="34"/>
      <c r="R897" s="34"/>
      <c r="S897" s="34"/>
      <c r="AF897" s="32"/>
      <c r="AG897" s="32"/>
      <c r="AH897" s="32"/>
      <c r="AI897" s="32"/>
      <c r="AJ897" s="32"/>
    </row>
    <row r="898" spans="5:36" x14ac:dyDescent="0.25">
      <c r="E898" s="34"/>
      <c r="K898" s="34"/>
      <c r="L898" s="54"/>
      <c r="M898" s="54"/>
      <c r="O898" s="34"/>
      <c r="P898" s="34"/>
      <c r="Q898" s="34"/>
      <c r="R898" s="34"/>
      <c r="S898" s="34"/>
      <c r="AF898" s="32"/>
      <c r="AG898" s="32"/>
      <c r="AH898" s="32"/>
      <c r="AI898" s="32"/>
      <c r="AJ898" s="32"/>
    </row>
    <row r="899" spans="5:36" x14ac:dyDescent="0.25">
      <c r="E899" s="34"/>
      <c r="L899" s="54"/>
      <c r="M899" s="54"/>
      <c r="O899" s="34"/>
      <c r="P899" s="34"/>
      <c r="Q899" s="34"/>
      <c r="R899" s="34"/>
      <c r="S899" s="34"/>
      <c r="AF899" s="32"/>
      <c r="AG899" s="32"/>
      <c r="AH899" s="32"/>
      <c r="AI899" s="32"/>
      <c r="AJ899" s="32"/>
    </row>
    <row r="900" spans="5:36" x14ac:dyDescent="0.25">
      <c r="E900" s="34"/>
      <c r="K900" s="34"/>
      <c r="L900" s="54"/>
      <c r="M900" s="54"/>
      <c r="O900" s="34"/>
      <c r="P900" s="34"/>
      <c r="Q900" s="34"/>
      <c r="R900" s="34"/>
      <c r="S900" s="34"/>
      <c r="AF900" s="32"/>
      <c r="AG900" s="32"/>
      <c r="AH900" s="32"/>
      <c r="AI900" s="32"/>
      <c r="AJ900" s="32"/>
    </row>
    <row r="901" spans="5:36" x14ac:dyDescent="0.25">
      <c r="E901" s="34"/>
      <c r="L901" s="54"/>
      <c r="M901" s="54"/>
      <c r="O901" s="34"/>
      <c r="P901" s="34"/>
      <c r="Q901" s="34"/>
      <c r="R901" s="34"/>
      <c r="S901" s="34"/>
      <c r="AF901" s="32"/>
      <c r="AG901" s="32"/>
      <c r="AH901" s="32"/>
      <c r="AI901" s="32"/>
      <c r="AJ901" s="32"/>
    </row>
    <row r="902" spans="5:36" x14ac:dyDescent="0.25">
      <c r="E902" s="34"/>
      <c r="L902" s="54"/>
      <c r="M902" s="54"/>
      <c r="O902" s="34"/>
      <c r="P902" s="34"/>
      <c r="Q902" s="34"/>
      <c r="R902" s="34"/>
      <c r="S902" s="34"/>
      <c r="AF902" s="32"/>
      <c r="AG902" s="32"/>
      <c r="AH902" s="32"/>
      <c r="AI902" s="32"/>
      <c r="AJ902" s="32"/>
    </row>
    <row r="903" spans="5:36" x14ac:dyDescent="0.25">
      <c r="E903" s="34"/>
      <c r="K903" s="34"/>
      <c r="L903" s="54"/>
      <c r="M903" s="54"/>
      <c r="O903" s="34"/>
      <c r="P903" s="34"/>
      <c r="Q903" s="34"/>
      <c r="R903" s="34"/>
      <c r="S903" s="34"/>
      <c r="AF903" s="32"/>
      <c r="AG903" s="32"/>
      <c r="AH903" s="32"/>
      <c r="AI903" s="32"/>
      <c r="AJ903" s="32"/>
    </row>
    <row r="904" spans="5:36" x14ac:dyDescent="0.25">
      <c r="E904" s="34"/>
      <c r="L904" s="54"/>
      <c r="M904" s="54"/>
      <c r="O904" s="34"/>
      <c r="P904" s="34"/>
      <c r="Q904" s="34"/>
      <c r="R904" s="34"/>
      <c r="S904" s="34"/>
      <c r="AF904" s="32"/>
      <c r="AG904" s="32"/>
      <c r="AH904" s="32"/>
      <c r="AI904" s="32"/>
      <c r="AJ904" s="32"/>
    </row>
    <row r="905" spans="5:36" x14ac:dyDescent="0.25">
      <c r="E905" s="34"/>
      <c r="K905" s="34"/>
      <c r="L905" s="54"/>
      <c r="M905" s="54"/>
      <c r="O905" s="34"/>
      <c r="P905" s="34"/>
      <c r="Q905" s="34"/>
      <c r="R905" s="34"/>
      <c r="S905" s="34"/>
      <c r="AF905" s="32"/>
      <c r="AG905" s="32"/>
      <c r="AH905" s="32"/>
      <c r="AI905" s="32"/>
      <c r="AJ905" s="32"/>
    </row>
    <row r="906" spans="5:36" x14ac:dyDescent="0.25">
      <c r="E906" s="34"/>
      <c r="K906" s="49"/>
      <c r="L906" s="54"/>
      <c r="M906" s="54"/>
      <c r="O906" s="34"/>
      <c r="P906" s="34"/>
      <c r="Q906" s="34"/>
      <c r="R906" s="34"/>
      <c r="S906" s="34"/>
      <c r="AF906" s="32"/>
      <c r="AG906" s="32"/>
      <c r="AH906" s="32"/>
      <c r="AI906" s="32"/>
      <c r="AJ906" s="32"/>
    </row>
    <row r="907" spans="5:36" x14ac:dyDescent="0.25">
      <c r="E907" s="34"/>
      <c r="K907" s="34"/>
      <c r="L907" s="54"/>
      <c r="M907" s="54"/>
      <c r="O907" s="34"/>
      <c r="P907" s="34"/>
      <c r="Q907" s="34"/>
      <c r="R907" s="34"/>
      <c r="S907" s="34"/>
      <c r="AF907" s="32"/>
      <c r="AG907" s="32"/>
      <c r="AH907" s="32"/>
      <c r="AI907" s="32"/>
      <c r="AJ907" s="32"/>
    </row>
    <row r="908" spans="5:36" x14ac:dyDescent="0.25">
      <c r="E908" s="34"/>
      <c r="K908" s="34"/>
      <c r="L908" s="54"/>
      <c r="M908" s="54"/>
      <c r="O908" s="34"/>
      <c r="P908" s="34"/>
      <c r="Q908" s="34"/>
      <c r="R908" s="34"/>
      <c r="S908" s="34"/>
      <c r="AF908" s="32"/>
      <c r="AG908" s="32"/>
      <c r="AH908" s="32"/>
      <c r="AI908" s="32"/>
      <c r="AJ908" s="32"/>
    </row>
    <row r="909" spans="5:36" x14ac:dyDescent="0.25">
      <c r="E909" s="34"/>
      <c r="L909" s="54"/>
      <c r="M909" s="54"/>
      <c r="O909" s="34"/>
      <c r="P909" s="34"/>
      <c r="Q909" s="34"/>
      <c r="R909" s="34"/>
      <c r="S909" s="34"/>
      <c r="AF909" s="32"/>
      <c r="AG909" s="32"/>
      <c r="AH909" s="32"/>
      <c r="AI909" s="32"/>
      <c r="AJ909" s="32"/>
    </row>
    <row r="910" spans="5:36" x14ac:dyDescent="0.25">
      <c r="E910" s="34"/>
      <c r="K910" s="34"/>
      <c r="L910" s="54"/>
      <c r="M910" s="54"/>
      <c r="O910" s="34"/>
      <c r="P910" s="34"/>
      <c r="Q910" s="34"/>
      <c r="R910" s="34"/>
      <c r="S910" s="34"/>
      <c r="AF910" s="32"/>
      <c r="AG910" s="32"/>
      <c r="AH910" s="32"/>
      <c r="AI910" s="32"/>
      <c r="AJ910" s="32"/>
    </row>
    <row r="911" spans="5:36" x14ac:dyDescent="0.25">
      <c r="E911" s="34"/>
      <c r="L911" s="54"/>
      <c r="M911" s="54"/>
      <c r="O911" s="34"/>
      <c r="P911" s="34"/>
      <c r="Q911" s="34"/>
      <c r="R911" s="34"/>
      <c r="S911" s="34"/>
      <c r="AF911" s="32"/>
      <c r="AG911" s="32"/>
      <c r="AH911" s="32"/>
      <c r="AI911" s="32"/>
      <c r="AJ911" s="32"/>
    </row>
    <row r="912" spans="5:36" x14ac:dyDescent="0.25">
      <c r="E912" s="34"/>
      <c r="L912" s="54"/>
      <c r="M912" s="54"/>
      <c r="O912" s="34"/>
      <c r="P912" s="34"/>
      <c r="Q912" s="34"/>
      <c r="R912" s="34"/>
      <c r="S912" s="34"/>
      <c r="AF912" s="32"/>
      <c r="AG912" s="32"/>
      <c r="AH912" s="32"/>
      <c r="AI912" s="32"/>
      <c r="AJ912" s="32"/>
    </row>
    <row r="913" spans="5:36" x14ac:dyDescent="0.25">
      <c r="E913" s="34"/>
      <c r="K913" s="34"/>
      <c r="L913" s="54"/>
      <c r="M913" s="54"/>
      <c r="O913" s="34"/>
      <c r="P913" s="34"/>
      <c r="Q913" s="34"/>
      <c r="R913" s="34"/>
      <c r="S913" s="34"/>
      <c r="AF913" s="32"/>
      <c r="AG913" s="32"/>
      <c r="AH913" s="32"/>
      <c r="AI913" s="32"/>
      <c r="AJ913" s="32"/>
    </row>
    <row r="914" spans="5:36" x14ac:dyDescent="0.25">
      <c r="E914" s="34"/>
      <c r="L914" s="54"/>
      <c r="M914" s="54"/>
      <c r="O914" s="34"/>
      <c r="P914" s="34"/>
      <c r="Q914" s="34"/>
      <c r="R914" s="34"/>
      <c r="S914" s="34"/>
      <c r="AF914" s="32"/>
      <c r="AG914" s="32"/>
      <c r="AH914" s="32"/>
      <c r="AI914" s="32"/>
      <c r="AJ914" s="32"/>
    </row>
    <row r="915" spans="5:36" x14ac:dyDescent="0.25">
      <c r="E915" s="34"/>
      <c r="K915" s="34"/>
      <c r="L915" s="54"/>
      <c r="M915" s="54"/>
      <c r="O915" s="34"/>
      <c r="P915" s="34"/>
      <c r="Q915" s="34"/>
      <c r="R915" s="34"/>
      <c r="S915" s="34"/>
      <c r="AF915" s="32"/>
      <c r="AG915" s="32"/>
      <c r="AH915" s="32"/>
      <c r="AI915" s="32"/>
      <c r="AJ915" s="32"/>
    </row>
    <row r="916" spans="5:36" x14ac:dyDescent="0.25">
      <c r="E916" s="34"/>
      <c r="L916" s="54"/>
      <c r="M916" s="54"/>
      <c r="O916" s="34"/>
      <c r="P916" s="34"/>
      <c r="Q916" s="34"/>
      <c r="R916" s="34"/>
      <c r="S916" s="34"/>
      <c r="AF916" s="32"/>
      <c r="AG916" s="32"/>
      <c r="AH916" s="32"/>
      <c r="AI916" s="32"/>
      <c r="AJ916" s="32"/>
    </row>
    <row r="917" spans="5:36" x14ac:dyDescent="0.25">
      <c r="E917" s="34"/>
      <c r="K917" s="34"/>
      <c r="L917" s="54"/>
      <c r="M917" s="54"/>
      <c r="O917" s="34"/>
      <c r="P917" s="34"/>
      <c r="Q917" s="34"/>
      <c r="R917" s="34"/>
      <c r="S917" s="34"/>
      <c r="AF917" s="32"/>
      <c r="AG917" s="32"/>
      <c r="AH917" s="32"/>
      <c r="AI917" s="32"/>
      <c r="AJ917" s="32"/>
    </row>
    <row r="918" spans="5:36" x14ac:dyDescent="0.25">
      <c r="E918" s="34"/>
      <c r="K918" s="34"/>
      <c r="L918" s="54"/>
      <c r="M918" s="54"/>
      <c r="O918" s="34"/>
      <c r="P918" s="34"/>
      <c r="Q918" s="34"/>
      <c r="R918" s="34"/>
      <c r="S918" s="34"/>
      <c r="AF918" s="32"/>
      <c r="AG918" s="32"/>
      <c r="AH918" s="32"/>
      <c r="AI918" s="32"/>
      <c r="AJ918" s="32"/>
    </row>
    <row r="919" spans="5:36" x14ac:dyDescent="0.25">
      <c r="E919" s="34"/>
      <c r="L919" s="54"/>
      <c r="M919" s="54"/>
      <c r="O919" s="34"/>
      <c r="P919" s="34"/>
      <c r="Q919" s="34"/>
      <c r="R919" s="34"/>
      <c r="S919" s="34"/>
      <c r="AF919" s="32"/>
      <c r="AG919" s="32"/>
      <c r="AH919" s="32"/>
      <c r="AI919" s="32"/>
      <c r="AJ919" s="32"/>
    </row>
    <row r="920" spans="5:36" x14ac:dyDescent="0.25">
      <c r="E920" s="34"/>
      <c r="K920" s="34"/>
      <c r="L920" s="54"/>
      <c r="M920" s="54"/>
      <c r="O920" s="34"/>
      <c r="P920" s="34"/>
      <c r="Q920" s="34"/>
      <c r="R920" s="34"/>
      <c r="S920" s="34"/>
      <c r="AF920" s="32"/>
      <c r="AG920" s="32"/>
      <c r="AH920" s="32"/>
      <c r="AI920" s="32"/>
      <c r="AJ920" s="32"/>
    </row>
    <row r="921" spans="5:36" x14ac:dyDescent="0.25">
      <c r="E921" s="34"/>
      <c r="L921" s="54"/>
      <c r="M921" s="54"/>
      <c r="O921" s="34"/>
      <c r="P921" s="34"/>
      <c r="Q921" s="34"/>
      <c r="R921" s="34"/>
      <c r="S921" s="34"/>
      <c r="AF921" s="32"/>
      <c r="AG921" s="32"/>
      <c r="AH921" s="32"/>
      <c r="AI921" s="32"/>
      <c r="AJ921" s="32"/>
    </row>
    <row r="922" spans="5:36" x14ac:dyDescent="0.25">
      <c r="E922" s="34"/>
      <c r="L922" s="54"/>
      <c r="M922" s="54"/>
      <c r="O922" s="34"/>
      <c r="P922" s="34"/>
      <c r="Q922" s="34"/>
      <c r="R922" s="34"/>
      <c r="S922" s="34"/>
      <c r="AF922" s="32"/>
      <c r="AG922" s="32"/>
      <c r="AH922" s="32"/>
      <c r="AI922" s="32"/>
      <c r="AJ922" s="32"/>
    </row>
    <row r="923" spans="5:36" x14ac:dyDescent="0.25">
      <c r="E923" s="34"/>
      <c r="K923" s="34"/>
      <c r="L923" s="54"/>
      <c r="M923" s="54"/>
      <c r="O923" s="34"/>
      <c r="P923" s="34"/>
      <c r="Q923" s="34"/>
      <c r="R923" s="34"/>
      <c r="S923" s="34"/>
      <c r="AF923" s="32"/>
      <c r="AG923" s="32"/>
      <c r="AH923" s="32"/>
      <c r="AI923" s="32"/>
      <c r="AJ923" s="32"/>
    </row>
    <row r="924" spans="5:36" x14ac:dyDescent="0.25">
      <c r="E924" s="34"/>
      <c r="L924" s="54"/>
      <c r="M924" s="54"/>
      <c r="O924" s="34"/>
      <c r="P924" s="34"/>
      <c r="Q924" s="34"/>
      <c r="R924" s="34"/>
      <c r="S924" s="34"/>
      <c r="AF924" s="32"/>
      <c r="AG924" s="32"/>
      <c r="AH924" s="32"/>
      <c r="AI924" s="32"/>
      <c r="AJ924" s="32"/>
    </row>
    <row r="925" spans="5:36" x14ac:dyDescent="0.25">
      <c r="E925" s="34"/>
      <c r="K925" s="34"/>
      <c r="L925" s="54"/>
      <c r="M925" s="54"/>
      <c r="O925" s="34"/>
      <c r="P925" s="34"/>
      <c r="Q925" s="34"/>
      <c r="R925" s="34"/>
      <c r="S925" s="34"/>
      <c r="AF925" s="32"/>
      <c r="AG925" s="32"/>
      <c r="AH925" s="32"/>
      <c r="AI925" s="32"/>
      <c r="AJ925" s="32"/>
    </row>
    <row r="926" spans="5:36" x14ac:dyDescent="0.25">
      <c r="E926" s="34"/>
      <c r="K926" s="49"/>
      <c r="L926" s="54"/>
      <c r="M926" s="54"/>
      <c r="O926" s="34"/>
      <c r="P926" s="34"/>
      <c r="Q926" s="34"/>
      <c r="R926" s="34"/>
      <c r="S926" s="34"/>
      <c r="AF926" s="32"/>
      <c r="AG926" s="32"/>
      <c r="AH926" s="32"/>
      <c r="AI926" s="32"/>
      <c r="AJ926" s="32"/>
    </row>
    <row r="927" spans="5:36" x14ac:dyDescent="0.25">
      <c r="E927" s="34"/>
      <c r="K927" s="49"/>
      <c r="L927" s="54"/>
      <c r="M927" s="54"/>
      <c r="O927" s="34"/>
      <c r="P927" s="34"/>
      <c r="Q927" s="34"/>
      <c r="R927" s="34"/>
      <c r="S927" s="34"/>
      <c r="AF927" s="32"/>
      <c r="AG927" s="32"/>
      <c r="AH927" s="32"/>
      <c r="AI927" s="32"/>
      <c r="AJ927" s="32"/>
    </row>
    <row r="928" spans="5:36" x14ac:dyDescent="0.25">
      <c r="E928" s="34"/>
      <c r="K928" s="34"/>
      <c r="L928" s="54"/>
      <c r="M928" s="54"/>
      <c r="O928" s="34"/>
      <c r="P928" s="34"/>
      <c r="Q928" s="34"/>
      <c r="R928" s="34"/>
      <c r="S928" s="34"/>
      <c r="AF928" s="32"/>
      <c r="AG928" s="32"/>
      <c r="AH928" s="32"/>
      <c r="AI928" s="32"/>
      <c r="AJ928" s="32"/>
    </row>
    <row r="929" spans="5:36" x14ac:dyDescent="0.25">
      <c r="E929" s="34"/>
      <c r="L929" s="54"/>
      <c r="M929" s="54"/>
      <c r="O929" s="34"/>
      <c r="P929" s="34"/>
      <c r="Q929" s="34"/>
      <c r="R929" s="34"/>
      <c r="S929" s="34"/>
      <c r="AF929" s="32"/>
      <c r="AG929" s="32"/>
      <c r="AH929" s="32"/>
      <c r="AI929" s="32"/>
      <c r="AJ929" s="32"/>
    </row>
    <row r="930" spans="5:36" x14ac:dyDescent="0.25">
      <c r="E930" s="34"/>
      <c r="K930" s="34"/>
      <c r="L930" s="54"/>
      <c r="M930" s="54"/>
      <c r="O930" s="34"/>
      <c r="P930" s="34"/>
      <c r="Q930" s="34"/>
      <c r="R930" s="34"/>
      <c r="S930" s="34"/>
      <c r="AF930" s="32"/>
      <c r="AG930" s="32"/>
      <c r="AH930" s="32"/>
      <c r="AI930" s="32"/>
      <c r="AJ930" s="32"/>
    </row>
    <row r="931" spans="5:36" x14ac:dyDescent="0.25">
      <c r="E931" s="34"/>
      <c r="L931" s="54"/>
      <c r="M931" s="54"/>
      <c r="O931" s="34"/>
      <c r="P931" s="34"/>
      <c r="Q931" s="34"/>
      <c r="R931" s="34"/>
      <c r="S931" s="34"/>
      <c r="AF931" s="32"/>
      <c r="AG931" s="32"/>
      <c r="AH931" s="32"/>
      <c r="AI931" s="32"/>
      <c r="AJ931" s="32"/>
    </row>
    <row r="932" spans="5:36" x14ac:dyDescent="0.25">
      <c r="E932" s="34"/>
      <c r="L932" s="54"/>
      <c r="M932" s="54"/>
      <c r="O932" s="34"/>
      <c r="P932" s="34"/>
      <c r="Q932" s="34"/>
      <c r="R932" s="34"/>
      <c r="S932" s="34"/>
      <c r="AF932" s="32"/>
      <c r="AG932" s="32"/>
      <c r="AH932" s="32"/>
      <c r="AI932" s="32"/>
      <c r="AJ932" s="32"/>
    </row>
    <row r="933" spans="5:36" x14ac:dyDescent="0.25">
      <c r="E933" s="34"/>
      <c r="K933" s="34"/>
      <c r="L933" s="54"/>
      <c r="M933" s="54"/>
      <c r="O933" s="34"/>
      <c r="P933" s="34"/>
      <c r="Q933" s="34"/>
      <c r="R933" s="34"/>
      <c r="S933" s="34"/>
      <c r="AF933" s="32"/>
      <c r="AG933" s="32"/>
      <c r="AH933" s="32"/>
      <c r="AI933" s="32"/>
      <c r="AJ933" s="32"/>
    </row>
    <row r="934" spans="5:36" x14ac:dyDescent="0.25">
      <c r="E934" s="34"/>
      <c r="L934" s="54"/>
      <c r="M934" s="54"/>
      <c r="O934" s="34"/>
      <c r="P934" s="34"/>
      <c r="Q934" s="34"/>
      <c r="R934" s="34"/>
      <c r="S934" s="34"/>
      <c r="AF934" s="32"/>
      <c r="AG934" s="32"/>
      <c r="AH934" s="32"/>
      <c r="AI934" s="32"/>
      <c r="AJ934" s="32"/>
    </row>
    <row r="935" spans="5:36" x14ac:dyDescent="0.25">
      <c r="E935" s="34"/>
      <c r="K935" s="34"/>
      <c r="L935" s="54"/>
      <c r="M935" s="54"/>
      <c r="O935" s="34"/>
      <c r="P935" s="34"/>
      <c r="Q935" s="34"/>
      <c r="R935" s="34"/>
      <c r="S935" s="34"/>
      <c r="AF935" s="32"/>
      <c r="AG935" s="32"/>
      <c r="AH935" s="32"/>
      <c r="AI935" s="32"/>
      <c r="AJ935" s="32"/>
    </row>
    <row r="936" spans="5:36" x14ac:dyDescent="0.25">
      <c r="E936" s="34"/>
      <c r="L936" s="54"/>
      <c r="M936" s="54"/>
      <c r="O936" s="34"/>
      <c r="P936" s="34"/>
      <c r="Q936" s="34"/>
      <c r="R936" s="34"/>
      <c r="S936" s="34"/>
      <c r="AF936" s="32"/>
      <c r="AG936" s="32"/>
      <c r="AH936" s="32"/>
      <c r="AI936" s="32"/>
      <c r="AJ936" s="32"/>
    </row>
    <row r="937" spans="5:36" x14ac:dyDescent="0.25">
      <c r="E937" s="34"/>
      <c r="K937" s="34"/>
      <c r="L937" s="54"/>
      <c r="M937" s="54"/>
      <c r="O937" s="34"/>
      <c r="P937" s="34"/>
      <c r="Q937" s="34"/>
      <c r="R937" s="34"/>
      <c r="S937" s="34"/>
      <c r="AF937" s="32"/>
      <c r="AG937" s="32"/>
      <c r="AH937" s="32"/>
      <c r="AI937" s="32"/>
      <c r="AJ937" s="32"/>
    </row>
    <row r="938" spans="5:36" x14ac:dyDescent="0.25">
      <c r="E938" s="34"/>
      <c r="K938" s="34"/>
      <c r="L938" s="54"/>
      <c r="M938" s="54"/>
      <c r="O938" s="34"/>
      <c r="P938" s="34"/>
      <c r="Q938" s="34"/>
      <c r="R938" s="34"/>
      <c r="S938" s="34"/>
      <c r="AF938" s="32"/>
      <c r="AG938" s="32"/>
      <c r="AH938" s="32"/>
      <c r="AI938" s="32"/>
      <c r="AJ938" s="32"/>
    </row>
    <row r="939" spans="5:36" x14ac:dyDescent="0.25">
      <c r="E939" s="34"/>
      <c r="L939" s="54"/>
      <c r="M939" s="54"/>
      <c r="O939" s="34"/>
      <c r="P939" s="34"/>
      <c r="Q939" s="34"/>
      <c r="R939" s="34"/>
      <c r="S939" s="34"/>
      <c r="AF939" s="32"/>
      <c r="AG939" s="32"/>
      <c r="AH939" s="32"/>
      <c r="AI939" s="32"/>
      <c r="AJ939" s="32"/>
    </row>
    <row r="940" spans="5:36" x14ac:dyDescent="0.25">
      <c r="E940" s="34"/>
      <c r="K940" s="34"/>
      <c r="L940" s="54"/>
      <c r="M940" s="54"/>
      <c r="O940" s="34"/>
      <c r="P940" s="34"/>
      <c r="Q940" s="34"/>
      <c r="R940" s="34"/>
      <c r="S940" s="34"/>
      <c r="AF940" s="32"/>
      <c r="AG940" s="32"/>
      <c r="AH940" s="32"/>
      <c r="AI940" s="32"/>
      <c r="AJ940" s="32"/>
    </row>
    <row r="941" spans="5:36" x14ac:dyDescent="0.25">
      <c r="E941" s="34"/>
      <c r="L941" s="54"/>
      <c r="M941" s="54"/>
      <c r="O941" s="34"/>
      <c r="P941" s="34"/>
      <c r="Q941" s="34"/>
      <c r="R941" s="34"/>
      <c r="S941" s="34"/>
      <c r="AF941" s="32"/>
      <c r="AG941" s="32"/>
      <c r="AH941" s="32"/>
      <c r="AI941" s="32"/>
      <c r="AJ941" s="32"/>
    </row>
    <row r="942" spans="5:36" x14ac:dyDescent="0.25">
      <c r="E942" s="34"/>
      <c r="L942" s="54"/>
      <c r="M942" s="54"/>
      <c r="O942" s="34"/>
      <c r="P942" s="34"/>
      <c r="Q942" s="34"/>
      <c r="R942" s="34"/>
      <c r="S942" s="34"/>
      <c r="AF942" s="32"/>
      <c r="AG942" s="32"/>
      <c r="AH942" s="32"/>
      <c r="AI942" s="32"/>
      <c r="AJ942" s="32"/>
    </row>
    <row r="943" spans="5:36" x14ac:dyDescent="0.25">
      <c r="E943" s="34"/>
      <c r="K943" s="34"/>
      <c r="L943" s="54"/>
      <c r="M943" s="54"/>
      <c r="O943" s="34"/>
      <c r="P943" s="34"/>
      <c r="Q943" s="34"/>
      <c r="R943" s="34"/>
      <c r="S943" s="34"/>
      <c r="AF943" s="32"/>
      <c r="AG943" s="32"/>
      <c r="AH943" s="32"/>
      <c r="AI943" s="32"/>
      <c r="AJ943" s="32"/>
    </row>
    <row r="944" spans="5:36" x14ac:dyDescent="0.25">
      <c r="E944" s="34"/>
      <c r="K944" s="50"/>
      <c r="L944" s="54"/>
      <c r="M944" s="54"/>
      <c r="O944" s="34"/>
      <c r="P944" s="34"/>
      <c r="Q944" s="34"/>
      <c r="R944" s="34"/>
      <c r="S944" s="34"/>
      <c r="AF944" s="32"/>
      <c r="AG944" s="32"/>
      <c r="AH944" s="32"/>
      <c r="AI944" s="32"/>
      <c r="AJ944" s="32"/>
    </row>
    <row r="945" spans="5:36" x14ac:dyDescent="0.25">
      <c r="E945" s="34"/>
      <c r="K945" s="34"/>
      <c r="L945" s="54"/>
      <c r="M945" s="54"/>
      <c r="O945" s="34"/>
      <c r="P945" s="34"/>
      <c r="Q945" s="34"/>
      <c r="R945" s="34"/>
      <c r="S945" s="34"/>
      <c r="AF945" s="32"/>
      <c r="AG945" s="32"/>
      <c r="AH945" s="32"/>
      <c r="AI945" s="32"/>
      <c r="AJ945" s="32"/>
    </row>
    <row r="946" spans="5:36" x14ac:dyDescent="0.25">
      <c r="E946" s="34"/>
      <c r="L946" s="54"/>
      <c r="M946" s="54"/>
      <c r="O946" s="34"/>
      <c r="P946" s="34"/>
      <c r="Q946" s="34"/>
      <c r="R946" s="34"/>
      <c r="S946" s="34"/>
      <c r="AF946" s="32"/>
      <c r="AG946" s="32"/>
      <c r="AH946" s="32"/>
      <c r="AI946" s="32"/>
      <c r="AJ946" s="32"/>
    </row>
    <row r="947" spans="5:36" x14ac:dyDescent="0.25">
      <c r="E947" s="34"/>
      <c r="K947" s="34"/>
      <c r="L947" s="54"/>
      <c r="M947" s="54"/>
      <c r="O947" s="34"/>
      <c r="P947" s="34"/>
      <c r="Q947" s="34"/>
      <c r="R947" s="34"/>
      <c r="S947" s="34"/>
      <c r="AF947" s="32"/>
      <c r="AG947" s="32"/>
      <c r="AH947" s="32"/>
      <c r="AI947" s="32"/>
      <c r="AJ947" s="32"/>
    </row>
    <row r="948" spans="5:36" x14ac:dyDescent="0.25">
      <c r="E948" s="34"/>
      <c r="K948" s="34"/>
      <c r="L948" s="54"/>
      <c r="M948" s="54"/>
      <c r="O948" s="34"/>
      <c r="P948" s="34"/>
      <c r="Q948" s="34"/>
      <c r="R948" s="34"/>
      <c r="S948" s="34"/>
      <c r="AF948" s="32"/>
      <c r="AG948" s="32"/>
      <c r="AH948" s="32"/>
      <c r="AI948" s="32"/>
      <c r="AJ948" s="32"/>
    </row>
    <row r="949" spans="5:36" x14ac:dyDescent="0.25">
      <c r="E949" s="34"/>
      <c r="L949" s="54"/>
      <c r="M949" s="54"/>
      <c r="O949" s="34"/>
      <c r="P949" s="34"/>
      <c r="Q949" s="34"/>
      <c r="R949" s="34"/>
      <c r="S949" s="34"/>
      <c r="AF949" s="32"/>
      <c r="AG949" s="32"/>
      <c r="AH949" s="32"/>
      <c r="AI949" s="32"/>
      <c r="AJ949" s="32"/>
    </row>
    <row r="950" spans="5:36" x14ac:dyDescent="0.25">
      <c r="E950" s="34"/>
      <c r="K950" s="34"/>
      <c r="L950" s="54"/>
      <c r="M950" s="54"/>
      <c r="O950" s="34"/>
      <c r="P950" s="34"/>
      <c r="Q950" s="34"/>
      <c r="R950" s="34"/>
      <c r="S950" s="34"/>
      <c r="AF950" s="32"/>
      <c r="AG950" s="32"/>
      <c r="AH950" s="32"/>
      <c r="AI950" s="32"/>
      <c r="AJ950" s="32"/>
    </row>
    <row r="951" spans="5:36" x14ac:dyDescent="0.25">
      <c r="E951" s="34"/>
      <c r="L951" s="54"/>
      <c r="M951" s="54"/>
      <c r="O951" s="34"/>
      <c r="P951" s="34"/>
      <c r="Q951" s="34"/>
      <c r="R951" s="34"/>
      <c r="S951" s="34"/>
      <c r="AF951" s="32"/>
      <c r="AG951" s="32"/>
      <c r="AH951" s="32"/>
      <c r="AI951" s="32"/>
      <c r="AJ951" s="32"/>
    </row>
    <row r="952" spans="5:36" x14ac:dyDescent="0.25">
      <c r="E952" s="34"/>
      <c r="L952" s="54"/>
      <c r="M952" s="54"/>
      <c r="O952" s="34"/>
      <c r="P952" s="34"/>
      <c r="Q952" s="34"/>
      <c r="R952" s="34"/>
      <c r="S952" s="34"/>
      <c r="AF952" s="32"/>
      <c r="AG952" s="32"/>
      <c r="AH952" s="32"/>
      <c r="AI952" s="32"/>
      <c r="AJ952" s="32"/>
    </row>
    <row r="953" spans="5:36" x14ac:dyDescent="0.25">
      <c r="E953" s="34"/>
      <c r="K953" s="34"/>
      <c r="L953" s="54"/>
      <c r="M953" s="54"/>
      <c r="O953" s="34"/>
      <c r="P953" s="34"/>
      <c r="Q953" s="34"/>
      <c r="R953" s="34"/>
      <c r="S953" s="34"/>
      <c r="AF953" s="32"/>
      <c r="AG953" s="32"/>
      <c r="AH953" s="32"/>
      <c r="AI953" s="32"/>
      <c r="AJ953" s="32"/>
    </row>
    <row r="954" spans="5:36" x14ac:dyDescent="0.25">
      <c r="E954" s="34"/>
      <c r="L954" s="54"/>
      <c r="M954" s="54"/>
      <c r="O954" s="34"/>
      <c r="P954" s="34"/>
      <c r="Q954" s="34"/>
      <c r="R954" s="34"/>
      <c r="S954" s="34"/>
      <c r="AF954" s="32"/>
      <c r="AG954" s="32"/>
      <c r="AH954" s="32"/>
      <c r="AI954" s="32"/>
      <c r="AJ954" s="32"/>
    </row>
    <row r="955" spans="5:36" x14ac:dyDescent="0.25">
      <c r="E955" s="34"/>
      <c r="L955" s="54"/>
      <c r="M955" s="54"/>
      <c r="O955" s="34"/>
      <c r="P955" s="34"/>
      <c r="Q955" s="34"/>
      <c r="R955" s="34"/>
      <c r="S955" s="34"/>
      <c r="AF955" s="32"/>
      <c r="AG955" s="32"/>
      <c r="AH955" s="32"/>
      <c r="AI955" s="32"/>
      <c r="AJ955" s="32"/>
    </row>
    <row r="956" spans="5:36" x14ac:dyDescent="0.25">
      <c r="E956" s="34"/>
      <c r="L956" s="54"/>
      <c r="M956" s="54"/>
      <c r="O956" s="34"/>
      <c r="P956" s="34"/>
      <c r="Q956" s="34"/>
      <c r="R956" s="34"/>
      <c r="S956" s="34"/>
      <c r="AF956" s="32"/>
      <c r="AG956" s="32"/>
      <c r="AH956" s="32"/>
      <c r="AI956" s="32"/>
      <c r="AJ956" s="32"/>
    </row>
    <row r="957" spans="5:36" x14ac:dyDescent="0.25">
      <c r="E957" s="34"/>
      <c r="K957" s="34"/>
      <c r="L957" s="54"/>
      <c r="M957" s="54"/>
      <c r="O957" s="34"/>
      <c r="P957" s="34"/>
      <c r="Q957" s="34"/>
      <c r="R957" s="34"/>
      <c r="S957" s="34"/>
      <c r="AF957" s="32"/>
      <c r="AG957" s="32"/>
      <c r="AH957" s="32"/>
      <c r="AI957" s="32"/>
      <c r="AJ957" s="32"/>
    </row>
    <row r="958" spans="5:36" x14ac:dyDescent="0.25">
      <c r="E958" s="34"/>
      <c r="K958" s="34"/>
      <c r="L958" s="54"/>
      <c r="M958" s="54"/>
      <c r="O958" s="34"/>
      <c r="P958" s="34"/>
      <c r="Q958" s="34"/>
      <c r="R958" s="34"/>
      <c r="S958" s="34"/>
      <c r="AF958" s="32"/>
      <c r="AG958" s="32"/>
      <c r="AH958" s="32"/>
      <c r="AI958" s="32"/>
      <c r="AJ958" s="32"/>
    </row>
    <row r="959" spans="5:36" x14ac:dyDescent="0.25">
      <c r="E959" s="34"/>
      <c r="L959" s="54"/>
      <c r="M959" s="54"/>
      <c r="O959" s="34"/>
      <c r="P959" s="34"/>
      <c r="Q959" s="34"/>
      <c r="R959" s="34"/>
      <c r="S959" s="34"/>
      <c r="AF959" s="32"/>
      <c r="AG959" s="32"/>
      <c r="AH959" s="32"/>
      <c r="AI959" s="32"/>
      <c r="AJ959" s="32"/>
    </row>
    <row r="960" spans="5:36" x14ac:dyDescent="0.25">
      <c r="E960" s="34"/>
      <c r="K960" s="34"/>
      <c r="L960" s="54"/>
      <c r="M960" s="54"/>
      <c r="O960" s="34"/>
      <c r="P960" s="34"/>
      <c r="Q960" s="34"/>
      <c r="R960" s="34"/>
      <c r="S960" s="34"/>
      <c r="AF960" s="32"/>
      <c r="AG960" s="32"/>
      <c r="AH960" s="32"/>
      <c r="AI960" s="32"/>
      <c r="AJ960" s="32"/>
    </row>
    <row r="961" spans="5:36" x14ac:dyDescent="0.25">
      <c r="E961" s="34"/>
      <c r="L961" s="54"/>
      <c r="M961" s="54"/>
      <c r="O961" s="34"/>
      <c r="P961" s="34"/>
      <c r="Q961" s="34"/>
      <c r="R961" s="34"/>
      <c r="S961" s="34"/>
      <c r="AF961" s="32"/>
      <c r="AG961" s="32"/>
      <c r="AH961" s="32"/>
      <c r="AI961" s="32"/>
      <c r="AJ961" s="32"/>
    </row>
    <row r="962" spans="5:36" x14ac:dyDescent="0.25">
      <c r="E962" s="34"/>
      <c r="L962" s="54"/>
      <c r="M962" s="54"/>
      <c r="O962" s="34"/>
      <c r="P962" s="34"/>
      <c r="Q962" s="34"/>
      <c r="R962" s="34"/>
      <c r="S962" s="34"/>
      <c r="AF962" s="32"/>
      <c r="AG962" s="32"/>
      <c r="AH962" s="32"/>
      <c r="AI962" s="32"/>
      <c r="AJ962" s="32"/>
    </row>
    <row r="963" spans="5:36" x14ac:dyDescent="0.25">
      <c r="E963" s="34"/>
      <c r="K963" s="34"/>
      <c r="L963" s="54"/>
      <c r="M963" s="54"/>
      <c r="O963" s="34"/>
      <c r="P963" s="34"/>
      <c r="Q963" s="34"/>
      <c r="R963" s="34"/>
      <c r="S963" s="34"/>
      <c r="AF963" s="32"/>
      <c r="AG963" s="32"/>
      <c r="AH963" s="32"/>
      <c r="AI963" s="32"/>
      <c r="AJ963" s="32"/>
    </row>
    <row r="964" spans="5:36" x14ac:dyDescent="0.25">
      <c r="E964" s="34"/>
      <c r="L964" s="54"/>
      <c r="M964" s="54"/>
      <c r="O964" s="34"/>
      <c r="P964" s="34"/>
      <c r="Q964" s="34"/>
      <c r="R964" s="34"/>
      <c r="S964" s="34"/>
      <c r="AF964" s="32"/>
      <c r="AG964" s="32"/>
      <c r="AH964" s="32"/>
      <c r="AI964" s="32"/>
      <c r="AJ964" s="32"/>
    </row>
    <row r="965" spans="5:36" x14ac:dyDescent="0.25">
      <c r="E965" s="34"/>
      <c r="L965" s="54"/>
      <c r="M965" s="54"/>
      <c r="O965" s="34"/>
      <c r="P965" s="34"/>
      <c r="Q965" s="34"/>
      <c r="R965" s="34"/>
      <c r="S965" s="34"/>
      <c r="AF965" s="32"/>
      <c r="AG965" s="32"/>
      <c r="AH965" s="32"/>
      <c r="AI965" s="32"/>
      <c r="AJ965" s="32"/>
    </row>
    <row r="966" spans="5:36" x14ac:dyDescent="0.25">
      <c r="E966" s="34"/>
      <c r="K966" s="34"/>
      <c r="L966" s="54"/>
      <c r="M966" s="54"/>
      <c r="O966" s="34"/>
      <c r="P966" s="34"/>
      <c r="Q966" s="34"/>
      <c r="R966" s="34"/>
      <c r="S966" s="34"/>
      <c r="AF966" s="32"/>
      <c r="AG966" s="32"/>
      <c r="AH966" s="32"/>
      <c r="AI966" s="32"/>
      <c r="AJ966" s="32"/>
    </row>
    <row r="967" spans="5:36" x14ac:dyDescent="0.25">
      <c r="E967" s="34"/>
      <c r="L967" s="54"/>
      <c r="M967" s="54"/>
      <c r="O967" s="34"/>
      <c r="P967" s="34"/>
      <c r="Q967" s="34"/>
      <c r="R967" s="34"/>
      <c r="S967" s="34"/>
      <c r="AF967" s="32"/>
      <c r="AG967" s="32"/>
      <c r="AH967" s="32"/>
      <c r="AI967" s="32"/>
      <c r="AJ967" s="32"/>
    </row>
    <row r="968" spans="5:36" x14ac:dyDescent="0.25">
      <c r="E968" s="34"/>
      <c r="K968" s="34"/>
      <c r="L968" s="54"/>
      <c r="M968" s="54"/>
      <c r="O968" s="34"/>
      <c r="P968" s="34"/>
      <c r="Q968" s="34"/>
      <c r="R968" s="34"/>
      <c r="S968" s="34"/>
      <c r="AF968" s="32"/>
      <c r="AG968" s="32"/>
      <c r="AH968" s="32"/>
      <c r="AI968" s="32"/>
      <c r="AJ968" s="32"/>
    </row>
    <row r="969" spans="5:36" x14ac:dyDescent="0.25">
      <c r="E969" s="34"/>
      <c r="L969" s="54"/>
      <c r="M969" s="54"/>
      <c r="O969" s="34"/>
      <c r="P969" s="34"/>
      <c r="Q969" s="34"/>
      <c r="R969" s="34"/>
      <c r="S969" s="34"/>
      <c r="AF969" s="32"/>
      <c r="AG969" s="32"/>
      <c r="AH969" s="32"/>
      <c r="AI969" s="32"/>
      <c r="AJ969" s="32"/>
    </row>
    <row r="970" spans="5:36" x14ac:dyDescent="0.25">
      <c r="E970" s="34"/>
      <c r="K970" s="34"/>
      <c r="L970" s="54"/>
      <c r="M970" s="54"/>
      <c r="O970" s="34"/>
      <c r="P970" s="34"/>
      <c r="Q970" s="34"/>
      <c r="R970" s="34"/>
      <c r="S970" s="34"/>
      <c r="AF970" s="32"/>
      <c r="AG970" s="32"/>
      <c r="AH970" s="32"/>
      <c r="AI970" s="32"/>
      <c r="AJ970" s="32"/>
    </row>
    <row r="971" spans="5:36" x14ac:dyDescent="0.25">
      <c r="E971" s="34"/>
      <c r="L971" s="54"/>
      <c r="M971" s="54"/>
      <c r="O971" s="34"/>
      <c r="P971" s="34"/>
      <c r="Q971" s="34"/>
      <c r="R971" s="34"/>
      <c r="S971" s="34"/>
      <c r="AF971" s="32"/>
      <c r="AG971" s="32"/>
      <c r="AH971" s="32"/>
      <c r="AI971" s="32"/>
      <c r="AJ971" s="32"/>
    </row>
    <row r="972" spans="5:36" x14ac:dyDescent="0.25">
      <c r="E972" s="34"/>
      <c r="L972" s="54"/>
      <c r="M972" s="54"/>
      <c r="O972" s="34"/>
      <c r="P972" s="34"/>
      <c r="Q972" s="34"/>
      <c r="R972" s="34"/>
      <c r="S972" s="34"/>
      <c r="AF972" s="32"/>
      <c r="AG972" s="32"/>
      <c r="AH972" s="32"/>
      <c r="AI972" s="32"/>
      <c r="AJ972" s="32"/>
    </row>
    <row r="973" spans="5:36" x14ac:dyDescent="0.25">
      <c r="E973" s="34"/>
      <c r="K973" s="34"/>
      <c r="L973" s="54"/>
      <c r="M973" s="54"/>
      <c r="O973" s="34"/>
      <c r="P973" s="34"/>
      <c r="Q973" s="34"/>
      <c r="R973" s="34"/>
      <c r="S973" s="34"/>
      <c r="AF973" s="32"/>
      <c r="AG973" s="32"/>
      <c r="AH973" s="32"/>
      <c r="AI973" s="32"/>
      <c r="AJ973" s="32"/>
    </row>
    <row r="974" spans="5:36" x14ac:dyDescent="0.25">
      <c r="E974" s="34"/>
      <c r="K974" s="34"/>
      <c r="L974" s="54"/>
      <c r="M974" s="54"/>
      <c r="O974" s="34"/>
      <c r="P974" s="34"/>
      <c r="Q974" s="34"/>
      <c r="R974" s="34"/>
      <c r="S974" s="34"/>
      <c r="AF974" s="32"/>
      <c r="AG974" s="32"/>
      <c r="AH974" s="32"/>
      <c r="AI974" s="32"/>
      <c r="AJ974" s="32"/>
    </row>
    <row r="975" spans="5:36" x14ac:dyDescent="0.25">
      <c r="E975" s="34"/>
      <c r="L975" s="54"/>
      <c r="M975" s="54"/>
      <c r="O975" s="34"/>
      <c r="P975" s="34"/>
      <c r="Q975" s="34"/>
      <c r="R975" s="34"/>
      <c r="S975" s="34"/>
      <c r="AF975" s="32"/>
      <c r="AG975" s="32"/>
      <c r="AH975" s="32"/>
      <c r="AI975" s="32"/>
      <c r="AJ975" s="32"/>
    </row>
    <row r="976" spans="5:36" x14ac:dyDescent="0.25">
      <c r="E976" s="34"/>
      <c r="K976" s="49"/>
      <c r="L976" s="54"/>
      <c r="M976" s="54"/>
      <c r="O976" s="34"/>
      <c r="P976" s="34"/>
      <c r="Q976" s="34"/>
      <c r="R976" s="34"/>
      <c r="S976" s="34"/>
      <c r="AF976" s="32"/>
      <c r="AG976" s="32"/>
      <c r="AH976" s="32"/>
      <c r="AI976" s="32"/>
      <c r="AJ976" s="32"/>
    </row>
    <row r="977" spans="5:36" x14ac:dyDescent="0.25">
      <c r="E977" s="34"/>
      <c r="L977" s="54"/>
      <c r="M977" s="54"/>
      <c r="O977" s="34"/>
      <c r="P977" s="34"/>
      <c r="Q977" s="34"/>
      <c r="R977" s="34"/>
      <c r="S977" s="34"/>
      <c r="AF977" s="32"/>
      <c r="AG977" s="32"/>
      <c r="AH977" s="32"/>
      <c r="AI977" s="32"/>
      <c r="AJ977" s="32"/>
    </row>
    <row r="978" spans="5:36" x14ac:dyDescent="0.25">
      <c r="E978" s="34"/>
      <c r="K978" s="34"/>
      <c r="L978" s="54"/>
      <c r="M978" s="54"/>
      <c r="O978" s="34"/>
      <c r="P978" s="34"/>
      <c r="Q978" s="34"/>
      <c r="R978" s="34"/>
      <c r="S978" s="34"/>
      <c r="AF978" s="32"/>
      <c r="AG978" s="32"/>
      <c r="AH978" s="32"/>
      <c r="AI978" s="32"/>
      <c r="AJ978" s="32"/>
    </row>
    <row r="979" spans="5:36" x14ac:dyDescent="0.25">
      <c r="E979" s="34"/>
      <c r="L979" s="54"/>
      <c r="M979" s="54"/>
      <c r="O979" s="34"/>
      <c r="P979" s="34"/>
      <c r="Q979" s="34"/>
      <c r="R979" s="34"/>
      <c r="S979" s="34"/>
      <c r="AF979" s="32"/>
      <c r="AG979" s="32"/>
      <c r="AH979" s="32"/>
      <c r="AI979" s="32"/>
      <c r="AJ979" s="32"/>
    </row>
    <row r="980" spans="5:36" x14ac:dyDescent="0.25">
      <c r="E980" s="34"/>
      <c r="K980" s="34"/>
      <c r="L980" s="54"/>
      <c r="M980" s="54"/>
      <c r="O980" s="34"/>
      <c r="P980" s="34"/>
      <c r="Q980" s="34"/>
      <c r="R980" s="34"/>
      <c r="S980" s="34"/>
      <c r="AF980" s="32"/>
      <c r="AG980" s="32"/>
      <c r="AH980" s="32"/>
      <c r="AI980" s="32"/>
      <c r="AJ980" s="32"/>
    </row>
    <row r="981" spans="5:36" x14ac:dyDescent="0.25">
      <c r="E981" s="34"/>
      <c r="L981" s="54"/>
      <c r="M981" s="54"/>
      <c r="O981" s="34"/>
      <c r="P981" s="34"/>
      <c r="Q981" s="34"/>
      <c r="R981" s="34"/>
      <c r="S981" s="34"/>
      <c r="AF981" s="32"/>
      <c r="AG981" s="32"/>
      <c r="AH981" s="32"/>
      <c r="AI981" s="32"/>
      <c r="AJ981" s="32"/>
    </row>
    <row r="982" spans="5:36" x14ac:dyDescent="0.25">
      <c r="E982" s="34"/>
      <c r="L982" s="54"/>
      <c r="M982" s="54"/>
      <c r="O982" s="34"/>
      <c r="P982" s="34"/>
      <c r="Q982" s="34"/>
      <c r="R982" s="34"/>
      <c r="S982" s="34"/>
      <c r="AF982" s="32"/>
      <c r="AG982" s="32"/>
      <c r="AH982" s="32"/>
      <c r="AI982" s="32"/>
      <c r="AJ982" s="32"/>
    </row>
    <row r="983" spans="5:36" x14ac:dyDescent="0.25">
      <c r="E983" s="34"/>
      <c r="K983" s="34"/>
      <c r="L983" s="54"/>
      <c r="M983" s="54"/>
      <c r="O983" s="34"/>
      <c r="P983" s="34"/>
      <c r="Q983" s="34"/>
      <c r="R983" s="34"/>
      <c r="S983" s="34"/>
      <c r="AF983" s="32"/>
      <c r="AG983" s="32"/>
      <c r="AH983" s="32"/>
      <c r="AI983" s="32"/>
      <c r="AJ983" s="32"/>
    </row>
    <row r="984" spans="5:36" x14ac:dyDescent="0.25">
      <c r="E984" s="34"/>
      <c r="L984" s="54"/>
      <c r="M984" s="54"/>
      <c r="O984" s="34"/>
      <c r="P984" s="34"/>
      <c r="Q984" s="34"/>
      <c r="R984" s="34"/>
      <c r="S984" s="34"/>
      <c r="AF984" s="32"/>
      <c r="AG984" s="32"/>
      <c r="AH984" s="32"/>
      <c r="AI984" s="32"/>
      <c r="AJ984" s="32"/>
    </row>
    <row r="985" spans="5:36" x14ac:dyDescent="0.25">
      <c r="E985" s="34"/>
      <c r="L985" s="54"/>
      <c r="M985" s="54"/>
      <c r="O985" s="34"/>
      <c r="P985" s="34"/>
      <c r="Q985" s="34"/>
      <c r="R985" s="34"/>
      <c r="S985" s="34"/>
      <c r="AF985" s="32"/>
      <c r="AG985" s="32"/>
      <c r="AH985" s="32"/>
      <c r="AI985" s="32"/>
      <c r="AJ985" s="32"/>
    </row>
    <row r="986" spans="5:36" x14ac:dyDescent="0.25">
      <c r="E986" s="34"/>
      <c r="K986" s="34"/>
      <c r="L986" s="54"/>
      <c r="M986" s="54"/>
      <c r="O986" s="34"/>
      <c r="P986" s="34"/>
      <c r="Q986" s="34"/>
      <c r="R986" s="34"/>
      <c r="S986" s="34"/>
      <c r="AF986" s="32"/>
      <c r="AG986" s="32"/>
      <c r="AH986" s="32"/>
      <c r="AI986" s="32"/>
      <c r="AJ986" s="32"/>
    </row>
    <row r="987" spans="5:36" x14ac:dyDescent="0.25">
      <c r="E987" s="34"/>
      <c r="L987" s="54"/>
      <c r="M987" s="54"/>
      <c r="O987" s="34"/>
      <c r="P987" s="34"/>
      <c r="Q987" s="34"/>
      <c r="R987" s="34"/>
      <c r="S987" s="34"/>
      <c r="AF987" s="32"/>
      <c r="AG987" s="32"/>
      <c r="AH987" s="32"/>
      <c r="AI987" s="32"/>
      <c r="AJ987" s="32"/>
    </row>
    <row r="988" spans="5:36" x14ac:dyDescent="0.25">
      <c r="E988" s="34"/>
      <c r="K988" s="34"/>
      <c r="L988" s="54"/>
      <c r="M988" s="54"/>
      <c r="O988" s="34"/>
      <c r="P988" s="34"/>
      <c r="Q988" s="34"/>
      <c r="R988" s="34"/>
      <c r="S988" s="34"/>
      <c r="AF988" s="32"/>
      <c r="AG988" s="32"/>
      <c r="AH988" s="32"/>
      <c r="AI988" s="32"/>
      <c r="AJ988" s="32"/>
    </row>
    <row r="989" spans="5:36" x14ac:dyDescent="0.25">
      <c r="E989" s="34"/>
      <c r="L989" s="54"/>
      <c r="M989" s="54"/>
      <c r="O989" s="34"/>
      <c r="P989" s="34"/>
      <c r="Q989" s="34"/>
      <c r="R989" s="34"/>
      <c r="S989" s="34"/>
      <c r="AF989" s="32"/>
      <c r="AG989" s="32"/>
      <c r="AH989" s="32"/>
      <c r="AI989" s="32"/>
      <c r="AJ989" s="32"/>
    </row>
    <row r="990" spans="5:36" x14ac:dyDescent="0.25">
      <c r="E990" s="34"/>
      <c r="K990" s="34"/>
      <c r="L990" s="54"/>
      <c r="M990" s="54"/>
      <c r="O990" s="34"/>
      <c r="P990" s="34"/>
      <c r="Q990" s="34"/>
      <c r="R990" s="34"/>
      <c r="S990" s="34"/>
      <c r="AF990" s="32"/>
      <c r="AG990" s="32"/>
      <c r="AH990" s="32"/>
      <c r="AI990" s="32"/>
      <c r="AJ990" s="32"/>
    </row>
    <row r="991" spans="5:36" x14ac:dyDescent="0.25">
      <c r="E991" s="34"/>
      <c r="L991" s="54"/>
      <c r="M991" s="54"/>
      <c r="O991" s="34"/>
      <c r="P991" s="34"/>
      <c r="Q991" s="34"/>
      <c r="R991" s="34"/>
      <c r="S991" s="34"/>
      <c r="AF991" s="32"/>
      <c r="AG991" s="32"/>
      <c r="AH991" s="32"/>
      <c r="AI991" s="32"/>
      <c r="AJ991" s="32"/>
    </row>
    <row r="992" spans="5:36" x14ac:dyDescent="0.25">
      <c r="E992" s="34"/>
      <c r="L992" s="54"/>
      <c r="M992" s="54"/>
      <c r="O992" s="34"/>
      <c r="P992" s="34"/>
      <c r="Q992" s="34"/>
      <c r="R992" s="34"/>
      <c r="S992" s="34"/>
      <c r="AF992" s="32"/>
      <c r="AG992" s="32"/>
      <c r="AH992" s="32"/>
      <c r="AI992" s="32"/>
      <c r="AJ992" s="32"/>
    </row>
    <row r="993" spans="5:36" x14ac:dyDescent="0.25">
      <c r="E993" s="34"/>
      <c r="K993" s="34"/>
      <c r="L993" s="54"/>
      <c r="M993" s="54"/>
      <c r="O993" s="34"/>
      <c r="P993" s="34"/>
      <c r="Q993" s="34"/>
      <c r="R993" s="34"/>
      <c r="S993" s="34"/>
      <c r="AF993" s="32"/>
      <c r="AG993" s="32"/>
      <c r="AH993" s="32"/>
      <c r="AI993" s="32"/>
      <c r="AJ993" s="32"/>
    </row>
    <row r="994" spans="5:36" x14ac:dyDescent="0.25">
      <c r="E994" s="34"/>
      <c r="L994" s="54"/>
      <c r="M994" s="54"/>
      <c r="O994" s="34"/>
      <c r="P994" s="34"/>
      <c r="Q994" s="34"/>
      <c r="R994" s="34"/>
      <c r="S994" s="34"/>
      <c r="AF994" s="32"/>
      <c r="AG994" s="32"/>
      <c r="AH994" s="32"/>
      <c r="AI994" s="32"/>
      <c r="AJ994" s="32"/>
    </row>
    <row r="995" spans="5:36" x14ac:dyDescent="0.25">
      <c r="E995" s="34"/>
      <c r="L995" s="54"/>
      <c r="M995" s="54"/>
      <c r="O995" s="34"/>
      <c r="P995" s="34"/>
      <c r="Q995" s="34"/>
      <c r="R995" s="34"/>
      <c r="S995" s="34"/>
      <c r="AF995" s="32"/>
      <c r="AG995" s="32"/>
      <c r="AH995" s="32"/>
      <c r="AI995" s="32"/>
      <c r="AJ995" s="32"/>
    </row>
    <row r="996" spans="5:36" x14ac:dyDescent="0.25">
      <c r="E996" s="34"/>
      <c r="L996" s="54"/>
      <c r="M996" s="54"/>
      <c r="O996" s="34"/>
      <c r="P996" s="34"/>
      <c r="Q996" s="34"/>
      <c r="R996" s="34"/>
      <c r="S996" s="34"/>
      <c r="AF996" s="32"/>
      <c r="AG996" s="32"/>
      <c r="AH996" s="32"/>
      <c r="AI996" s="32"/>
      <c r="AJ996" s="32"/>
    </row>
    <row r="997" spans="5:36" x14ac:dyDescent="0.25">
      <c r="E997" s="34"/>
      <c r="K997" s="34"/>
      <c r="L997" s="54"/>
      <c r="M997" s="54"/>
      <c r="O997" s="34"/>
      <c r="P997" s="34"/>
      <c r="Q997" s="34"/>
      <c r="R997" s="34"/>
      <c r="S997" s="34"/>
      <c r="AF997" s="32"/>
      <c r="AG997" s="32"/>
      <c r="AH997" s="32"/>
      <c r="AI997" s="32"/>
      <c r="AJ997" s="32"/>
    </row>
    <row r="998" spans="5:36" x14ac:dyDescent="0.25">
      <c r="E998" s="34"/>
      <c r="K998" s="34"/>
      <c r="L998" s="54"/>
      <c r="M998" s="54"/>
      <c r="O998" s="34"/>
      <c r="P998" s="34"/>
      <c r="Q998" s="34"/>
      <c r="R998" s="34"/>
      <c r="S998" s="34"/>
      <c r="AF998" s="32"/>
      <c r="AG998" s="32"/>
      <c r="AH998" s="32"/>
      <c r="AI998" s="32"/>
      <c r="AJ998" s="32"/>
    </row>
    <row r="999" spans="5:36" x14ac:dyDescent="0.25">
      <c r="E999" s="34"/>
      <c r="L999" s="54"/>
      <c r="M999" s="54"/>
      <c r="O999" s="34"/>
      <c r="P999" s="34"/>
      <c r="Q999" s="34"/>
      <c r="R999" s="34"/>
      <c r="S999" s="34"/>
      <c r="AF999" s="32"/>
      <c r="AG999" s="32"/>
      <c r="AH999" s="32"/>
      <c r="AI999" s="32"/>
      <c r="AJ999" s="32"/>
    </row>
    <row r="1000" spans="5:36" x14ac:dyDescent="0.25">
      <c r="E1000" s="34"/>
      <c r="K1000" s="34"/>
      <c r="L1000" s="54"/>
      <c r="M1000" s="54"/>
      <c r="O1000" s="34"/>
      <c r="P1000" s="34"/>
      <c r="Q1000" s="34"/>
      <c r="R1000" s="34"/>
      <c r="S1000" s="34"/>
      <c r="AF1000" s="32"/>
      <c r="AG1000" s="32"/>
      <c r="AH1000" s="32"/>
      <c r="AI1000" s="32"/>
      <c r="AJ1000" s="32"/>
    </row>
    <row r="1001" spans="5:36" x14ac:dyDescent="0.25">
      <c r="E1001" s="34"/>
      <c r="L1001" s="54"/>
      <c r="M1001" s="54"/>
      <c r="O1001" s="34"/>
      <c r="P1001" s="34"/>
      <c r="Q1001" s="34"/>
      <c r="R1001" s="34"/>
      <c r="S1001" s="34"/>
      <c r="AF1001" s="32"/>
      <c r="AG1001" s="32"/>
      <c r="AH1001" s="32"/>
      <c r="AI1001" s="32"/>
      <c r="AJ1001" s="32"/>
    </row>
    <row r="1002" spans="5:36" x14ac:dyDescent="0.25">
      <c r="E1002" s="34"/>
      <c r="L1002" s="54"/>
      <c r="M1002" s="54"/>
      <c r="O1002" s="34"/>
      <c r="P1002" s="34"/>
      <c r="Q1002" s="34"/>
      <c r="R1002" s="34"/>
      <c r="S1002" s="34"/>
      <c r="AF1002" s="32"/>
      <c r="AG1002" s="32"/>
      <c r="AH1002" s="32"/>
      <c r="AI1002" s="32"/>
      <c r="AJ1002" s="32"/>
    </row>
    <row r="1003" spans="5:36" x14ac:dyDescent="0.25">
      <c r="E1003" s="34"/>
      <c r="K1003" s="34"/>
      <c r="L1003" s="54"/>
      <c r="M1003" s="54"/>
      <c r="O1003" s="34"/>
      <c r="P1003" s="34"/>
      <c r="Q1003" s="34"/>
      <c r="R1003" s="34"/>
      <c r="S1003" s="34"/>
      <c r="AF1003" s="32"/>
      <c r="AG1003" s="32"/>
      <c r="AH1003" s="32"/>
      <c r="AI1003" s="32"/>
      <c r="AJ1003" s="32"/>
    </row>
    <row r="1004" spans="5:36" x14ac:dyDescent="0.25">
      <c r="E1004" s="34"/>
      <c r="L1004" s="54"/>
      <c r="M1004" s="54"/>
      <c r="O1004" s="34"/>
      <c r="P1004" s="34"/>
      <c r="Q1004" s="34"/>
      <c r="R1004" s="34"/>
      <c r="S1004" s="34"/>
      <c r="AF1004" s="32"/>
      <c r="AG1004" s="32"/>
      <c r="AH1004" s="32"/>
      <c r="AI1004" s="32"/>
      <c r="AJ1004" s="32"/>
    </row>
    <row r="1005" spans="5:36" x14ac:dyDescent="0.25">
      <c r="E1005" s="34"/>
      <c r="L1005" s="54"/>
      <c r="M1005" s="54"/>
      <c r="O1005" s="34"/>
      <c r="P1005" s="34"/>
      <c r="Q1005" s="34"/>
      <c r="R1005" s="34"/>
      <c r="S1005" s="34"/>
      <c r="AF1005" s="32"/>
      <c r="AG1005" s="32"/>
      <c r="AH1005" s="32"/>
      <c r="AI1005" s="32"/>
      <c r="AJ1005" s="32"/>
    </row>
    <row r="1006" spans="5:36" x14ac:dyDescent="0.25">
      <c r="E1006" s="34"/>
      <c r="L1006" s="54"/>
      <c r="M1006" s="54"/>
      <c r="O1006" s="34"/>
      <c r="P1006" s="34"/>
      <c r="Q1006" s="34"/>
      <c r="R1006" s="34"/>
      <c r="S1006" s="34"/>
      <c r="AF1006" s="32"/>
      <c r="AG1006" s="32"/>
      <c r="AH1006" s="32"/>
      <c r="AI1006" s="32"/>
      <c r="AJ1006" s="32"/>
    </row>
    <row r="1007" spans="5:36" x14ac:dyDescent="0.25">
      <c r="E1007" s="34"/>
      <c r="K1007" s="49"/>
      <c r="L1007" s="54"/>
      <c r="M1007" s="54"/>
      <c r="O1007" s="34"/>
      <c r="P1007" s="34"/>
      <c r="Q1007" s="34"/>
      <c r="R1007" s="34"/>
      <c r="S1007" s="34"/>
      <c r="AF1007" s="32"/>
      <c r="AG1007" s="32"/>
      <c r="AH1007" s="32"/>
      <c r="AI1007" s="32"/>
      <c r="AJ1007" s="32"/>
    </row>
    <row r="1008" spans="5:36" x14ac:dyDescent="0.25">
      <c r="E1008" s="34"/>
      <c r="K1008" s="34"/>
      <c r="L1008" s="54"/>
      <c r="M1008" s="54"/>
      <c r="O1008" s="34"/>
      <c r="P1008" s="34"/>
      <c r="Q1008" s="34"/>
      <c r="R1008" s="34"/>
      <c r="S1008" s="34"/>
      <c r="AF1008" s="32"/>
      <c r="AG1008" s="32"/>
      <c r="AH1008" s="32"/>
      <c r="AI1008" s="32"/>
      <c r="AJ1008" s="32"/>
    </row>
    <row r="1009" spans="5:36" x14ac:dyDescent="0.25">
      <c r="E1009" s="34"/>
      <c r="L1009" s="54"/>
      <c r="M1009" s="54"/>
      <c r="O1009" s="34"/>
      <c r="P1009" s="34"/>
      <c r="Q1009" s="34"/>
      <c r="R1009" s="34"/>
      <c r="S1009" s="34"/>
      <c r="AF1009" s="32"/>
      <c r="AG1009" s="32"/>
      <c r="AH1009" s="32"/>
      <c r="AI1009" s="32"/>
      <c r="AJ1009" s="32"/>
    </row>
    <row r="1010" spans="5:36" x14ac:dyDescent="0.25">
      <c r="E1010" s="34"/>
      <c r="K1010" s="34"/>
      <c r="L1010" s="54"/>
      <c r="M1010" s="54"/>
      <c r="O1010" s="34"/>
      <c r="P1010" s="34"/>
      <c r="Q1010" s="34"/>
      <c r="R1010" s="34"/>
      <c r="S1010" s="34"/>
      <c r="AF1010" s="32"/>
      <c r="AG1010" s="32"/>
      <c r="AH1010" s="32"/>
      <c r="AI1010" s="32"/>
      <c r="AJ1010" s="32"/>
    </row>
    <row r="1011" spans="5:36" x14ac:dyDescent="0.25">
      <c r="E1011" s="34"/>
      <c r="L1011" s="54"/>
      <c r="M1011" s="54"/>
      <c r="O1011" s="34"/>
      <c r="P1011" s="34"/>
      <c r="Q1011" s="34"/>
      <c r="R1011" s="34"/>
      <c r="S1011" s="34"/>
      <c r="AF1011" s="32"/>
      <c r="AG1011" s="32"/>
      <c r="AH1011" s="32"/>
      <c r="AI1011" s="32"/>
      <c r="AJ1011" s="32"/>
    </row>
    <row r="1012" spans="5:36" x14ac:dyDescent="0.25">
      <c r="E1012" s="34"/>
      <c r="L1012" s="54"/>
      <c r="M1012" s="54"/>
      <c r="O1012" s="34"/>
      <c r="P1012" s="34"/>
      <c r="Q1012" s="34"/>
      <c r="R1012" s="34"/>
      <c r="S1012" s="34"/>
      <c r="AF1012" s="32"/>
      <c r="AG1012" s="32"/>
      <c r="AH1012" s="32"/>
      <c r="AI1012" s="32"/>
      <c r="AJ1012" s="32"/>
    </row>
    <row r="1013" spans="5:36" x14ac:dyDescent="0.25">
      <c r="E1013" s="34"/>
      <c r="K1013" s="34"/>
      <c r="L1013" s="54"/>
      <c r="M1013" s="54"/>
      <c r="O1013" s="34"/>
      <c r="P1013" s="34"/>
      <c r="Q1013" s="34"/>
      <c r="R1013" s="34"/>
      <c r="S1013" s="34"/>
      <c r="AF1013" s="32"/>
      <c r="AG1013" s="32"/>
      <c r="AH1013" s="32"/>
      <c r="AI1013" s="32"/>
      <c r="AJ1013" s="32"/>
    </row>
    <row r="1014" spans="5:36" x14ac:dyDescent="0.25">
      <c r="E1014" s="34"/>
      <c r="K1014" s="49"/>
      <c r="L1014" s="54"/>
      <c r="M1014" s="54"/>
      <c r="O1014" s="34"/>
      <c r="P1014" s="34"/>
      <c r="Q1014" s="34"/>
      <c r="R1014" s="34"/>
      <c r="S1014" s="34"/>
      <c r="AF1014" s="32"/>
      <c r="AG1014" s="32"/>
      <c r="AH1014" s="32"/>
      <c r="AI1014" s="32"/>
      <c r="AJ1014" s="32"/>
    </row>
    <row r="1015" spans="5:36" x14ac:dyDescent="0.25">
      <c r="E1015" s="34"/>
      <c r="K1015" s="49"/>
      <c r="L1015" s="54"/>
      <c r="M1015" s="54"/>
      <c r="O1015" s="34"/>
      <c r="P1015" s="34"/>
      <c r="Q1015" s="34"/>
      <c r="R1015" s="34"/>
      <c r="S1015" s="34"/>
      <c r="AF1015" s="32"/>
      <c r="AG1015" s="32"/>
      <c r="AH1015" s="32"/>
      <c r="AI1015" s="32"/>
      <c r="AJ1015" s="32"/>
    </row>
    <row r="1016" spans="5:36" x14ac:dyDescent="0.25">
      <c r="E1016" s="34"/>
      <c r="K1016" s="34"/>
      <c r="L1016" s="54"/>
      <c r="M1016" s="54"/>
      <c r="O1016" s="34"/>
      <c r="P1016" s="34"/>
      <c r="Q1016" s="34"/>
      <c r="R1016" s="34"/>
      <c r="S1016" s="34"/>
      <c r="AF1016" s="32"/>
      <c r="AG1016" s="32"/>
      <c r="AH1016" s="32"/>
      <c r="AI1016" s="32"/>
      <c r="AJ1016" s="32"/>
    </row>
    <row r="1017" spans="5:36" x14ac:dyDescent="0.25">
      <c r="E1017" s="34"/>
      <c r="L1017" s="54"/>
      <c r="M1017" s="54"/>
      <c r="O1017" s="34"/>
      <c r="P1017" s="34"/>
      <c r="Q1017" s="34"/>
      <c r="R1017" s="34"/>
      <c r="S1017" s="34"/>
      <c r="AF1017" s="32"/>
      <c r="AG1017" s="32"/>
      <c r="AH1017" s="32"/>
      <c r="AI1017" s="32"/>
      <c r="AJ1017" s="32"/>
    </row>
    <row r="1018" spans="5:36" x14ac:dyDescent="0.25">
      <c r="E1018" s="34"/>
      <c r="K1018" s="34"/>
      <c r="L1018" s="54"/>
      <c r="M1018" s="54"/>
      <c r="O1018" s="34"/>
      <c r="P1018" s="34"/>
      <c r="Q1018" s="34"/>
      <c r="R1018" s="34"/>
      <c r="S1018" s="34"/>
      <c r="AF1018" s="32"/>
      <c r="AG1018" s="32"/>
      <c r="AH1018" s="32"/>
      <c r="AI1018" s="32"/>
      <c r="AJ1018" s="32"/>
    </row>
    <row r="1019" spans="5:36" x14ac:dyDescent="0.25">
      <c r="E1019" s="34"/>
      <c r="L1019" s="54"/>
      <c r="M1019" s="54"/>
      <c r="O1019" s="34"/>
      <c r="P1019" s="34"/>
      <c r="Q1019" s="34"/>
      <c r="R1019" s="34"/>
      <c r="S1019" s="34"/>
      <c r="AF1019" s="32"/>
      <c r="AG1019" s="32"/>
      <c r="AH1019" s="32"/>
      <c r="AI1019" s="32"/>
      <c r="AJ1019" s="32"/>
    </row>
    <row r="1020" spans="5:36" x14ac:dyDescent="0.25">
      <c r="E1020" s="34"/>
      <c r="K1020" s="34"/>
      <c r="L1020" s="54"/>
      <c r="M1020" s="54"/>
      <c r="O1020" s="34"/>
      <c r="P1020" s="34"/>
      <c r="Q1020" s="34"/>
      <c r="R1020" s="34"/>
      <c r="S1020" s="34"/>
      <c r="AF1020" s="32"/>
      <c r="AG1020" s="32"/>
      <c r="AH1020" s="32"/>
      <c r="AI1020" s="32"/>
      <c r="AJ1020" s="32"/>
    </row>
    <row r="1021" spans="5:36" x14ac:dyDescent="0.25">
      <c r="E1021" s="34"/>
      <c r="L1021" s="54"/>
      <c r="M1021" s="54"/>
      <c r="O1021" s="34"/>
      <c r="P1021" s="34"/>
      <c r="Q1021" s="34"/>
      <c r="R1021" s="34"/>
      <c r="S1021" s="34"/>
      <c r="AF1021" s="32"/>
      <c r="AG1021" s="32"/>
      <c r="AH1021" s="32"/>
      <c r="AI1021" s="32"/>
      <c r="AJ1021" s="32"/>
    </row>
    <row r="1022" spans="5:36" x14ac:dyDescent="0.25">
      <c r="E1022" s="34"/>
      <c r="L1022" s="54"/>
      <c r="M1022" s="54"/>
      <c r="O1022" s="34"/>
      <c r="P1022" s="34"/>
      <c r="Q1022" s="34"/>
      <c r="R1022" s="34"/>
      <c r="S1022" s="34"/>
      <c r="AF1022" s="32"/>
      <c r="AG1022" s="32"/>
      <c r="AH1022" s="32"/>
      <c r="AI1022" s="32"/>
      <c r="AJ1022" s="32"/>
    </row>
    <row r="1023" spans="5:36" x14ac:dyDescent="0.25">
      <c r="E1023" s="34"/>
      <c r="K1023" s="34"/>
      <c r="L1023" s="54"/>
      <c r="M1023" s="54"/>
      <c r="O1023" s="34"/>
      <c r="P1023" s="34"/>
      <c r="Q1023" s="34"/>
      <c r="R1023" s="34"/>
      <c r="S1023" s="34"/>
      <c r="AF1023" s="32"/>
      <c r="AG1023" s="32"/>
      <c r="AH1023" s="32"/>
      <c r="AI1023" s="32"/>
      <c r="AJ1023" s="32"/>
    </row>
    <row r="1024" spans="5:36" x14ac:dyDescent="0.25">
      <c r="E1024" s="34"/>
      <c r="L1024" s="54"/>
      <c r="M1024" s="54"/>
      <c r="O1024" s="34"/>
      <c r="P1024" s="34"/>
      <c r="Q1024" s="34"/>
      <c r="R1024" s="34"/>
      <c r="S1024" s="34"/>
      <c r="AF1024" s="32"/>
      <c r="AG1024" s="32"/>
      <c r="AH1024" s="32"/>
      <c r="AI1024" s="32"/>
      <c r="AJ1024" s="32"/>
    </row>
    <row r="1025" spans="5:36" x14ac:dyDescent="0.25">
      <c r="E1025" s="34"/>
      <c r="K1025" s="49"/>
      <c r="L1025" s="54"/>
      <c r="M1025" s="54"/>
      <c r="O1025" s="34"/>
      <c r="P1025" s="34"/>
      <c r="Q1025" s="34"/>
      <c r="R1025" s="34"/>
      <c r="S1025" s="34"/>
      <c r="AF1025" s="32"/>
      <c r="AG1025" s="32"/>
      <c r="AH1025" s="32"/>
      <c r="AI1025" s="32"/>
      <c r="AJ1025" s="32"/>
    </row>
    <row r="1026" spans="5:36" x14ac:dyDescent="0.25">
      <c r="E1026" s="34"/>
      <c r="K1026" s="34"/>
      <c r="L1026" s="54"/>
      <c r="M1026" s="54"/>
      <c r="O1026" s="34"/>
      <c r="P1026" s="34"/>
      <c r="Q1026" s="34"/>
      <c r="R1026" s="34"/>
      <c r="S1026" s="34"/>
      <c r="AF1026" s="32"/>
      <c r="AG1026" s="32"/>
      <c r="AH1026" s="32"/>
      <c r="AI1026" s="32"/>
      <c r="AJ1026" s="32"/>
    </row>
    <row r="1027" spans="5:36" x14ac:dyDescent="0.25">
      <c r="E1027" s="34"/>
      <c r="L1027" s="54"/>
      <c r="M1027" s="54"/>
      <c r="O1027" s="34"/>
      <c r="P1027" s="34"/>
      <c r="Q1027" s="34"/>
      <c r="R1027" s="34"/>
      <c r="S1027" s="34"/>
      <c r="AF1027" s="32"/>
      <c r="AG1027" s="32"/>
      <c r="AH1027" s="32"/>
      <c r="AI1027" s="32"/>
      <c r="AJ1027" s="32"/>
    </row>
    <row r="1028" spans="5:36" x14ac:dyDescent="0.25">
      <c r="E1028" s="34"/>
      <c r="L1028" s="54"/>
      <c r="M1028" s="54"/>
      <c r="O1028" s="34"/>
      <c r="P1028" s="34"/>
      <c r="Q1028" s="34"/>
      <c r="R1028" s="34"/>
      <c r="S1028" s="34"/>
      <c r="AF1028" s="32"/>
      <c r="AG1028" s="32"/>
      <c r="AH1028" s="32"/>
      <c r="AI1028" s="32"/>
      <c r="AJ1028" s="32"/>
    </row>
    <row r="1029" spans="5:36" x14ac:dyDescent="0.25">
      <c r="E1029" s="34"/>
      <c r="K1029" s="34"/>
      <c r="L1029" s="54"/>
      <c r="M1029" s="54"/>
      <c r="O1029" s="34"/>
      <c r="P1029" s="34"/>
      <c r="Q1029" s="34"/>
      <c r="R1029" s="34"/>
      <c r="S1029" s="34"/>
      <c r="AF1029" s="32"/>
      <c r="AG1029" s="32"/>
      <c r="AH1029" s="32"/>
      <c r="AI1029" s="32"/>
      <c r="AJ1029" s="32"/>
    </row>
    <row r="1030" spans="5:36" x14ac:dyDescent="0.25">
      <c r="E1030" s="34"/>
      <c r="L1030" s="54"/>
      <c r="M1030" s="54"/>
      <c r="O1030" s="34"/>
      <c r="P1030" s="34"/>
      <c r="Q1030" s="34"/>
      <c r="R1030" s="34"/>
      <c r="S1030" s="34"/>
      <c r="AF1030" s="32"/>
      <c r="AG1030" s="32"/>
      <c r="AH1030" s="32"/>
      <c r="AI1030" s="32"/>
      <c r="AJ1030" s="32"/>
    </row>
    <row r="1031" spans="5:36" x14ac:dyDescent="0.25">
      <c r="E1031" s="34"/>
      <c r="K1031" s="34"/>
      <c r="L1031" s="54"/>
      <c r="M1031" s="54"/>
      <c r="O1031" s="34"/>
      <c r="P1031" s="34"/>
      <c r="Q1031" s="34"/>
      <c r="R1031" s="34"/>
      <c r="S1031" s="34"/>
      <c r="AF1031" s="32"/>
      <c r="AG1031" s="32"/>
      <c r="AH1031" s="32"/>
      <c r="AI1031" s="32"/>
      <c r="AJ1031" s="32"/>
    </row>
    <row r="1032" spans="5:36" x14ac:dyDescent="0.25">
      <c r="E1032" s="34"/>
      <c r="L1032" s="54"/>
      <c r="M1032" s="54"/>
      <c r="O1032" s="34"/>
      <c r="P1032" s="34"/>
      <c r="Q1032" s="34"/>
      <c r="R1032" s="34"/>
      <c r="S1032" s="34"/>
      <c r="AF1032" s="32"/>
      <c r="AG1032" s="32"/>
      <c r="AH1032" s="32"/>
      <c r="AI1032" s="32"/>
      <c r="AJ1032" s="32"/>
    </row>
    <row r="1033" spans="5:36" x14ac:dyDescent="0.25">
      <c r="E1033" s="34"/>
      <c r="L1033" s="54"/>
      <c r="M1033" s="54"/>
      <c r="O1033" s="34"/>
      <c r="P1033" s="34"/>
      <c r="Q1033" s="34"/>
      <c r="R1033" s="34"/>
      <c r="S1033" s="34"/>
      <c r="AF1033" s="32"/>
      <c r="AG1033" s="32"/>
      <c r="AH1033" s="32"/>
      <c r="AI1033" s="32"/>
      <c r="AJ1033" s="32"/>
    </row>
    <row r="1034" spans="5:36" x14ac:dyDescent="0.25">
      <c r="E1034" s="34"/>
      <c r="K1034" s="34"/>
      <c r="L1034" s="54"/>
      <c r="M1034" s="54"/>
      <c r="O1034" s="34"/>
      <c r="P1034" s="34"/>
      <c r="Q1034" s="34"/>
      <c r="R1034" s="34"/>
      <c r="S1034" s="34"/>
      <c r="AF1034" s="32"/>
      <c r="AG1034" s="32"/>
      <c r="AH1034" s="32"/>
      <c r="AI1034" s="32"/>
      <c r="AJ1034" s="32"/>
    </row>
    <row r="1035" spans="5:36" x14ac:dyDescent="0.25">
      <c r="E1035" s="34"/>
      <c r="K1035" s="50"/>
      <c r="L1035" s="54"/>
      <c r="M1035" s="54"/>
      <c r="O1035" s="34"/>
      <c r="P1035" s="34"/>
      <c r="Q1035" s="34"/>
      <c r="R1035" s="34"/>
      <c r="S1035" s="34"/>
      <c r="AF1035" s="32"/>
      <c r="AG1035" s="32"/>
      <c r="AH1035" s="32"/>
      <c r="AI1035" s="32"/>
      <c r="AJ1035" s="32"/>
    </row>
    <row r="1036" spans="5:36" x14ac:dyDescent="0.25">
      <c r="E1036" s="34"/>
      <c r="L1036" s="54"/>
      <c r="M1036" s="54"/>
      <c r="O1036" s="34"/>
      <c r="P1036" s="34"/>
      <c r="Q1036" s="34"/>
      <c r="R1036" s="34"/>
      <c r="S1036" s="34"/>
      <c r="AF1036" s="32"/>
      <c r="AG1036" s="32"/>
      <c r="AH1036" s="32"/>
      <c r="AI1036" s="32"/>
      <c r="AJ1036" s="32"/>
    </row>
    <row r="1037" spans="5:36" x14ac:dyDescent="0.25">
      <c r="E1037" s="34"/>
      <c r="L1037" s="54"/>
      <c r="M1037" s="54"/>
      <c r="O1037" s="34"/>
      <c r="P1037" s="34"/>
      <c r="Q1037" s="34"/>
      <c r="R1037" s="34"/>
      <c r="S1037" s="34"/>
      <c r="AF1037" s="32"/>
      <c r="AG1037" s="32"/>
      <c r="AH1037" s="32"/>
      <c r="AI1037" s="32"/>
      <c r="AJ1037" s="32"/>
    </row>
    <row r="1038" spans="5:36" x14ac:dyDescent="0.25">
      <c r="E1038" s="34"/>
      <c r="L1038" s="54"/>
      <c r="M1038" s="54"/>
      <c r="O1038" s="34"/>
      <c r="P1038" s="34"/>
      <c r="Q1038" s="34"/>
      <c r="R1038" s="34"/>
      <c r="S1038" s="34"/>
      <c r="AF1038" s="32"/>
      <c r="AG1038" s="32"/>
      <c r="AH1038" s="32"/>
      <c r="AI1038" s="32"/>
      <c r="AJ1038" s="32"/>
    </row>
    <row r="1039" spans="5:36" x14ac:dyDescent="0.25">
      <c r="E1039" s="34"/>
      <c r="L1039" s="54"/>
      <c r="M1039" s="54"/>
      <c r="O1039" s="34"/>
      <c r="P1039" s="34"/>
      <c r="Q1039" s="34"/>
      <c r="R1039" s="34"/>
      <c r="S1039" s="34"/>
      <c r="AF1039" s="32"/>
      <c r="AG1039" s="32"/>
      <c r="AH1039" s="32"/>
      <c r="AI1039" s="32"/>
      <c r="AJ1039" s="32"/>
    </row>
    <row r="1040" spans="5:36" x14ac:dyDescent="0.25">
      <c r="E1040" s="34"/>
      <c r="L1040" s="54"/>
      <c r="M1040" s="54"/>
      <c r="O1040" s="34"/>
      <c r="P1040" s="34"/>
      <c r="Q1040" s="34"/>
      <c r="R1040" s="34"/>
      <c r="S1040" s="34"/>
      <c r="AF1040" s="32"/>
      <c r="AG1040" s="32"/>
      <c r="AH1040" s="32"/>
      <c r="AI1040" s="32"/>
      <c r="AJ1040" s="32"/>
    </row>
    <row r="1041" spans="5:36" x14ac:dyDescent="0.25">
      <c r="E1041" s="34"/>
      <c r="L1041" s="54"/>
      <c r="M1041" s="54"/>
      <c r="O1041" s="34"/>
      <c r="P1041" s="34"/>
      <c r="Q1041" s="34"/>
      <c r="R1041" s="34"/>
      <c r="S1041" s="34"/>
      <c r="AF1041" s="32"/>
      <c r="AG1041" s="32"/>
      <c r="AH1041" s="32"/>
      <c r="AI1041" s="32"/>
      <c r="AJ1041" s="32"/>
    </row>
    <row r="1042" spans="5:36" x14ac:dyDescent="0.25">
      <c r="E1042" s="34"/>
      <c r="L1042" s="54"/>
      <c r="M1042" s="54"/>
      <c r="O1042" s="34"/>
      <c r="P1042" s="34"/>
      <c r="Q1042" s="34"/>
      <c r="R1042" s="34"/>
      <c r="S1042" s="34"/>
      <c r="AF1042" s="32"/>
      <c r="AG1042" s="32"/>
      <c r="AH1042" s="32"/>
      <c r="AI1042" s="32"/>
      <c r="AJ1042" s="32"/>
    </row>
    <row r="1043" spans="5:36" x14ac:dyDescent="0.25">
      <c r="E1043" s="34"/>
      <c r="L1043" s="54"/>
      <c r="M1043" s="54"/>
      <c r="O1043" s="34"/>
      <c r="P1043" s="34"/>
      <c r="Q1043" s="34"/>
      <c r="R1043" s="34"/>
      <c r="S1043" s="34"/>
      <c r="AF1043" s="32"/>
      <c r="AG1043" s="32"/>
      <c r="AH1043" s="32"/>
      <c r="AI1043" s="32"/>
      <c r="AJ1043" s="32"/>
    </row>
    <row r="1044" spans="5:36" x14ac:dyDescent="0.25">
      <c r="E1044" s="34"/>
      <c r="L1044" s="54"/>
      <c r="M1044" s="54"/>
      <c r="O1044" s="34"/>
      <c r="P1044" s="34"/>
      <c r="Q1044" s="34"/>
      <c r="R1044" s="34"/>
      <c r="S1044" s="34"/>
      <c r="AF1044" s="32"/>
      <c r="AG1044" s="32"/>
      <c r="AH1044" s="32"/>
      <c r="AI1044" s="32"/>
      <c r="AJ1044" s="32"/>
    </row>
    <row r="1045" spans="5:36" x14ac:dyDescent="0.25">
      <c r="E1045" s="34"/>
      <c r="L1045" s="54"/>
      <c r="M1045" s="54"/>
      <c r="O1045" s="34"/>
      <c r="P1045" s="34"/>
      <c r="Q1045" s="34"/>
      <c r="R1045" s="34"/>
      <c r="S1045" s="34"/>
      <c r="AF1045" s="32"/>
      <c r="AG1045" s="32"/>
      <c r="AH1045" s="32"/>
      <c r="AI1045" s="32"/>
      <c r="AJ1045" s="32"/>
    </row>
    <row r="1046" spans="5:36" x14ac:dyDescent="0.25">
      <c r="E1046" s="34"/>
      <c r="L1046" s="54"/>
      <c r="M1046" s="54"/>
      <c r="O1046" s="34"/>
      <c r="P1046" s="34"/>
      <c r="Q1046" s="34"/>
      <c r="R1046" s="34"/>
      <c r="S1046" s="34"/>
      <c r="AF1046" s="32"/>
      <c r="AG1046" s="32"/>
      <c r="AH1046" s="32"/>
      <c r="AI1046" s="32"/>
      <c r="AJ1046" s="32"/>
    </row>
    <row r="1047" spans="5:36" x14ac:dyDescent="0.25">
      <c r="E1047" s="34"/>
      <c r="L1047" s="54"/>
      <c r="M1047" s="54"/>
      <c r="O1047" s="34"/>
      <c r="P1047" s="34"/>
      <c r="Q1047" s="34"/>
      <c r="R1047" s="34"/>
      <c r="S1047" s="34"/>
      <c r="AF1047" s="32"/>
      <c r="AG1047" s="32"/>
      <c r="AH1047" s="32"/>
      <c r="AI1047" s="32"/>
      <c r="AJ1047" s="32"/>
    </row>
    <row r="1048" spans="5:36" x14ac:dyDescent="0.25">
      <c r="E1048" s="34"/>
      <c r="L1048" s="54"/>
      <c r="M1048" s="54"/>
      <c r="O1048" s="34"/>
      <c r="P1048" s="34"/>
      <c r="Q1048" s="34"/>
      <c r="R1048" s="34"/>
      <c r="S1048" s="34"/>
      <c r="AF1048" s="32"/>
      <c r="AG1048" s="32"/>
      <c r="AH1048" s="32"/>
      <c r="AI1048" s="32"/>
      <c r="AJ1048" s="32"/>
    </row>
    <row r="1049" spans="5:36" x14ac:dyDescent="0.25">
      <c r="E1049" s="34"/>
      <c r="L1049" s="54"/>
      <c r="M1049" s="54"/>
      <c r="O1049" s="34"/>
      <c r="P1049" s="34"/>
      <c r="Q1049" s="34"/>
      <c r="R1049" s="34"/>
      <c r="S1049" s="34"/>
      <c r="AF1049" s="32"/>
      <c r="AG1049" s="32"/>
      <c r="AH1049" s="32"/>
      <c r="AI1049" s="32"/>
      <c r="AJ1049" s="32"/>
    </row>
    <row r="1050" spans="5:36" x14ac:dyDescent="0.25">
      <c r="E1050" s="34"/>
      <c r="L1050" s="54"/>
      <c r="M1050" s="54"/>
      <c r="O1050" s="34"/>
      <c r="P1050" s="34"/>
      <c r="Q1050" s="34"/>
      <c r="R1050" s="34"/>
      <c r="S1050" s="34"/>
      <c r="AF1050" s="32"/>
      <c r="AG1050" s="32"/>
      <c r="AH1050" s="32"/>
      <c r="AI1050" s="32"/>
      <c r="AJ1050" s="32"/>
    </row>
    <row r="1051" spans="5:36" x14ac:dyDescent="0.25">
      <c r="E1051" s="34"/>
      <c r="L1051" s="54"/>
      <c r="M1051" s="54"/>
      <c r="O1051" s="34"/>
      <c r="P1051" s="34"/>
      <c r="Q1051" s="34"/>
      <c r="R1051" s="34"/>
      <c r="S1051" s="34"/>
      <c r="AF1051" s="32"/>
      <c r="AG1051" s="32"/>
      <c r="AH1051" s="32"/>
      <c r="AI1051" s="32"/>
      <c r="AJ1051" s="32"/>
    </row>
    <row r="1052" spans="5:36" x14ac:dyDescent="0.25">
      <c r="E1052" s="34"/>
      <c r="L1052" s="54"/>
      <c r="M1052" s="54"/>
      <c r="O1052" s="34"/>
      <c r="P1052" s="34"/>
      <c r="Q1052" s="34"/>
      <c r="R1052" s="34"/>
      <c r="S1052" s="34"/>
      <c r="AF1052" s="32"/>
      <c r="AG1052" s="32"/>
      <c r="AH1052" s="32"/>
      <c r="AI1052" s="32"/>
      <c r="AJ1052" s="32"/>
    </row>
    <row r="1053" spans="5:36" x14ac:dyDescent="0.25">
      <c r="E1053" s="34"/>
      <c r="L1053" s="54"/>
      <c r="M1053" s="54"/>
      <c r="O1053" s="34"/>
      <c r="P1053" s="34"/>
      <c r="Q1053" s="34"/>
      <c r="R1053" s="34"/>
      <c r="S1053" s="34"/>
      <c r="AF1053" s="32"/>
      <c r="AG1053" s="32"/>
      <c r="AH1053" s="32"/>
      <c r="AI1053" s="32"/>
      <c r="AJ1053" s="32"/>
    </row>
    <row r="1054" spans="5:36" x14ac:dyDescent="0.25">
      <c r="E1054" s="34"/>
      <c r="L1054" s="54"/>
      <c r="M1054" s="54"/>
      <c r="O1054" s="34"/>
      <c r="P1054" s="34"/>
      <c r="Q1054" s="34"/>
      <c r="R1054" s="34"/>
      <c r="S1054" s="34"/>
      <c r="AF1054" s="32"/>
      <c r="AG1054" s="32"/>
      <c r="AH1054" s="32"/>
      <c r="AI1054" s="32"/>
      <c r="AJ1054" s="32"/>
    </row>
    <row r="1055" spans="5:36" x14ac:dyDescent="0.25">
      <c r="E1055" s="34"/>
      <c r="L1055" s="54"/>
      <c r="M1055" s="54"/>
      <c r="O1055" s="34"/>
      <c r="P1055" s="34"/>
      <c r="Q1055" s="34"/>
      <c r="R1055" s="34"/>
      <c r="S1055" s="34"/>
      <c r="AF1055" s="32"/>
      <c r="AG1055" s="32"/>
      <c r="AH1055" s="32"/>
      <c r="AI1055" s="32"/>
      <c r="AJ1055" s="32"/>
    </row>
    <row r="1056" spans="5:36" x14ac:dyDescent="0.25">
      <c r="E1056" s="34"/>
      <c r="L1056" s="54"/>
      <c r="M1056" s="54"/>
      <c r="O1056" s="34"/>
      <c r="P1056" s="34"/>
      <c r="Q1056" s="34"/>
      <c r="R1056" s="34"/>
      <c r="S1056" s="34"/>
      <c r="AF1056" s="32"/>
      <c r="AG1056" s="32"/>
      <c r="AH1056" s="32"/>
      <c r="AI1056" s="32"/>
      <c r="AJ1056" s="32"/>
    </row>
    <row r="1057" spans="5:36" x14ac:dyDescent="0.25">
      <c r="E1057" s="34"/>
      <c r="L1057" s="54"/>
      <c r="M1057" s="54"/>
      <c r="O1057" s="34"/>
      <c r="P1057" s="34"/>
      <c r="Q1057" s="34"/>
      <c r="R1057" s="34"/>
      <c r="S1057" s="34"/>
      <c r="AF1057" s="32"/>
      <c r="AG1057" s="32"/>
      <c r="AH1057" s="32"/>
      <c r="AI1057" s="32"/>
      <c r="AJ1057" s="32"/>
    </row>
    <row r="1058" spans="5:36" x14ac:dyDescent="0.25">
      <c r="E1058" s="34"/>
      <c r="L1058" s="54"/>
      <c r="M1058" s="54"/>
      <c r="O1058" s="34"/>
      <c r="P1058" s="34"/>
      <c r="Q1058" s="34"/>
      <c r="R1058" s="34"/>
      <c r="S1058" s="34"/>
      <c r="AF1058" s="32"/>
      <c r="AG1058" s="32"/>
      <c r="AH1058" s="32"/>
      <c r="AI1058" s="32"/>
      <c r="AJ1058" s="32"/>
    </row>
    <row r="1059" spans="5:36" x14ac:dyDescent="0.25">
      <c r="E1059" s="34"/>
      <c r="L1059" s="54"/>
      <c r="M1059" s="54"/>
      <c r="O1059" s="34"/>
      <c r="P1059" s="34"/>
      <c r="Q1059" s="34"/>
      <c r="R1059" s="34"/>
      <c r="S1059" s="34"/>
      <c r="AF1059" s="32"/>
      <c r="AG1059" s="32"/>
      <c r="AH1059" s="32"/>
      <c r="AI1059" s="32"/>
      <c r="AJ1059" s="32"/>
    </row>
    <row r="1060" spans="5:36" x14ac:dyDescent="0.25">
      <c r="E1060" s="34"/>
      <c r="L1060" s="54"/>
      <c r="M1060" s="54"/>
      <c r="O1060" s="34"/>
      <c r="P1060" s="34"/>
      <c r="Q1060" s="34"/>
      <c r="R1060" s="34"/>
      <c r="S1060" s="34"/>
      <c r="AF1060" s="32"/>
      <c r="AG1060" s="32"/>
      <c r="AH1060" s="32"/>
      <c r="AI1060" s="32"/>
      <c r="AJ1060" s="32"/>
    </row>
    <row r="1061" spans="5:36" x14ac:dyDescent="0.25">
      <c r="E1061" s="34"/>
      <c r="L1061" s="54"/>
      <c r="M1061" s="54"/>
      <c r="O1061" s="34"/>
      <c r="P1061" s="34"/>
      <c r="Q1061" s="34"/>
      <c r="R1061" s="34"/>
      <c r="S1061" s="34"/>
      <c r="AF1061" s="32"/>
      <c r="AG1061" s="32"/>
      <c r="AH1061" s="32"/>
      <c r="AI1061" s="32"/>
      <c r="AJ1061" s="32"/>
    </row>
    <row r="1062" spans="5:36" x14ac:dyDescent="0.25">
      <c r="E1062" s="34"/>
      <c r="L1062" s="54"/>
      <c r="M1062" s="54"/>
      <c r="O1062" s="34"/>
      <c r="P1062" s="34"/>
      <c r="Q1062" s="34"/>
      <c r="R1062" s="34"/>
      <c r="S1062" s="34"/>
      <c r="AF1062" s="32"/>
      <c r="AG1062" s="32"/>
      <c r="AH1062" s="32"/>
      <c r="AI1062" s="32"/>
      <c r="AJ1062" s="32"/>
    </row>
    <row r="1063" spans="5:36" x14ac:dyDescent="0.25">
      <c r="E1063" s="34"/>
      <c r="L1063" s="54"/>
      <c r="M1063" s="54"/>
      <c r="O1063" s="34"/>
      <c r="P1063" s="34"/>
      <c r="Q1063" s="34"/>
      <c r="R1063" s="34"/>
      <c r="S1063" s="34"/>
      <c r="AF1063" s="32"/>
      <c r="AG1063" s="32"/>
      <c r="AH1063" s="32"/>
      <c r="AI1063" s="32"/>
      <c r="AJ1063" s="32"/>
    </row>
    <row r="1064" spans="5:36" x14ac:dyDescent="0.25">
      <c r="E1064" s="34"/>
      <c r="L1064" s="54"/>
      <c r="M1064" s="54"/>
      <c r="O1064" s="34"/>
      <c r="P1064" s="34"/>
      <c r="Q1064" s="34"/>
      <c r="R1064" s="34"/>
      <c r="S1064" s="34"/>
      <c r="AF1064" s="32"/>
      <c r="AG1064" s="32"/>
      <c r="AH1064" s="32"/>
      <c r="AI1064" s="32"/>
      <c r="AJ1064" s="32"/>
    </row>
    <row r="1065" spans="5:36" x14ac:dyDescent="0.25">
      <c r="E1065" s="34"/>
      <c r="L1065" s="54"/>
      <c r="M1065" s="54"/>
      <c r="O1065" s="34"/>
      <c r="P1065" s="34"/>
      <c r="Q1065" s="34"/>
      <c r="R1065" s="34"/>
      <c r="S1065" s="34"/>
      <c r="AF1065" s="32"/>
      <c r="AG1065" s="32"/>
      <c r="AH1065" s="32"/>
      <c r="AI1065" s="32"/>
      <c r="AJ1065" s="32"/>
    </row>
    <row r="1066" spans="5:36" x14ac:dyDescent="0.25">
      <c r="E1066" s="34"/>
      <c r="L1066" s="54"/>
      <c r="M1066" s="54"/>
      <c r="O1066" s="34"/>
      <c r="P1066" s="34"/>
      <c r="Q1066" s="34"/>
      <c r="R1066" s="34"/>
      <c r="S1066" s="34"/>
      <c r="AF1066" s="32"/>
      <c r="AG1066" s="32"/>
      <c r="AH1066" s="32"/>
      <c r="AI1066" s="32"/>
      <c r="AJ1066" s="32"/>
    </row>
    <row r="1067" spans="5:36" x14ac:dyDescent="0.25">
      <c r="E1067" s="34"/>
      <c r="L1067" s="54"/>
      <c r="M1067" s="54"/>
      <c r="O1067" s="34"/>
      <c r="P1067" s="34"/>
      <c r="Q1067" s="34"/>
      <c r="R1067" s="34"/>
      <c r="S1067" s="34"/>
      <c r="AF1067" s="32"/>
      <c r="AG1067" s="32"/>
      <c r="AH1067" s="32"/>
      <c r="AI1067" s="32"/>
      <c r="AJ1067" s="32"/>
    </row>
    <row r="1068" spans="5:36" x14ac:dyDescent="0.25">
      <c r="E1068" s="34"/>
      <c r="L1068" s="54"/>
      <c r="M1068" s="54"/>
      <c r="O1068" s="34"/>
      <c r="P1068" s="34"/>
      <c r="Q1068" s="34"/>
      <c r="R1068" s="34"/>
      <c r="S1068" s="34"/>
      <c r="AF1068" s="32"/>
      <c r="AG1068" s="32"/>
      <c r="AH1068" s="32"/>
      <c r="AI1068" s="32"/>
      <c r="AJ1068" s="32"/>
    </row>
    <row r="1069" spans="5:36" x14ac:dyDescent="0.25">
      <c r="E1069" s="34"/>
      <c r="L1069" s="54"/>
      <c r="M1069" s="54"/>
      <c r="O1069" s="34"/>
      <c r="P1069" s="34"/>
      <c r="Q1069" s="34"/>
      <c r="R1069" s="34"/>
      <c r="S1069" s="34"/>
      <c r="AF1069" s="32"/>
      <c r="AG1069" s="32"/>
      <c r="AH1069" s="32"/>
      <c r="AI1069" s="32"/>
      <c r="AJ1069" s="32"/>
    </row>
    <row r="1070" spans="5:36" x14ac:dyDescent="0.25">
      <c r="E1070" s="34"/>
      <c r="L1070" s="54"/>
      <c r="M1070" s="54"/>
      <c r="O1070" s="34"/>
      <c r="P1070" s="34"/>
      <c r="Q1070" s="34"/>
      <c r="R1070" s="34"/>
      <c r="S1070" s="34"/>
      <c r="AF1070" s="32"/>
      <c r="AG1070" s="32"/>
      <c r="AH1070" s="32"/>
      <c r="AI1070" s="32"/>
      <c r="AJ1070" s="32"/>
    </row>
    <row r="1071" spans="5:36" x14ac:dyDescent="0.25">
      <c r="E1071" s="34"/>
      <c r="L1071" s="54"/>
      <c r="M1071" s="54"/>
      <c r="O1071" s="34"/>
      <c r="P1071" s="34"/>
      <c r="Q1071" s="34"/>
      <c r="R1071" s="34"/>
      <c r="S1071" s="34"/>
      <c r="AF1071" s="32"/>
      <c r="AG1071" s="32"/>
      <c r="AH1071" s="32"/>
      <c r="AI1071" s="32"/>
      <c r="AJ1071" s="32"/>
    </row>
    <row r="1072" spans="5:36" x14ac:dyDescent="0.25">
      <c r="E1072" s="34"/>
      <c r="L1072" s="54"/>
      <c r="M1072" s="54"/>
      <c r="O1072" s="34"/>
      <c r="P1072" s="34"/>
      <c r="Q1072" s="34"/>
      <c r="R1072" s="34"/>
      <c r="S1072" s="34"/>
      <c r="AF1072" s="32"/>
      <c r="AG1072" s="32"/>
      <c r="AH1072" s="32"/>
      <c r="AI1072" s="32"/>
      <c r="AJ1072" s="32"/>
    </row>
    <row r="1073" spans="5:36" x14ac:dyDescent="0.25">
      <c r="E1073" s="34"/>
      <c r="L1073" s="54"/>
      <c r="M1073" s="54"/>
      <c r="O1073" s="34"/>
      <c r="P1073" s="34"/>
      <c r="Q1073" s="34"/>
      <c r="R1073" s="34"/>
      <c r="S1073" s="34"/>
      <c r="AF1073" s="32"/>
      <c r="AG1073" s="32"/>
      <c r="AH1073" s="32"/>
      <c r="AI1073" s="32"/>
      <c r="AJ1073" s="32"/>
    </row>
    <row r="1074" spans="5:36" x14ac:dyDescent="0.25">
      <c r="E1074" s="34"/>
      <c r="L1074" s="54"/>
      <c r="M1074" s="54"/>
      <c r="O1074" s="34"/>
      <c r="P1074" s="34"/>
      <c r="Q1074" s="34"/>
      <c r="R1074" s="34"/>
      <c r="S1074" s="34"/>
      <c r="AF1074" s="32"/>
      <c r="AG1074" s="32"/>
      <c r="AH1074" s="32"/>
      <c r="AI1074" s="32"/>
      <c r="AJ1074" s="32"/>
    </row>
    <row r="1075" spans="5:36" x14ac:dyDescent="0.25">
      <c r="E1075" s="34"/>
      <c r="L1075" s="54"/>
      <c r="M1075" s="54"/>
      <c r="O1075" s="34"/>
      <c r="P1075" s="34"/>
      <c r="Q1075" s="34"/>
      <c r="R1075" s="34"/>
      <c r="S1075" s="34"/>
      <c r="AF1075" s="32"/>
      <c r="AG1075" s="32"/>
      <c r="AH1075" s="32"/>
      <c r="AI1075" s="32"/>
      <c r="AJ1075" s="32"/>
    </row>
    <row r="1076" spans="5:36" x14ac:dyDescent="0.25">
      <c r="E1076" s="34"/>
      <c r="L1076" s="54"/>
      <c r="M1076" s="54"/>
      <c r="O1076" s="34"/>
      <c r="P1076" s="34"/>
      <c r="Q1076" s="34"/>
      <c r="R1076" s="34"/>
      <c r="S1076" s="34"/>
      <c r="AF1076" s="32"/>
      <c r="AG1076" s="32"/>
      <c r="AH1076" s="32"/>
      <c r="AI1076" s="32"/>
      <c r="AJ1076" s="32"/>
    </row>
    <row r="1077" spans="5:36" x14ac:dyDescent="0.25">
      <c r="E1077" s="34"/>
      <c r="L1077" s="54"/>
      <c r="M1077" s="54"/>
      <c r="O1077" s="34"/>
      <c r="P1077" s="34"/>
      <c r="Q1077" s="34"/>
      <c r="R1077" s="34"/>
      <c r="S1077" s="34"/>
      <c r="AF1077" s="32"/>
      <c r="AG1077" s="32"/>
      <c r="AH1077" s="32"/>
      <c r="AI1077" s="32"/>
      <c r="AJ1077" s="32"/>
    </row>
    <row r="1078" spans="5:36" x14ac:dyDescent="0.25">
      <c r="E1078" s="34"/>
      <c r="L1078" s="54"/>
      <c r="M1078" s="54"/>
      <c r="O1078" s="34"/>
      <c r="P1078" s="34"/>
      <c r="Q1078" s="34"/>
      <c r="R1078" s="34"/>
      <c r="S1078" s="34"/>
      <c r="AF1078" s="32"/>
      <c r="AG1078" s="32"/>
      <c r="AH1078" s="32"/>
      <c r="AI1078" s="32"/>
      <c r="AJ1078" s="32"/>
    </row>
    <row r="1079" spans="5:36" x14ac:dyDescent="0.25">
      <c r="E1079" s="34"/>
      <c r="L1079" s="54"/>
      <c r="M1079" s="54"/>
      <c r="O1079" s="34"/>
      <c r="P1079" s="34"/>
      <c r="Q1079" s="34"/>
      <c r="R1079" s="34"/>
      <c r="S1079" s="34"/>
      <c r="AF1079" s="32"/>
      <c r="AG1079" s="32"/>
      <c r="AH1079" s="32"/>
      <c r="AI1079" s="32"/>
      <c r="AJ1079" s="32"/>
    </row>
    <row r="1080" spans="5:36" x14ac:dyDescent="0.25">
      <c r="E1080" s="34"/>
      <c r="L1080" s="54"/>
      <c r="M1080" s="54"/>
      <c r="O1080" s="34"/>
      <c r="P1080" s="34"/>
      <c r="Q1080" s="34"/>
      <c r="R1080" s="34"/>
      <c r="S1080" s="34"/>
      <c r="AF1080" s="32"/>
      <c r="AG1080" s="32"/>
      <c r="AH1080" s="32"/>
      <c r="AI1080" s="32"/>
      <c r="AJ1080" s="32"/>
    </row>
    <row r="1081" spans="5:36" x14ac:dyDescent="0.25">
      <c r="E1081" s="34"/>
      <c r="L1081" s="54"/>
      <c r="M1081" s="54"/>
      <c r="O1081" s="34"/>
      <c r="P1081" s="34"/>
      <c r="Q1081" s="34"/>
      <c r="R1081" s="34"/>
      <c r="S1081" s="34"/>
      <c r="AF1081" s="32"/>
      <c r="AG1081" s="32"/>
      <c r="AH1081" s="32"/>
      <c r="AI1081" s="32"/>
      <c r="AJ1081" s="32"/>
    </row>
    <row r="1082" spans="5:36" x14ac:dyDescent="0.25">
      <c r="E1082" s="34"/>
      <c r="L1082" s="54"/>
      <c r="M1082" s="54"/>
      <c r="O1082" s="34"/>
      <c r="P1082" s="34"/>
      <c r="Q1082" s="34"/>
      <c r="R1082" s="34"/>
      <c r="S1082" s="34"/>
      <c r="AF1082" s="32"/>
      <c r="AG1082" s="32"/>
      <c r="AH1082" s="32"/>
      <c r="AI1082" s="32"/>
      <c r="AJ1082" s="32"/>
    </row>
    <row r="1083" spans="5:36" x14ac:dyDescent="0.25">
      <c r="E1083" s="34"/>
      <c r="L1083" s="54"/>
      <c r="M1083" s="54"/>
      <c r="O1083" s="34"/>
      <c r="P1083" s="34"/>
      <c r="Q1083" s="34"/>
      <c r="R1083" s="34"/>
      <c r="S1083" s="34"/>
      <c r="AF1083" s="32"/>
      <c r="AG1083" s="32"/>
      <c r="AH1083" s="32"/>
      <c r="AI1083" s="32"/>
      <c r="AJ1083" s="32"/>
    </row>
    <row r="1084" spans="5:36" x14ac:dyDescent="0.25">
      <c r="E1084" s="34"/>
      <c r="L1084" s="54"/>
      <c r="M1084" s="54"/>
      <c r="O1084" s="34"/>
      <c r="P1084" s="34"/>
      <c r="Q1084" s="34"/>
      <c r="R1084" s="34"/>
      <c r="S1084" s="34"/>
      <c r="AF1084" s="32"/>
      <c r="AG1084" s="32"/>
      <c r="AH1084" s="32"/>
      <c r="AI1084" s="32"/>
      <c r="AJ1084" s="32"/>
    </row>
    <row r="1085" spans="5:36" x14ac:dyDescent="0.25">
      <c r="E1085" s="34"/>
      <c r="L1085" s="54"/>
      <c r="M1085" s="54"/>
      <c r="O1085" s="34"/>
      <c r="P1085" s="34"/>
      <c r="Q1085" s="34"/>
      <c r="R1085" s="34"/>
      <c r="S1085" s="34"/>
      <c r="AF1085" s="32"/>
      <c r="AG1085" s="32"/>
      <c r="AH1085" s="32"/>
      <c r="AI1085" s="32"/>
      <c r="AJ1085" s="32"/>
    </row>
    <row r="1086" spans="5:36" x14ac:dyDescent="0.25">
      <c r="E1086" s="34"/>
      <c r="L1086" s="54"/>
      <c r="M1086" s="54"/>
      <c r="O1086" s="34"/>
      <c r="P1086" s="34"/>
      <c r="Q1086" s="34"/>
      <c r="R1086" s="34"/>
      <c r="S1086" s="34"/>
      <c r="AF1086" s="32"/>
      <c r="AG1086" s="32"/>
      <c r="AH1086" s="32"/>
      <c r="AI1086" s="32"/>
      <c r="AJ1086" s="32"/>
    </row>
    <row r="1087" spans="5:36" x14ac:dyDescent="0.25">
      <c r="E1087" s="34"/>
      <c r="L1087" s="54"/>
      <c r="M1087" s="54"/>
      <c r="O1087" s="34"/>
      <c r="P1087" s="34"/>
      <c r="Q1087" s="34"/>
      <c r="R1087" s="34"/>
      <c r="S1087" s="34"/>
      <c r="AF1087" s="32"/>
      <c r="AG1087" s="32"/>
      <c r="AH1087" s="32"/>
      <c r="AI1087" s="32"/>
      <c r="AJ1087" s="32"/>
    </row>
    <row r="1088" spans="5:36" x14ac:dyDescent="0.25">
      <c r="E1088" s="34"/>
      <c r="L1088" s="54"/>
      <c r="M1088" s="54"/>
      <c r="O1088" s="34"/>
      <c r="P1088" s="34"/>
      <c r="Q1088" s="34"/>
      <c r="R1088" s="34"/>
      <c r="S1088" s="34"/>
      <c r="AF1088" s="32"/>
      <c r="AG1088" s="32"/>
      <c r="AH1088" s="32"/>
      <c r="AI1088" s="32"/>
      <c r="AJ1088" s="32"/>
    </row>
    <row r="1089" spans="5:36" x14ac:dyDescent="0.25">
      <c r="E1089" s="34"/>
      <c r="L1089" s="54"/>
      <c r="M1089" s="54"/>
      <c r="O1089" s="34"/>
      <c r="P1089" s="34"/>
      <c r="Q1089" s="34"/>
      <c r="R1089" s="34"/>
      <c r="S1089" s="34"/>
      <c r="AF1089" s="32"/>
      <c r="AG1089" s="32"/>
      <c r="AH1089" s="32"/>
      <c r="AI1089" s="32"/>
      <c r="AJ1089" s="32"/>
    </row>
    <row r="1090" spans="5:36" x14ac:dyDescent="0.25">
      <c r="E1090" s="34"/>
      <c r="L1090" s="54"/>
      <c r="M1090" s="54"/>
      <c r="O1090" s="34"/>
      <c r="P1090" s="34"/>
      <c r="Q1090" s="34"/>
      <c r="R1090" s="34"/>
      <c r="S1090" s="34"/>
      <c r="AF1090" s="32"/>
      <c r="AG1090" s="32"/>
      <c r="AH1090" s="32"/>
      <c r="AI1090" s="32"/>
      <c r="AJ1090" s="32"/>
    </row>
    <row r="1091" spans="5:36" x14ac:dyDescent="0.25">
      <c r="E1091" s="34"/>
      <c r="L1091" s="54"/>
      <c r="M1091" s="54"/>
      <c r="O1091" s="34"/>
      <c r="P1091" s="34"/>
      <c r="Q1091" s="34"/>
      <c r="R1091" s="34"/>
      <c r="S1091" s="34"/>
      <c r="AF1091" s="32"/>
      <c r="AG1091" s="32"/>
      <c r="AH1091" s="32"/>
      <c r="AI1091" s="32"/>
      <c r="AJ1091" s="32"/>
    </row>
    <row r="1092" spans="5:36" x14ac:dyDescent="0.25">
      <c r="E1092" s="34"/>
      <c r="L1092" s="54"/>
      <c r="M1092" s="54"/>
      <c r="O1092" s="34"/>
      <c r="P1092" s="34"/>
      <c r="Q1092" s="34"/>
      <c r="R1092" s="34"/>
      <c r="S1092" s="34"/>
      <c r="AF1092" s="32"/>
      <c r="AG1092" s="32"/>
      <c r="AH1092" s="32"/>
      <c r="AI1092" s="32"/>
      <c r="AJ1092" s="32"/>
    </row>
    <row r="1093" spans="5:36" x14ac:dyDescent="0.25">
      <c r="E1093" s="34"/>
      <c r="L1093" s="54"/>
      <c r="M1093" s="54"/>
      <c r="O1093" s="34"/>
      <c r="P1093" s="34"/>
      <c r="Q1093" s="34"/>
      <c r="R1093" s="34"/>
      <c r="S1093" s="34"/>
      <c r="AF1093" s="32"/>
      <c r="AG1093" s="32"/>
      <c r="AH1093" s="32"/>
      <c r="AI1093" s="32"/>
      <c r="AJ1093" s="32"/>
    </row>
    <row r="1094" spans="5:36" x14ac:dyDescent="0.25">
      <c r="E1094" s="34"/>
      <c r="L1094" s="54"/>
      <c r="M1094" s="54"/>
      <c r="O1094" s="34"/>
      <c r="P1094" s="34"/>
      <c r="Q1094" s="34"/>
      <c r="R1094" s="34"/>
      <c r="S1094" s="34"/>
      <c r="AF1094" s="32"/>
      <c r="AG1094" s="32"/>
      <c r="AH1094" s="32"/>
      <c r="AI1094" s="32"/>
      <c r="AJ1094" s="32"/>
    </row>
    <row r="1095" spans="5:36" x14ac:dyDescent="0.25">
      <c r="E1095" s="34"/>
      <c r="L1095" s="54"/>
      <c r="M1095" s="54"/>
      <c r="O1095" s="34"/>
      <c r="P1095" s="34"/>
      <c r="Q1095" s="34"/>
      <c r="R1095" s="34"/>
      <c r="S1095" s="34"/>
      <c r="AF1095" s="32"/>
      <c r="AG1095" s="32"/>
      <c r="AH1095" s="32"/>
      <c r="AI1095" s="32"/>
      <c r="AJ1095" s="32"/>
    </row>
    <row r="1096" spans="5:36" x14ac:dyDescent="0.25">
      <c r="E1096" s="34"/>
      <c r="L1096" s="54"/>
      <c r="M1096" s="54"/>
      <c r="O1096" s="34"/>
      <c r="P1096" s="34"/>
      <c r="Q1096" s="34"/>
      <c r="R1096" s="34"/>
      <c r="S1096" s="34"/>
      <c r="AF1096" s="32"/>
      <c r="AG1096" s="32"/>
      <c r="AH1096" s="32"/>
      <c r="AI1096" s="32"/>
      <c r="AJ1096" s="32"/>
    </row>
    <row r="1097" spans="5:36" x14ac:dyDescent="0.25">
      <c r="E1097" s="34"/>
      <c r="L1097" s="54"/>
      <c r="M1097" s="54"/>
      <c r="O1097" s="34"/>
      <c r="P1097" s="34"/>
      <c r="Q1097" s="34"/>
      <c r="R1097" s="34"/>
      <c r="S1097" s="34"/>
      <c r="AF1097" s="32"/>
      <c r="AG1097" s="32"/>
      <c r="AH1097" s="32"/>
      <c r="AI1097" s="32"/>
      <c r="AJ1097" s="32"/>
    </row>
    <row r="1098" spans="5:36" x14ac:dyDescent="0.25">
      <c r="E1098" s="34"/>
      <c r="L1098" s="54"/>
      <c r="M1098" s="54"/>
      <c r="O1098" s="34"/>
      <c r="P1098" s="34"/>
      <c r="Q1098" s="34"/>
      <c r="R1098" s="34"/>
      <c r="S1098" s="34"/>
      <c r="AF1098" s="32"/>
      <c r="AG1098" s="32"/>
      <c r="AH1098" s="32"/>
      <c r="AI1098" s="32"/>
      <c r="AJ1098" s="32"/>
    </row>
    <row r="1099" spans="5:36" x14ac:dyDescent="0.25">
      <c r="E1099" s="34"/>
      <c r="L1099" s="54"/>
      <c r="M1099" s="54"/>
      <c r="O1099" s="34"/>
      <c r="P1099" s="34"/>
      <c r="Q1099" s="34"/>
      <c r="R1099" s="34"/>
      <c r="S1099" s="34"/>
      <c r="AF1099" s="32"/>
      <c r="AG1099" s="32"/>
      <c r="AH1099" s="32"/>
      <c r="AI1099" s="32"/>
      <c r="AJ1099" s="32"/>
    </row>
    <row r="1100" spans="5:36" x14ac:dyDescent="0.25">
      <c r="E1100" s="34"/>
      <c r="L1100" s="54"/>
      <c r="M1100" s="54"/>
      <c r="O1100" s="34"/>
      <c r="P1100" s="34"/>
      <c r="Q1100" s="34"/>
      <c r="R1100" s="34"/>
      <c r="S1100" s="34"/>
      <c r="AF1100" s="32"/>
      <c r="AG1100" s="32"/>
      <c r="AH1100" s="32"/>
      <c r="AI1100" s="32"/>
      <c r="AJ1100" s="32"/>
    </row>
    <row r="1101" spans="5:36" x14ac:dyDescent="0.25">
      <c r="E1101" s="34"/>
      <c r="L1101" s="54"/>
      <c r="M1101" s="54"/>
      <c r="O1101" s="34"/>
      <c r="P1101" s="34"/>
      <c r="Q1101" s="34"/>
      <c r="R1101" s="34"/>
      <c r="S1101" s="34"/>
      <c r="AF1101" s="32"/>
      <c r="AG1101" s="32"/>
      <c r="AH1101" s="32"/>
      <c r="AI1101" s="32"/>
      <c r="AJ1101" s="32"/>
    </row>
    <row r="1102" spans="5:36" x14ac:dyDescent="0.25">
      <c r="E1102" s="34"/>
      <c r="L1102" s="54"/>
      <c r="M1102" s="54"/>
      <c r="O1102" s="34"/>
      <c r="P1102" s="34"/>
      <c r="Q1102" s="34"/>
      <c r="R1102" s="34"/>
      <c r="S1102" s="34"/>
      <c r="AF1102" s="32"/>
      <c r="AG1102" s="32"/>
      <c r="AH1102" s="32"/>
      <c r="AI1102" s="32"/>
      <c r="AJ1102" s="32"/>
    </row>
    <row r="1103" spans="5:36" x14ac:dyDescent="0.25">
      <c r="E1103" s="34"/>
      <c r="L1103" s="54"/>
      <c r="M1103" s="54"/>
      <c r="O1103" s="34"/>
      <c r="P1103" s="34"/>
      <c r="Q1103" s="34"/>
      <c r="R1103" s="34"/>
      <c r="S1103" s="34"/>
      <c r="AF1103" s="32"/>
      <c r="AG1103" s="32"/>
      <c r="AH1103" s="32"/>
      <c r="AI1103" s="32"/>
      <c r="AJ1103" s="32"/>
    </row>
    <row r="1104" spans="5:36" x14ac:dyDescent="0.25">
      <c r="E1104" s="34"/>
      <c r="L1104" s="54"/>
      <c r="M1104" s="54"/>
      <c r="O1104" s="34"/>
      <c r="P1104" s="34"/>
      <c r="Q1104" s="34"/>
      <c r="R1104" s="34"/>
      <c r="S1104" s="34"/>
      <c r="AF1104" s="32"/>
      <c r="AG1104" s="32"/>
      <c r="AH1104" s="32"/>
      <c r="AI1104" s="32"/>
      <c r="AJ1104" s="32"/>
    </row>
    <row r="1105" spans="5:36" x14ac:dyDescent="0.25">
      <c r="E1105" s="34"/>
      <c r="L1105" s="54"/>
      <c r="M1105" s="54"/>
      <c r="O1105" s="34"/>
      <c r="P1105" s="34"/>
      <c r="Q1105" s="34"/>
      <c r="R1105" s="34"/>
      <c r="S1105" s="34"/>
      <c r="AF1105" s="32"/>
      <c r="AG1105" s="32"/>
      <c r="AH1105" s="32"/>
      <c r="AI1105" s="32"/>
      <c r="AJ1105" s="32"/>
    </row>
    <row r="1106" spans="5:36" x14ac:dyDescent="0.25">
      <c r="E1106" s="34"/>
      <c r="L1106" s="54"/>
      <c r="M1106" s="54"/>
      <c r="O1106" s="34"/>
      <c r="P1106" s="34"/>
      <c r="Q1106" s="34"/>
      <c r="R1106" s="34"/>
      <c r="S1106" s="34"/>
      <c r="AF1106" s="32"/>
      <c r="AG1106" s="32"/>
      <c r="AH1106" s="32"/>
      <c r="AI1106" s="32"/>
      <c r="AJ1106" s="32"/>
    </row>
    <row r="1107" spans="5:36" x14ac:dyDescent="0.25">
      <c r="E1107" s="34"/>
      <c r="L1107" s="54"/>
      <c r="M1107" s="54"/>
      <c r="O1107" s="34"/>
      <c r="P1107" s="34"/>
      <c r="Q1107" s="34"/>
      <c r="R1107" s="34"/>
      <c r="S1107" s="34"/>
      <c r="AF1107" s="32"/>
      <c r="AG1107" s="32"/>
      <c r="AH1107" s="32"/>
      <c r="AI1107" s="32"/>
      <c r="AJ1107" s="32"/>
    </row>
    <row r="1108" spans="5:36" x14ac:dyDescent="0.25">
      <c r="E1108" s="34"/>
      <c r="L1108" s="54"/>
      <c r="M1108" s="54"/>
      <c r="O1108" s="34"/>
      <c r="P1108" s="34"/>
      <c r="Q1108" s="34"/>
      <c r="R1108" s="34"/>
      <c r="S1108" s="34"/>
      <c r="AF1108" s="32"/>
      <c r="AG1108" s="32"/>
      <c r="AH1108" s="32"/>
      <c r="AI1108" s="32"/>
      <c r="AJ1108" s="32"/>
    </row>
    <row r="1109" spans="5:36" x14ac:dyDescent="0.25">
      <c r="E1109" s="34"/>
      <c r="L1109" s="54"/>
      <c r="M1109" s="54"/>
      <c r="O1109" s="34"/>
      <c r="P1109" s="34"/>
      <c r="Q1109" s="34"/>
      <c r="R1109" s="34"/>
      <c r="S1109" s="34"/>
      <c r="AF1109" s="32"/>
      <c r="AG1109" s="32"/>
      <c r="AH1109" s="32"/>
      <c r="AI1109" s="32"/>
      <c r="AJ1109" s="32"/>
    </row>
    <row r="1110" spans="5:36" x14ac:dyDescent="0.25">
      <c r="E1110" s="34"/>
      <c r="L1110" s="54"/>
      <c r="M1110" s="54"/>
      <c r="O1110" s="34"/>
      <c r="P1110" s="34"/>
      <c r="Q1110" s="34"/>
      <c r="R1110" s="34"/>
      <c r="S1110" s="34"/>
      <c r="AF1110" s="32"/>
      <c r="AG1110" s="32"/>
      <c r="AH1110" s="32"/>
      <c r="AI1110" s="32"/>
      <c r="AJ1110" s="32"/>
    </row>
    <row r="1111" spans="5:36" x14ac:dyDescent="0.25">
      <c r="E1111" s="34"/>
      <c r="L1111" s="54"/>
      <c r="M1111" s="54"/>
      <c r="O1111" s="34"/>
      <c r="P1111" s="34"/>
      <c r="Q1111" s="34"/>
      <c r="R1111" s="34"/>
      <c r="S1111" s="34"/>
      <c r="AF1111" s="32"/>
      <c r="AG1111" s="32"/>
      <c r="AH1111" s="32"/>
      <c r="AI1111" s="32"/>
      <c r="AJ1111" s="32"/>
    </row>
    <row r="1112" spans="5:36" x14ac:dyDescent="0.25">
      <c r="E1112" s="34"/>
      <c r="L1112" s="54"/>
      <c r="M1112" s="54"/>
      <c r="O1112" s="34"/>
      <c r="P1112" s="34"/>
      <c r="Q1112" s="34"/>
      <c r="R1112" s="34"/>
      <c r="S1112" s="34"/>
      <c r="AF1112" s="32"/>
      <c r="AG1112" s="32"/>
      <c r="AH1112" s="32"/>
      <c r="AI1112" s="32"/>
      <c r="AJ1112" s="32"/>
    </row>
    <row r="1113" spans="5:36" x14ac:dyDescent="0.25">
      <c r="E1113" s="34"/>
      <c r="L1113" s="54"/>
      <c r="M1113" s="54"/>
      <c r="O1113" s="34"/>
      <c r="P1113" s="34"/>
      <c r="Q1113" s="34"/>
      <c r="R1113" s="34"/>
      <c r="S1113" s="34"/>
      <c r="AF1113" s="32"/>
      <c r="AG1113" s="32"/>
      <c r="AH1113" s="32"/>
      <c r="AI1113" s="32"/>
      <c r="AJ1113" s="32"/>
    </row>
    <row r="1114" spans="5:36" x14ac:dyDescent="0.25">
      <c r="E1114" s="34"/>
      <c r="L1114" s="54"/>
      <c r="M1114" s="54"/>
      <c r="O1114" s="34"/>
      <c r="P1114" s="34"/>
      <c r="Q1114" s="34"/>
      <c r="R1114" s="34"/>
      <c r="S1114" s="34"/>
      <c r="AF1114" s="32"/>
      <c r="AG1114" s="32"/>
      <c r="AH1114" s="32"/>
      <c r="AI1114" s="32"/>
      <c r="AJ1114" s="32"/>
    </row>
    <row r="1115" spans="5:36" x14ac:dyDescent="0.25">
      <c r="E1115" s="34"/>
      <c r="L1115" s="54"/>
      <c r="M1115" s="54"/>
      <c r="O1115" s="34"/>
      <c r="P1115" s="34"/>
      <c r="Q1115" s="34"/>
      <c r="R1115" s="34"/>
      <c r="S1115" s="34"/>
      <c r="AF1115" s="32"/>
      <c r="AG1115" s="32"/>
      <c r="AH1115" s="32"/>
      <c r="AI1115" s="32"/>
      <c r="AJ1115" s="32"/>
    </row>
    <row r="1116" spans="5:36" x14ac:dyDescent="0.25">
      <c r="E1116" s="34"/>
      <c r="L1116" s="54"/>
      <c r="M1116" s="54"/>
      <c r="O1116" s="34"/>
      <c r="P1116" s="34"/>
      <c r="Q1116" s="34"/>
      <c r="R1116" s="34"/>
      <c r="S1116" s="34"/>
      <c r="AF1116" s="32"/>
      <c r="AG1116" s="32"/>
      <c r="AH1116" s="32"/>
      <c r="AI1116" s="32"/>
      <c r="AJ1116" s="32"/>
    </row>
    <row r="1117" spans="5:36" x14ac:dyDescent="0.25">
      <c r="E1117" s="34"/>
      <c r="L1117" s="54"/>
      <c r="M1117" s="54"/>
      <c r="O1117" s="34"/>
      <c r="P1117" s="34"/>
      <c r="Q1117" s="34"/>
      <c r="R1117" s="34"/>
      <c r="S1117" s="34"/>
      <c r="AF1117" s="32"/>
      <c r="AG1117" s="32"/>
      <c r="AH1117" s="32"/>
      <c r="AI1117" s="32"/>
      <c r="AJ1117" s="32"/>
    </row>
    <row r="1118" spans="5:36" x14ac:dyDescent="0.25">
      <c r="E1118" s="34"/>
      <c r="L1118" s="54"/>
      <c r="M1118" s="54"/>
      <c r="O1118" s="34"/>
      <c r="P1118" s="34"/>
      <c r="Q1118" s="34"/>
      <c r="R1118" s="34"/>
      <c r="S1118" s="34"/>
      <c r="AF1118" s="32"/>
      <c r="AG1118" s="32"/>
      <c r="AH1118" s="32"/>
      <c r="AI1118" s="32"/>
      <c r="AJ1118" s="32"/>
    </row>
    <row r="1119" spans="5:36" x14ac:dyDescent="0.25">
      <c r="E1119" s="34"/>
      <c r="L1119" s="54"/>
      <c r="M1119" s="54"/>
      <c r="O1119" s="34"/>
      <c r="P1119" s="34"/>
      <c r="Q1119" s="34"/>
      <c r="R1119" s="34"/>
      <c r="S1119" s="34"/>
      <c r="AF1119" s="32"/>
      <c r="AG1119" s="32"/>
      <c r="AH1119" s="32"/>
      <c r="AI1119" s="32"/>
      <c r="AJ1119" s="32"/>
    </row>
    <row r="1120" spans="5:36" x14ac:dyDescent="0.25">
      <c r="E1120" s="34"/>
      <c r="L1120" s="54"/>
      <c r="M1120" s="54"/>
      <c r="O1120" s="34"/>
      <c r="P1120" s="34"/>
      <c r="Q1120" s="34"/>
      <c r="R1120" s="34"/>
      <c r="S1120" s="34"/>
      <c r="AF1120" s="32"/>
      <c r="AG1120" s="32"/>
      <c r="AH1120" s="32"/>
      <c r="AI1120" s="32"/>
      <c r="AJ1120" s="32"/>
    </row>
    <row r="1121" spans="5:36" x14ac:dyDescent="0.25">
      <c r="E1121" s="34"/>
      <c r="L1121" s="54"/>
      <c r="M1121" s="54"/>
      <c r="O1121" s="34"/>
      <c r="P1121" s="34"/>
      <c r="Q1121" s="34"/>
      <c r="R1121" s="34"/>
      <c r="S1121" s="34"/>
      <c r="AF1121" s="32"/>
      <c r="AG1121" s="32"/>
      <c r="AH1121" s="32"/>
      <c r="AI1121" s="32"/>
      <c r="AJ1121" s="32"/>
    </row>
    <row r="1122" spans="5:36" x14ac:dyDescent="0.25">
      <c r="E1122" s="34"/>
      <c r="L1122" s="54"/>
      <c r="M1122" s="54"/>
      <c r="O1122" s="34"/>
      <c r="P1122" s="34"/>
      <c r="Q1122" s="34"/>
      <c r="R1122" s="34"/>
      <c r="S1122" s="34"/>
      <c r="AF1122" s="32"/>
      <c r="AG1122" s="32"/>
      <c r="AH1122" s="32"/>
      <c r="AI1122" s="32"/>
      <c r="AJ1122" s="32"/>
    </row>
    <row r="1123" spans="5:36" x14ac:dyDescent="0.25">
      <c r="E1123" s="34"/>
      <c r="L1123" s="54"/>
      <c r="M1123" s="54"/>
      <c r="O1123" s="34"/>
      <c r="P1123" s="34"/>
      <c r="Q1123" s="34"/>
      <c r="R1123" s="34"/>
      <c r="S1123" s="34"/>
      <c r="AF1123" s="32"/>
      <c r="AG1123" s="32"/>
      <c r="AH1123" s="32"/>
      <c r="AI1123" s="32"/>
      <c r="AJ1123" s="32"/>
    </row>
    <row r="1124" spans="5:36" x14ac:dyDescent="0.25">
      <c r="E1124" s="34"/>
      <c r="L1124" s="54"/>
      <c r="M1124" s="54"/>
      <c r="O1124" s="34"/>
      <c r="P1124" s="34"/>
      <c r="Q1124" s="34"/>
      <c r="R1124" s="34"/>
      <c r="S1124" s="34"/>
      <c r="AF1124" s="32"/>
      <c r="AG1124" s="32"/>
      <c r="AH1124" s="32"/>
      <c r="AI1124" s="32"/>
      <c r="AJ1124" s="32"/>
    </row>
    <row r="1125" spans="5:36" x14ac:dyDescent="0.25">
      <c r="E1125" s="34"/>
      <c r="L1125" s="54"/>
      <c r="M1125" s="54"/>
      <c r="O1125" s="34"/>
      <c r="P1125" s="34"/>
      <c r="Q1125" s="34"/>
      <c r="R1125" s="34"/>
      <c r="S1125" s="34"/>
      <c r="AF1125" s="32"/>
      <c r="AG1125" s="32"/>
      <c r="AH1125" s="32"/>
      <c r="AI1125" s="32"/>
      <c r="AJ1125" s="32"/>
    </row>
    <row r="1126" spans="5:36" x14ac:dyDescent="0.25">
      <c r="E1126" s="34"/>
      <c r="L1126" s="54"/>
      <c r="M1126" s="54"/>
      <c r="O1126" s="34"/>
      <c r="P1126" s="34"/>
      <c r="Q1126" s="34"/>
      <c r="R1126" s="34"/>
      <c r="S1126" s="34"/>
      <c r="AF1126" s="32"/>
      <c r="AG1126" s="32"/>
      <c r="AH1126" s="32"/>
      <c r="AI1126" s="32"/>
      <c r="AJ1126" s="32"/>
    </row>
    <row r="1127" spans="5:36" x14ac:dyDescent="0.25">
      <c r="E1127" s="34"/>
      <c r="L1127" s="54"/>
      <c r="M1127" s="54"/>
      <c r="O1127" s="34"/>
      <c r="P1127" s="34"/>
      <c r="Q1127" s="34"/>
      <c r="R1127" s="34"/>
      <c r="S1127" s="34"/>
      <c r="AF1127" s="32"/>
      <c r="AG1127" s="32"/>
      <c r="AH1127" s="32"/>
      <c r="AI1127" s="32"/>
      <c r="AJ1127" s="32"/>
    </row>
    <row r="1128" spans="5:36" x14ac:dyDescent="0.25">
      <c r="E1128" s="34"/>
      <c r="L1128" s="54"/>
      <c r="M1128" s="54"/>
      <c r="O1128" s="34"/>
      <c r="P1128" s="34"/>
      <c r="Q1128" s="34"/>
      <c r="R1128" s="34"/>
      <c r="S1128" s="34"/>
      <c r="AF1128" s="32"/>
      <c r="AG1128" s="32"/>
      <c r="AH1128" s="32"/>
      <c r="AI1128" s="32"/>
      <c r="AJ1128" s="32"/>
    </row>
    <row r="1129" spans="5:36" x14ac:dyDescent="0.25">
      <c r="E1129" s="34"/>
      <c r="L1129" s="54"/>
      <c r="M1129" s="54"/>
      <c r="O1129" s="34"/>
      <c r="P1129" s="34"/>
      <c r="Q1129" s="34"/>
      <c r="R1129" s="34"/>
      <c r="S1129" s="34"/>
      <c r="AF1129" s="32"/>
      <c r="AG1129" s="32"/>
      <c r="AH1129" s="32"/>
      <c r="AI1129" s="32"/>
      <c r="AJ1129" s="32"/>
    </row>
    <row r="1130" spans="5:36" x14ac:dyDescent="0.25">
      <c r="E1130" s="34"/>
      <c r="L1130" s="54"/>
      <c r="M1130" s="54"/>
      <c r="O1130" s="34"/>
      <c r="P1130" s="34"/>
      <c r="Q1130" s="34"/>
      <c r="R1130" s="34"/>
      <c r="S1130" s="34"/>
      <c r="AF1130" s="32"/>
      <c r="AG1130" s="32"/>
      <c r="AH1130" s="32"/>
      <c r="AI1130" s="32"/>
      <c r="AJ1130" s="32"/>
    </row>
    <row r="1131" spans="5:36" x14ac:dyDescent="0.25">
      <c r="E1131" s="34"/>
      <c r="L1131" s="54"/>
      <c r="M1131" s="54"/>
      <c r="O1131" s="34"/>
      <c r="P1131" s="34"/>
      <c r="Q1131" s="34"/>
      <c r="R1131" s="34"/>
      <c r="S1131" s="34"/>
      <c r="AF1131" s="32"/>
      <c r="AG1131" s="32"/>
      <c r="AH1131" s="32"/>
      <c r="AI1131" s="32"/>
      <c r="AJ1131" s="32"/>
    </row>
    <row r="1132" spans="5:36" x14ac:dyDescent="0.25">
      <c r="E1132" s="34"/>
      <c r="L1132" s="54"/>
      <c r="M1132" s="54"/>
      <c r="O1132" s="34"/>
      <c r="P1132" s="34"/>
      <c r="Q1132" s="34"/>
      <c r="R1132" s="34"/>
      <c r="S1132" s="34"/>
      <c r="AF1132" s="32"/>
      <c r="AG1132" s="32"/>
      <c r="AH1132" s="32"/>
      <c r="AI1132" s="32"/>
      <c r="AJ1132" s="32"/>
    </row>
    <row r="1133" spans="5:36" x14ac:dyDescent="0.25">
      <c r="E1133" s="34"/>
      <c r="L1133" s="54"/>
      <c r="M1133" s="54"/>
      <c r="O1133" s="34"/>
      <c r="P1133" s="34"/>
      <c r="Q1133" s="34"/>
      <c r="R1133" s="34"/>
      <c r="S1133" s="34"/>
      <c r="AF1133" s="32"/>
      <c r="AG1133" s="32"/>
      <c r="AH1133" s="32"/>
      <c r="AI1133" s="32"/>
      <c r="AJ1133" s="32"/>
    </row>
    <row r="1134" spans="5:36" x14ac:dyDescent="0.25">
      <c r="E1134" s="34"/>
      <c r="L1134" s="54"/>
      <c r="M1134" s="54"/>
      <c r="O1134" s="34"/>
      <c r="P1134" s="34"/>
      <c r="Q1134" s="34"/>
      <c r="R1134" s="34"/>
      <c r="S1134" s="34"/>
      <c r="AF1134" s="32"/>
      <c r="AG1134" s="32"/>
      <c r="AH1134" s="32"/>
      <c r="AI1134" s="32"/>
      <c r="AJ1134" s="32"/>
    </row>
    <row r="1135" spans="5:36" x14ac:dyDescent="0.25">
      <c r="E1135" s="34"/>
      <c r="L1135" s="54"/>
      <c r="M1135" s="54"/>
      <c r="O1135" s="34"/>
      <c r="P1135" s="34"/>
      <c r="Q1135" s="34"/>
      <c r="R1135" s="34"/>
      <c r="S1135" s="34"/>
      <c r="AF1135" s="32"/>
      <c r="AG1135" s="32"/>
      <c r="AH1135" s="32"/>
      <c r="AI1135" s="32"/>
      <c r="AJ1135" s="32"/>
    </row>
    <row r="1136" spans="5:36" x14ac:dyDescent="0.25">
      <c r="E1136" s="34"/>
      <c r="L1136" s="54"/>
      <c r="M1136" s="54"/>
      <c r="O1136" s="34"/>
      <c r="P1136" s="34"/>
      <c r="Q1136" s="34"/>
      <c r="R1136" s="34"/>
      <c r="S1136" s="34"/>
      <c r="AF1136" s="32"/>
      <c r="AG1136" s="32"/>
      <c r="AH1136" s="32"/>
      <c r="AI1136" s="32"/>
      <c r="AJ1136" s="32"/>
    </row>
    <row r="1137" spans="5:36" x14ac:dyDescent="0.25">
      <c r="E1137" s="34"/>
      <c r="L1137" s="54"/>
      <c r="M1137" s="54"/>
      <c r="O1137" s="34"/>
      <c r="P1137" s="34"/>
      <c r="Q1137" s="34"/>
      <c r="R1137" s="34"/>
      <c r="S1137" s="34"/>
      <c r="AF1137" s="32"/>
      <c r="AG1137" s="32"/>
      <c r="AH1137" s="32"/>
      <c r="AI1137" s="32"/>
      <c r="AJ1137" s="32"/>
    </row>
    <row r="1138" spans="5:36" x14ac:dyDescent="0.25">
      <c r="E1138" s="34"/>
      <c r="L1138" s="54"/>
      <c r="M1138" s="54"/>
      <c r="O1138" s="34"/>
      <c r="P1138" s="34"/>
      <c r="Q1138" s="34"/>
      <c r="R1138" s="34"/>
      <c r="S1138" s="34"/>
      <c r="AF1138" s="32"/>
      <c r="AG1138" s="32"/>
      <c r="AH1138" s="32"/>
      <c r="AI1138" s="32"/>
      <c r="AJ1138" s="32"/>
    </row>
    <row r="1139" spans="5:36" x14ac:dyDescent="0.25">
      <c r="E1139" s="34"/>
      <c r="L1139" s="54"/>
      <c r="M1139" s="54"/>
      <c r="O1139" s="34"/>
      <c r="P1139" s="34"/>
      <c r="Q1139" s="34"/>
      <c r="R1139" s="34"/>
      <c r="S1139" s="34"/>
      <c r="AF1139" s="32"/>
      <c r="AG1139" s="32"/>
      <c r="AH1139" s="32"/>
      <c r="AI1139" s="32"/>
      <c r="AJ1139" s="32"/>
    </row>
    <row r="1140" spans="5:36" x14ac:dyDescent="0.25">
      <c r="E1140" s="34"/>
      <c r="L1140" s="54"/>
      <c r="M1140" s="54"/>
      <c r="O1140" s="34"/>
      <c r="P1140" s="34"/>
      <c r="Q1140" s="34"/>
      <c r="R1140" s="34"/>
      <c r="S1140" s="34"/>
      <c r="AF1140" s="32"/>
      <c r="AG1140" s="32"/>
      <c r="AH1140" s="32"/>
      <c r="AI1140" s="32"/>
      <c r="AJ1140" s="32"/>
    </row>
    <row r="1141" spans="5:36" x14ac:dyDescent="0.25">
      <c r="E1141" s="34"/>
      <c r="L1141" s="54"/>
      <c r="M1141" s="54"/>
      <c r="O1141" s="34"/>
      <c r="P1141" s="34"/>
      <c r="Q1141" s="34"/>
      <c r="R1141" s="34"/>
      <c r="S1141" s="34"/>
      <c r="AF1141" s="32"/>
      <c r="AG1141" s="32"/>
      <c r="AH1141" s="32"/>
      <c r="AI1141" s="32"/>
      <c r="AJ1141" s="32"/>
    </row>
    <row r="1142" spans="5:36" x14ac:dyDescent="0.25">
      <c r="E1142" s="34"/>
      <c r="L1142" s="54"/>
      <c r="M1142" s="54"/>
      <c r="O1142" s="34"/>
      <c r="P1142" s="34"/>
      <c r="Q1142" s="34"/>
      <c r="R1142" s="34"/>
      <c r="S1142" s="34"/>
      <c r="AF1142" s="32"/>
      <c r="AG1142" s="32"/>
      <c r="AH1142" s="32"/>
      <c r="AI1142" s="32"/>
      <c r="AJ1142" s="32"/>
    </row>
    <row r="1143" spans="5:36" x14ac:dyDescent="0.25">
      <c r="E1143" s="34"/>
      <c r="L1143" s="54"/>
      <c r="M1143" s="54"/>
      <c r="O1143" s="34"/>
      <c r="P1143" s="34"/>
      <c r="Q1143" s="34"/>
      <c r="R1143" s="34"/>
      <c r="S1143" s="34"/>
      <c r="AF1143" s="32"/>
      <c r="AG1143" s="32"/>
      <c r="AH1143" s="32"/>
      <c r="AI1143" s="32"/>
      <c r="AJ1143" s="32"/>
    </row>
    <row r="1144" spans="5:36" x14ac:dyDescent="0.25">
      <c r="E1144" s="34"/>
      <c r="L1144" s="54"/>
      <c r="M1144" s="54"/>
      <c r="O1144" s="34"/>
      <c r="P1144" s="34"/>
      <c r="Q1144" s="34"/>
      <c r="R1144" s="34"/>
      <c r="S1144" s="34"/>
      <c r="AF1144" s="32"/>
      <c r="AG1144" s="32"/>
      <c r="AH1144" s="32"/>
      <c r="AI1144" s="32"/>
      <c r="AJ1144" s="32"/>
    </row>
    <row r="1145" spans="5:36" x14ac:dyDescent="0.25">
      <c r="E1145" s="34"/>
      <c r="L1145" s="54"/>
      <c r="M1145" s="54"/>
      <c r="O1145" s="34"/>
      <c r="P1145" s="34"/>
      <c r="Q1145" s="34"/>
      <c r="R1145" s="34"/>
      <c r="S1145" s="34"/>
      <c r="AF1145" s="32"/>
      <c r="AG1145" s="32"/>
      <c r="AH1145" s="32"/>
      <c r="AI1145" s="32"/>
      <c r="AJ1145" s="32"/>
    </row>
    <row r="1146" spans="5:36" x14ac:dyDescent="0.25">
      <c r="E1146" s="34"/>
      <c r="L1146" s="54"/>
      <c r="M1146" s="54"/>
      <c r="O1146" s="34"/>
      <c r="P1146" s="34"/>
      <c r="Q1146" s="34"/>
      <c r="R1146" s="34"/>
      <c r="S1146" s="34"/>
      <c r="AF1146" s="32"/>
      <c r="AG1146" s="32"/>
      <c r="AH1146" s="32"/>
      <c r="AI1146" s="32"/>
      <c r="AJ1146" s="32"/>
    </row>
    <row r="1147" spans="5:36" x14ac:dyDescent="0.25">
      <c r="E1147" s="34"/>
      <c r="L1147" s="54"/>
      <c r="M1147" s="54"/>
      <c r="O1147" s="34"/>
      <c r="P1147" s="34"/>
      <c r="Q1147" s="34"/>
      <c r="R1147" s="34"/>
      <c r="S1147" s="34"/>
      <c r="AF1147" s="32"/>
      <c r="AG1147" s="32"/>
      <c r="AH1147" s="32"/>
      <c r="AI1147" s="32"/>
      <c r="AJ1147" s="32"/>
    </row>
    <row r="1148" spans="5:36" x14ac:dyDescent="0.25">
      <c r="E1148" s="34"/>
      <c r="L1148" s="54"/>
      <c r="M1148" s="54"/>
      <c r="O1148" s="34"/>
      <c r="P1148" s="34"/>
      <c r="Q1148" s="34"/>
      <c r="R1148" s="34"/>
      <c r="S1148" s="34"/>
      <c r="AF1148" s="32"/>
      <c r="AG1148" s="32"/>
      <c r="AH1148" s="32"/>
      <c r="AI1148" s="32"/>
      <c r="AJ1148" s="32"/>
    </row>
    <row r="1149" spans="5:36" x14ac:dyDescent="0.25">
      <c r="E1149" s="34"/>
      <c r="L1149" s="54"/>
      <c r="M1149" s="54"/>
      <c r="O1149" s="34"/>
      <c r="P1149" s="34"/>
      <c r="Q1149" s="34"/>
      <c r="R1149" s="34"/>
      <c r="S1149" s="34"/>
      <c r="AF1149" s="32"/>
      <c r="AG1149" s="32"/>
      <c r="AH1149" s="32"/>
      <c r="AI1149" s="32"/>
      <c r="AJ1149" s="32"/>
    </row>
    <row r="1150" spans="5:36" x14ac:dyDescent="0.25">
      <c r="E1150" s="34"/>
      <c r="L1150" s="54"/>
      <c r="M1150" s="54"/>
      <c r="O1150" s="34"/>
      <c r="P1150" s="34"/>
      <c r="Q1150" s="34"/>
      <c r="R1150" s="34"/>
      <c r="S1150" s="34"/>
      <c r="AF1150" s="32"/>
      <c r="AG1150" s="32"/>
      <c r="AH1150" s="32"/>
      <c r="AI1150" s="32"/>
      <c r="AJ1150" s="32"/>
    </row>
    <row r="1151" spans="5:36" x14ac:dyDescent="0.25">
      <c r="E1151" s="34"/>
      <c r="L1151" s="54"/>
      <c r="M1151" s="54"/>
      <c r="O1151" s="34"/>
      <c r="P1151" s="34"/>
      <c r="Q1151" s="34"/>
      <c r="R1151" s="34"/>
      <c r="S1151" s="34"/>
      <c r="AF1151" s="32"/>
      <c r="AG1151" s="32"/>
      <c r="AH1151" s="32"/>
      <c r="AI1151" s="32"/>
      <c r="AJ1151" s="32"/>
    </row>
    <row r="1152" spans="5:36" x14ac:dyDescent="0.25">
      <c r="E1152" s="34"/>
      <c r="L1152" s="54"/>
      <c r="M1152" s="54"/>
      <c r="O1152" s="34"/>
      <c r="P1152" s="34"/>
      <c r="Q1152" s="34"/>
      <c r="R1152" s="34"/>
      <c r="S1152" s="34"/>
      <c r="AF1152" s="32"/>
      <c r="AG1152" s="32"/>
      <c r="AH1152" s="32"/>
      <c r="AI1152" s="32"/>
      <c r="AJ1152" s="32"/>
    </row>
    <row r="1153" spans="5:36" x14ac:dyDescent="0.25">
      <c r="E1153" s="34"/>
      <c r="L1153" s="54"/>
      <c r="M1153" s="54"/>
      <c r="O1153" s="34"/>
      <c r="P1153" s="34"/>
      <c r="Q1153" s="34"/>
      <c r="R1153" s="34"/>
      <c r="S1153" s="34"/>
      <c r="AF1153" s="32"/>
      <c r="AG1153" s="32"/>
      <c r="AH1153" s="32"/>
      <c r="AI1153" s="32"/>
      <c r="AJ1153" s="32"/>
    </row>
    <row r="1154" spans="5:36" x14ac:dyDescent="0.25">
      <c r="E1154" s="34"/>
      <c r="L1154" s="54"/>
      <c r="M1154" s="54"/>
      <c r="O1154" s="34"/>
      <c r="P1154" s="34"/>
      <c r="Q1154" s="34"/>
      <c r="R1154" s="34"/>
      <c r="S1154" s="34"/>
      <c r="AF1154" s="32"/>
      <c r="AG1154" s="32"/>
      <c r="AH1154" s="32"/>
      <c r="AI1154" s="32"/>
      <c r="AJ1154" s="32"/>
    </row>
    <row r="1155" spans="5:36" x14ac:dyDescent="0.25">
      <c r="E1155" s="34"/>
      <c r="L1155" s="54"/>
      <c r="M1155" s="54"/>
      <c r="O1155" s="34"/>
      <c r="P1155" s="34"/>
      <c r="Q1155" s="34"/>
      <c r="R1155" s="34"/>
      <c r="S1155" s="34"/>
      <c r="AF1155" s="32"/>
      <c r="AG1155" s="32"/>
      <c r="AH1155" s="32"/>
      <c r="AI1155" s="32"/>
      <c r="AJ1155" s="32"/>
    </row>
    <row r="1156" spans="5:36" x14ac:dyDescent="0.25">
      <c r="E1156" s="34"/>
      <c r="L1156" s="54"/>
      <c r="M1156" s="54"/>
      <c r="O1156" s="34"/>
      <c r="P1156" s="34"/>
      <c r="Q1156" s="34"/>
      <c r="R1156" s="34"/>
      <c r="S1156" s="34"/>
      <c r="AF1156" s="32"/>
      <c r="AG1156" s="32"/>
      <c r="AH1156" s="32"/>
      <c r="AI1156" s="32"/>
      <c r="AJ1156" s="32"/>
    </row>
    <row r="1157" spans="5:36" x14ac:dyDescent="0.25">
      <c r="E1157" s="34"/>
      <c r="L1157" s="54"/>
      <c r="M1157" s="54"/>
      <c r="O1157" s="34"/>
      <c r="P1157" s="34"/>
      <c r="Q1157" s="34"/>
      <c r="R1157" s="34"/>
      <c r="S1157" s="34"/>
      <c r="AF1157" s="32"/>
      <c r="AG1157" s="32"/>
      <c r="AH1157" s="32"/>
      <c r="AI1157" s="32"/>
      <c r="AJ1157" s="32"/>
    </row>
    <row r="1158" spans="5:36" x14ac:dyDescent="0.25">
      <c r="E1158" s="34"/>
      <c r="L1158" s="54"/>
      <c r="M1158" s="54"/>
      <c r="O1158" s="34"/>
      <c r="P1158" s="34"/>
      <c r="Q1158" s="34"/>
      <c r="R1158" s="34"/>
      <c r="S1158" s="34"/>
      <c r="AF1158" s="32"/>
      <c r="AG1158" s="32"/>
      <c r="AH1158" s="32"/>
      <c r="AI1158" s="32"/>
      <c r="AJ1158" s="32"/>
    </row>
    <row r="1159" spans="5:36" x14ac:dyDescent="0.25">
      <c r="E1159" s="34"/>
      <c r="L1159" s="54"/>
      <c r="M1159" s="54"/>
      <c r="O1159" s="34"/>
      <c r="P1159" s="34"/>
      <c r="Q1159" s="34"/>
      <c r="R1159" s="34"/>
      <c r="S1159" s="34"/>
      <c r="AF1159" s="32"/>
      <c r="AG1159" s="32"/>
      <c r="AH1159" s="32"/>
      <c r="AI1159" s="32"/>
      <c r="AJ1159" s="32"/>
    </row>
    <row r="1160" spans="5:36" x14ac:dyDescent="0.25">
      <c r="E1160" s="34"/>
      <c r="L1160" s="54"/>
      <c r="M1160" s="54"/>
      <c r="O1160" s="34"/>
      <c r="P1160" s="34"/>
      <c r="Q1160" s="34"/>
      <c r="R1160" s="34"/>
      <c r="S1160" s="34"/>
      <c r="AF1160" s="32"/>
      <c r="AG1160" s="32"/>
      <c r="AH1160" s="32"/>
      <c r="AI1160" s="32"/>
      <c r="AJ1160" s="32"/>
    </row>
    <row r="1161" spans="5:36" x14ac:dyDescent="0.25">
      <c r="E1161" s="34"/>
      <c r="L1161" s="54"/>
      <c r="M1161" s="54"/>
      <c r="O1161" s="34"/>
      <c r="P1161" s="34"/>
      <c r="Q1161" s="34"/>
      <c r="R1161" s="34"/>
      <c r="S1161" s="34"/>
      <c r="AF1161" s="32"/>
      <c r="AG1161" s="32"/>
      <c r="AH1161" s="32"/>
      <c r="AI1161" s="32"/>
      <c r="AJ1161" s="32"/>
    </row>
    <row r="1162" spans="5:36" x14ac:dyDescent="0.25">
      <c r="E1162" s="34"/>
      <c r="L1162" s="54"/>
      <c r="M1162" s="54"/>
      <c r="O1162" s="34"/>
      <c r="P1162" s="34"/>
      <c r="Q1162" s="34"/>
      <c r="R1162" s="34"/>
      <c r="S1162" s="34"/>
      <c r="AF1162" s="32"/>
      <c r="AG1162" s="32"/>
      <c r="AH1162" s="32"/>
      <c r="AI1162" s="32"/>
      <c r="AJ1162" s="32"/>
    </row>
    <row r="1163" spans="5:36" x14ac:dyDescent="0.25">
      <c r="E1163" s="34"/>
      <c r="L1163" s="54"/>
      <c r="M1163" s="54"/>
      <c r="O1163" s="34"/>
      <c r="P1163" s="34"/>
      <c r="Q1163" s="34"/>
      <c r="R1163" s="34"/>
      <c r="S1163" s="34"/>
      <c r="AF1163" s="32"/>
      <c r="AG1163" s="32"/>
      <c r="AH1163" s="32"/>
      <c r="AI1163" s="32"/>
      <c r="AJ1163" s="32"/>
    </row>
    <row r="1164" spans="5:36" x14ac:dyDescent="0.25">
      <c r="E1164" s="34"/>
      <c r="L1164" s="54"/>
      <c r="M1164" s="54"/>
      <c r="O1164" s="34"/>
      <c r="P1164" s="34"/>
      <c r="Q1164" s="34"/>
      <c r="R1164" s="34"/>
      <c r="S1164" s="34"/>
      <c r="AF1164" s="32"/>
      <c r="AG1164" s="32"/>
      <c r="AH1164" s="32"/>
      <c r="AI1164" s="32"/>
      <c r="AJ1164" s="32"/>
    </row>
    <row r="1165" spans="5:36" x14ac:dyDescent="0.25">
      <c r="E1165" s="34"/>
      <c r="L1165" s="54"/>
      <c r="M1165" s="54"/>
      <c r="O1165" s="34"/>
      <c r="P1165" s="34"/>
      <c r="Q1165" s="34"/>
      <c r="R1165" s="34"/>
      <c r="S1165" s="34"/>
      <c r="AF1165" s="32"/>
      <c r="AG1165" s="32"/>
      <c r="AH1165" s="32"/>
      <c r="AI1165" s="32"/>
      <c r="AJ1165" s="32"/>
    </row>
    <row r="1166" spans="5:36" x14ac:dyDescent="0.25">
      <c r="E1166" s="34"/>
      <c r="L1166" s="54"/>
      <c r="M1166" s="54"/>
      <c r="O1166" s="34"/>
      <c r="P1166" s="34"/>
      <c r="Q1166" s="34"/>
      <c r="R1166" s="34"/>
      <c r="S1166" s="34"/>
      <c r="AF1166" s="32"/>
      <c r="AG1166" s="32"/>
      <c r="AH1166" s="32"/>
      <c r="AI1166" s="32"/>
      <c r="AJ1166" s="32"/>
    </row>
    <row r="1167" spans="5:36" x14ac:dyDescent="0.25">
      <c r="E1167" s="34"/>
      <c r="L1167" s="54"/>
      <c r="M1167" s="54"/>
      <c r="O1167" s="34"/>
      <c r="P1167" s="34"/>
      <c r="Q1167" s="34"/>
      <c r="R1167" s="34"/>
      <c r="S1167" s="34"/>
      <c r="AF1167" s="32"/>
      <c r="AG1167" s="32"/>
      <c r="AH1167" s="32"/>
      <c r="AI1167" s="32"/>
      <c r="AJ1167" s="32"/>
    </row>
    <row r="1168" spans="5:36" x14ac:dyDescent="0.25">
      <c r="E1168" s="34"/>
      <c r="L1168" s="54"/>
      <c r="M1168" s="54"/>
      <c r="O1168" s="34"/>
      <c r="P1168" s="34"/>
      <c r="Q1168" s="34"/>
      <c r="R1168" s="34"/>
      <c r="S1168" s="34"/>
      <c r="AF1168" s="32"/>
      <c r="AG1168" s="32"/>
      <c r="AH1168" s="32"/>
      <c r="AI1168" s="32"/>
      <c r="AJ1168" s="32"/>
    </row>
    <row r="1169" spans="5:36" x14ac:dyDescent="0.25">
      <c r="E1169" s="34"/>
      <c r="L1169" s="54"/>
      <c r="M1169" s="54"/>
      <c r="O1169" s="34"/>
      <c r="P1169" s="34"/>
      <c r="Q1169" s="34"/>
      <c r="R1169" s="34"/>
      <c r="S1169" s="34"/>
      <c r="AF1169" s="32"/>
      <c r="AG1169" s="32"/>
      <c r="AH1169" s="32"/>
      <c r="AI1169" s="32"/>
      <c r="AJ1169" s="32"/>
    </row>
    <row r="1170" spans="5:36" x14ac:dyDescent="0.25">
      <c r="E1170" s="34"/>
      <c r="L1170" s="54"/>
      <c r="M1170" s="54"/>
      <c r="O1170" s="34"/>
      <c r="P1170" s="34"/>
      <c r="Q1170" s="34"/>
      <c r="R1170" s="34"/>
      <c r="S1170" s="34"/>
      <c r="AF1170" s="32"/>
      <c r="AG1170" s="32"/>
      <c r="AH1170" s="32"/>
      <c r="AI1170" s="32"/>
      <c r="AJ1170" s="32"/>
    </row>
    <row r="1171" spans="5:36" x14ac:dyDescent="0.25">
      <c r="E1171" s="34"/>
      <c r="L1171" s="54"/>
      <c r="M1171" s="54"/>
      <c r="O1171" s="34"/>
      <c r="P1171" s="34"/>
      <c r="Q1171" s="34"/>
      <c r="R1171" s="34"/>
      <c r="S1171" s="34"/>
      <c r="AF1171" s="32"/>
      <c r="AG1171" s="32"/>
      <c r="AH1171" s="32"/>
      <c r="AI1171" s="32"/>
      <c r="AJ1171" s="32"/>
    </row>
    <row r="1172" spans="5:36" x14ac:dyDescent="0.25">
      <c r="E1172" s="34"/>
      <c r="L1172" s="54"/>
      <c r="M1172" s="54"/>
      <c r="O1172" s="34"/>
      <c r="P1172" s="34"/>
      <c r="Q1172" s="34"/>
      <c r="R1172" s="34"/>
      <c r="S1172" s="34"/>
      <c r="AF1172" s="32"/>
      <c r="AG1172" s="32"/>
      <c r="AH1172" s="32"/>
      <c r="AI1172" s="32"/>
      <c r="AJ1172" s="32"/>
    </row>
    <row r="1173" spans="5:36" x14ac:dyDescent="0.25">
      <c r="E1173" s="34"/>
      <c r="L1173" s="54"/>
      <c r="M1173" s="54"/>
      <c r="O1173" s="34"/>
      <c r="P1173" s="34"/>
      <c r="Q1173" s="34"/>
      <c r="R1173" s="34"/>
      <c r="S1173" s="34"/>
      <c r="AF1173" s="32"/>
      <c r="AG1173" s="32"/>
      <c r="AH1173" s="32"/>
      <c r="AI1173" s="32"/>
      <c r="AJ1173" s="32"/>
    </row>
    <row r="1174" spans="5:36" x14ac:dyDescent="0.25">
      <c r="E1174" s="34"/>
      <c r="L1174" s="54"/>
      <c r="M1174" s="54"/>
      <c r="O1174" s="34"/>
      <c r="P1174" s="34"/>
      <c r="Q1174" s="34"/>
      <c r="R1174" s="34"/>
      <c r="S1174" s="34"/>
      <c r="AF1174" s="32"/>
      <c r="AG1174" s="32"/>
      <c r="AH1174" s="32"/>
      <c r="AI1174" s="32"/>
      <c r="AJ1174" s="32"/>
    </row>
    <row r="1175" spans="5:36" x14ac:dyDescent="0.25">
      <c r="E1175" s="34"/>
      <c r="L1175" s="54"/>
      <c r="M1175" s="54"/>
      <c r="O1175" s="34"/>
      <c r="P1175" s="34"/>
      <c r="Q1175" s="34"/>
      <c r="R1175" s="34"/>
      <c r="S1175" s="34"/>
      <c r="AF1175" s="32"/>
      <c r="AG1175" s="32"/>
      <c r="AH1175" s="32"/>
      <c r="AI1175" s="32"/>
      <c r="AJ1175" s="32"/>
    </row>
    <row r="1176" spans="5:36" x14ac:dyDescent="0.25">
      <c r="E1176" s="34"/>
      <c r="L1176" s="54"/>
      <c r="M1176" s="54"/>
      <c r="O1176" s="34"/>
      <c r="P1176" s="34"/>
      <c r="Q1176" s="34"/>
      <c r="R1176" s="34"/>
      <c r="S1176" s="34"/>
      <c r="AF1176" s="32"/>
      <c r="AG1176" s="32"/>
      <c r="AH1176" s="32"/>
      <c r="AI1176" s="32"/>
      <c r="AJ1176" s="32"/>
    </row>
    <row r="1177" spans="5:36" x14ac:dyDescent="0.25">
      <c r="E1177" s="34"/>
      <c r="L1177" s="54"/>
      <c r="M1177" s="54"/>
      <c r="O1177" s="34"/>
      <c r="P1177" s="34"/>
      <c r="Q1177" s="34"/>
      <c r="R1177" s="34"/>
      <c r="S1177" s="34"/>
      <c r="AF1177" s="32"/>
      <c r="AG1177" s="32"/>
      <c r="AH1177" s="32"/>
      <c r="AI1177" s="32"/>
      <c r="AJ1177" s="32"/>
    </row>
    <row r="1178" spans="5:36" x14ac:dyDescent="0.25">
      <c r="E1178" s="34"/>
      <c r="L1178" s="54"/>
      <c r="M1178" s="54"/>
      <c r="O1178" s="34"/>
      <c r="P1178" s="34"/>
      <c r="Q1178" s="34"/>
      <c r="R1178" s="34"/>
      <c r="S1178" s="34"/>
      <c r="AF1178" s="32"/>
      <c r="AG1178" s="32"/>
      <c r="AH1178" s="32"/>
      <c r="AI1178" s="32"/>
      <c r="AJ1178" s="32"/>
    </row>
    <row r="1179" spans="5:36" x14ac:dyDescent="0.25">
      <c r="E1179" s="34"/>
      <c r="L1179" s="54"/>
      <c r="M1179" s="54"/>
      <c r="O1179" s="34"/>
      <c r="P1179" s="34"/>
      <c r="Q1179" s="34"/>
      <c r="R1179" s="34"/>
      <c r="S1179" s="34"/>
      <c r="AF1179" s="32"/>
      <c r="AG1179" s="32"/>
      <c r="AH1179" s="32"/>
      <c r="AI1179" s="32"/>
      <c r="AJ1179" s="32"/>
    </row>
    <row r="1180" spans="5:36" x14ac:dyDescent="0.25">
      <c r="E1180" s="34"/>
      <c r="L1180" s="54"/>
      <c r="M1180" s="54"/>
      <c r="O1180" s="34"/>
      <c r="P1180" s="34"/>
      <c r="Q1180" s="34"/>
      <c r="R1180" s="34"/>
      <c r="S1180" s="34"/>
      <c r="AF1180" s="32"/>
      <c r="AG1180" s="32"/>
      <c r="AH1180" s="32"/>
      <c r="AI1180" s="32"/>
      <c r="AJ1180" s="32"/>
    </row>
    <row r="1181" spans="5:36" x14ac:dyDescent="0.25">
      <c r="E1181" s="34"/>
      <c r="L1181" s="54"/>
      <c r="M1181" s="54"/>
      <c r="O1181" s="34"/>
      <c r="P1181" s="34"/>
      <c r="Q1181" s="34"/>
      <c r="R1181" s="34"/>
      <c r="S1181" s="34"/>
      <c r="AF1181" s="32"/>
      <c r="AG1181" s="32"/>
      <c r="AH1181" s="32"/>
      <c r="AI1181" s="32"/>
      <c r="AJ1181" s="32"/>
    </row>
    <row r="1182" spans="5:36" x14ac:dyDescent="0.25">
      <c r="E1182" s="34"/>
      <c r="L1182" s="54"/>
      <c r="M1182" s="54"/>
      <c r="O1182" s="34"/>
      <c r="P1182" s="34"/>
      <c r="Q1182" s="34"/>
      <c r="R1182" s="34"/>
      <c r="S1182" s="34"/>
      <c r="AF1182" s="32"/>
      <c r="AG1182" s="32"/>
      <c r="AH1182" s="32"/>
      <c r="AI1182" s="32"/>
      <c r="AJ1182" s="32"/>
    </row>
    <row r="1183" spans="5:36" x14ac:dyDescent="0.25">
      <c r="E1183" s="34"/>
      <c r="L1183" s="54"/>
      <c r="M1183" s="54"/>
      <c r="O1183" s="34"/>
      <c r="P1183" s="34"/>
      <c r="Q1183" s="34"/>
      <c r="R1183" s="34"/>
      <c r="S1183" s="34"/>
      <c r="AF1183" s="32"/>
      <c r="AG1183" s="32"/>
      <c r="AH1183" s="32"/>
      <c r="AI1183" s="32"/>
      <c r="AJ1183" s="32"/>
    </row>
    <row r="1184" spans="5:36" x14ac:dyDescent="0.25">
      <c r="E1184" s="34"/>
      <c r="L1184" s="54"/>
      <c r="M1184" s="54"/>
      <c r="O1184" s="34"/>
      <c r="P1184" s="34"/>
      <c r="Q1184" s="34"/>
      <c r="R1184" s="34"/>
      <c r="S1184" s="34"/>
      <c r="AF1184" s="32"/>
      <c r="AG1184" s="32"/>
      <c r="AH1184" s="32"/>
      <c r="AI1184" s="32"/>
      <c r="AJ1184" s="32"/>
    </row>
    <row r="1185" spans="5:36" x14ac:dyDescent="0.25">
      <c r="E1185" s="34"/>
      <c r="L1185" s="54"/>
      <c r="M1185" s="54"/>
      <c r="O1185" s="34"/>
      <c r="P1185" s="34"/>
      <c r="Q1185" s="34"/>
      <c r="R1185" s="34"/>
      <c r="S1185" s="34"/>
      <c r="AF1185" s="32"/>
      <c r="AG1185" s="32"/>
      <c r="AH1185" s="32"/>
      <c r="AI1185" s="32"/>
      <c r="AJ1185" s="32"/>
    </row>
    <row r="1186" spans="5:36" x14ac:dyDescent="0.25">
      <c r="E1186" s="34"/>
      <c r="L1186" s="54"/>
      <c r="M1186" s="54"/>
      <c r="O1186" s="34"/>
      <c r="P1186" s="34"/>
      <c r="Q1186" s="34"/>
      <c r="R1186" s="34"/>
      <c r="S1186" s="34"/>
      <c r="AF1186" s="32"/>
      <c r="AG1186" s="32"/>
      <c r="AH1186" s="32"/>
      <c r="AI1186" s="32"/>
      <c r="AJ1186" s="32"/>
    </row>
    <row r="1187" spans="5:36" x14ac:dyDescent="0.25">
      <c r="E1187" s="34"/>
      <c r="L1187" s="54"/>
      <c r="M1187" s="54"/>
      <c r="O1187" s="34"/>
      <c r="P1187" s="34"/>
      <c r="Q1187" s="34"/>
      <c r="R1187" s="34"/>
      <c r="S1187" s="34"/>
      <c r="AF1187" s="32"/>
      <c r="AG1187" s="32"/>
      <c r="AH1187" s="32"/>
      <c r="AI1187" s="32"/>
      <c r="AJ1187" s="32"/>
    </row>
    <row r="1188" spans="5:36" x14ac:dyDescent="0.25">
      <c r="E1188" s="34"/>
      <c r="L1188" s="54"/>
      <c r="M1188" s="54"/>
      <c r="O1188" s="34"/>
      <c r="P1188" s="34"/>
      <c r="Q1188" s="34"/>
      <c r="R1188" s="34"/>
      <c r="S1188" s="34"/>
      <c r="AF1188" s="32"/>
      <c r="AG1188" s="32"/>
      <c r="AH1188" s="32"/>
      <c r="AI1188" s="32"/>
      <c r="AJ1188" s="32"/>
    </row>
    <row r="1189" spans="5:36" x14ac:dyDescent="0.25">
      <c r="E1189" s="34"/>
      <c r="L1189" s="54"/>
      <c r="M1189" s="54"/>
      <c r="O1189" s="34"/>
      <c r="P1189" s="34"/>
      <c r="Q1189" s="34"/>
      <c r="R1189" s="34"/>
      <c r="S1189" s="34"/>
      <c r="AF1189" s="32"/>
      <c r="AG1189" s="32"/>
      <c r="AH1189" s="32"/>
      <c r="AI1189" s="32"/>
      <c r="AJ1189" s="32"/>
    </row>
    <row r="1190" spans="5:36" x14ac:dyDescent="0.25">
      <c r="E1190" s="34"/>
      <c r="L1190" s="54"/>
      <c r="M1190" s="54"/>
      <c r="O1190" s="34"/>
      <c r="P1190" s="34"/>
      <c r="Q1190" s="34"/>
      <c r="R1190" s="34"/>
      <c r="S1190" s="34"/>
      <c r="AF1190" s="32"/>
      <c r="AG1190" s="32"/>
      <c r="AH1190" s="32"/>
      <c r="AI1190" s="32"/>
      <c r="AJ1190" s="32"/>
    </row>
    <row r="1191" spans="5:36" x14ac:dyDescent="0.25">
      <c r="E1191" s="34"/>
      <c r="L1191" s="54"/>
      <c r="M1191" s="54"/>
      <c r="O1191" s="34"/>
      <c r="P1191" s="34"/>
      <c r="Q1191" s="34"/>
      <c r="R1191" s="34"/>
      <c r="S1191" s="34"/>
      <c r="AF1191" s="32"/>
      <c r="AG1191" s="32"/>
      <c r="AH1191" s="32"/>
      <c r="AI1191" s="32"/>
      <c r="AJ1191" s="32"/>
    </row>
    <row r="1192" spans="5:36" x14ac:dyDescent="0.25">
      <c r="E1192" s="34"/>
      <c r="L1192" s="54"/>
      <c r="M1192" s="54"/>
      <c r="O1192" s="34"/>
      <c r="P1192" s="34"/>
      <c r="Q1192" s="34"/>
      <c r="R1192" s="34"/>
      <c r="S1192" s="34"/>
      <c r="AF1192" s="32"/>
      <c r="AG1192" s="32"/>
      <c r="AH1192" s="32"/>
      <c r="AI1192" s="32"/>
      <c r="AJ1192" s="32"/>
    </row>
    <row r="1193" spans="5:36" x14ac:dyDescent="0.25">
      <c r="E1193" s="34"/>
      <c r="L1193" s="54"/>
      <c r="M1193" s="54"/>
      <c r="O1193" s="34"/>
      <c r="P1193" s="34"/>
      <c r="Q1193" s="34"/>
      <c r="R1193" s="34"/>
      <c r="S1193" s="34"/>
      <c r="AF1193" s="32"/>
      <c r="AG1193" s="32"/>
      <c r="AH1193" s="32"/>
      <c r="AI1193" s="32"/>
      <c r="AJ1193" s="32"/>
    </row>
    <row r="1194" spans="5:36" x14ac:dyDescent="0.25">
      <c r="E1194" s="34"/>
      <c r="L1194" s="54"/>
      <c r="M1194" s="54"/>
      <c r="O1194" s="34"/>
      <c r="P1194" s="34"/>
      <c r="Q1194" s="34"/>
      <c r="R1194" s="34"/>
      <c r="S1194" s="34"/>
      <c r="AF1194" s="32"/>
      <c r="AG1194" s="32"/>
      <c r="AH1194" s="32"/>
      <c r="AI1194" s="32"/>
      <c r="AJ1194" s="32"/>
    </row>
    <row r="1195" spans="5:36" x14ac:dyDescent="0.25">
      <c r="E1195" s="34"/>
      <c r="L1195" s="54"/>
      <c r="M1195" s="54"/>
      <c r="O1195" s="34"/>
      <c r="P1195" s="34"/>
      <c r="Q1195" s="34"/>
      <c r="R1195" s="34"/>
      <c r="S1195" s="34"/>
      <c r="AF1195" s="32"/>
      <c r="AG1195" s="32"/>
      <c r="AH1195" s="32"/>
      <c r="AI1195" s="32"/>
      <c r="AJ1195" s="32"/>
    </row>
    <row r="1196" spans="5:36" x14ac:dyDescent="0.25">
      <c r="E1196" s="34"/>
      <c r="L1196" s="54"/>
      <c r="M1196" s="54"/>
      <c r="O1196" s="34"/>
      <c r="P1196" s="34"/>
      <c r="Q1196" s="34"/>
      <c r="R1196" s="34"/>
      <c r="S1196" s="34"/>
      <c r="AF1196" s="32"/>
      <c r="AG1196" s="32"/>
      <c r="AH1196" s="32"/>
      <c r="AI1196" s="32"/>
      <c r="AJ1196" s="32"/>
    </row>
    <row r="1197" spans="5:36" x14ac:dyDescent="0.25">
      <c r="E1197" s="34"/>
      <c r="L1197" s="54"/>
      <c r="M1197" s="54"/>
      <c r="O1197" s="34"/>
      <c r="P1197" s="34"/>
      <c r="Q1197" s="34"/>
      <c r="R1197" s="34"/>
      <c r="S1197" s="34"/>
      <c r="AF1197" s="32"/>
      <c r="AG1197" s="32"/>
      <c r="AH1197" s="32"/>
      <c r="AI1197" s="32"/>
      <c r="AJ1197" s="32"/>
    </row>
    <row r="1198" spans="5:36" x14ac:dyDescent="0.25">
      <c r="E1198" s="34"/>
      <c r="L1198" s="54"/>
      <c r="M1198" s="54"/>
      <c r="O1198" s="34"/>
      <c r="P1198" s="34"/>
      <c r="Q1198" s="34"/>
      <c r="R1198" s="34"/>
      <c r="S1198" s="34"/>
      <c r="AF1198" s="32"/>
      <c r="AG1198" s="32"/>
      <c r="AH1198" s="32"/>
      <c r="AI1198" s="32"/>
      <c r="AJ1198" s="32"/>
    </row>
    <row r="1199" spans="5:36" x14ac:dyDescent="0.25">
      <c r="E1199" s="34"/>
      <c r="L1199" s="54"/>
      <c r="M1199" s="54"/>
      <c r="O1199" s="34"/>
      <c r="P1199" s="34"/>
      <c r="Q1199" s="34"/>
      <c r="R1199" s="34"/>
      <c r="S1199" s="34"/>
      <c r="AF1199" s="32"/>
      <c r="AG1199" s="32"/>
      <c r="AH1199" s="32"/>
      <c r="AI1199" s="32"/>
      <c r="AJ1199" s="32"/>
    </row>
    <row r="1200" spans="5:36" x14ac:dyDescent="0.25">
      <c r="E1200" s="34"/>
      <c r="L1200" s="54"/>
      <c r="M1200" s="54"/>
      <c r="O1200" s="34"/>
      <c r="P1200" s="34"/>
      <c r="Q1200" s="34"/>
      <c r="R1200" s="34"/>
      <c r="S1200" s="34"/>
      <c r="AF1200" s="32"/>
      <c r="AG1200" s="32"/>
      <c r="AH1200" s="32"/>
      <c r="AI1200" s="32"/>
      <c r="AJ1200" s="32"/>
    </row>
    <row r="1201" spans="5:36" x14ac:dyDescent="0.25">
      <c r="E1201" s="34"/>
      <c r="L1201" s="54"/>
      <c r="M1201" s="54"/>
      <c r="O1201" s="34"/>
      <c r="P1201" s="34"/>
      <c r="Q1201" s="34"/>
      <c r="R1201" s="34"/>
      <c r="S1201" s="34"/>
      <c r="AF1201" s="32"/>
      <c r="AG1201" s="32"/>
      <c r="AH1201" s="32"/>
      <c r="AI1201" s="32"/>
      <c r="AJ1201" s="32"/>
    </row>
    <row r="1202" spans="5:36" x14ac:dyDescent="0.25">
      <c r="E1202" s="34"/>
      <c r="L1202" s="54"/>
      <c r="M1202" s="54"/>
      <c r="O1202" s="34"/>
      <c r="P1202" s="34"/>
      <c r="Q1202" s="34"/>
      <c r="R1202" s="34"/>
      <c r="S1202" s="34"/>
      <c r="AF1202" s="32"/>
      <c r="AG1202" s="32"/>
      <c r="AH1202" s="32"/>
      <c r="AI1202" s="32"/>
      <c r="AJ1202" s="32"/>
    </row>
    <row r="1203" spans="5:36" x14ac:dyDescent="0.25">
      <c r="E1203" s="34"/>
      <c r="L1203" s="54"/>
      <c r="M1203" s="54"/>
      <c r="O1203" s="34"/>
      <c r="P1203" s="34"/>
      <c r="Q1203" s="34"/>
      <c r="R1203" s="34"/>
      <c r="S1203" s="34"/>
      <c r="AF1203" s="32"/>
      <c r="AG1203" s="32"/>
      <c r="AH1203" s="32"/>
      <c r="AI1203" s="32"/>
      <c r="AJ1203" s="32"/>
    </row>
    <row r="1204" spans="5:36" x14ac:dyDescent="0.25">
      <c r="E1204" s="34"/>
      <c r="L1204" s="54"/>
      <c r="M1204" s="54"/>
      <c r="O1204" s="34"/>
      <c r="P1204" s="34"/>
      <c r="Q1204" s="34"/>
      <c r="R1204" s="34"/>
      <c r="S1204" s="34"/>
      <c r="AF1204" s="32"/>
      <c r="AG1204" s="32"/>
      <c r="AH1204" s="32"/>
      <c r="AI1204" s="32"/>
      <c r="AJ1204" s="32"/>
    </row>
    <row r="1205" spans="5:36" x14ac:dyDescent="0.25">
      <c r="E1205" s="34"/>
      <c r="L1205" s="54"/>
      <c r="M1205" s="54"/>
      <c r="O1205" s="34"/>
      <c r="P1205" s="34"/>
      <c r="Q1205" s="34"/>
      <c r="R1205" s="34"/>
      <c r="S1205" s="34"/>
      <c r="AF1205" s="32"/>
      <c r="AG1205" s="32"/>
      <c r="AH1205" s="32"/>
      <c r="AI1205" s="32"/>
      <c r="AJ1205" s="32"/>
    </row>
    <row r="1206" spans="5:36" x14ac:dyDescent="0.25">
      <c r="E1206" s="34"/>
      <c r="L1206" s="54"/>
      <c r="M1206" s="54"/>
      <c r="O1206" s="34"/>
      <c r="P1206" s="34"/>
      <c r="Q1206" s="34"/>
      <c r="R1206" s="34"/>
      <c r="S1206" s="34"/>
      <c r="AF1206" s="32"/>
      <c r="AG1206" s="32"/>
      <c r="AH1206" s="32"/>
      <c r="AI1206" s="32"/>
      <c r="AJ1206" s="32"/>
    </row>
    <row r="1207" spans="5:36" x14ac:dyDescent="0.25">
      <c r="E1207" s="34"/>
      <c r="L1207" s="54"/>
      <c r="M1207" s="54"/>
      <c r="O1207" s="34"/>
      <c r="P1207" s="34"/>
      <c r="Q1207" s="34"/>
      <c r="R1207" s="34"/>
      <c r="S1207" s="34"/>
      <c r="AF1207" s="32"/>
      <c r="AG1207" s="32"/>
      <c r="AH1207" s="32"/>
      <c r="AI1207" s="32"/>
      <c r="AJ1207" s="32"/>
    </row>
    <row r="1208" spans="5:36" x14ac:dyDescent="0.25">
      <c r="E1208" s="34"/>
      <c r="L1208" s="54"/>
      <c r="M1208" s="54"/>
      <c r="O1208" s="34"/>
      <c r="P1208" s="34"/>
      <c r="Q1208" s="34"/>
      <c r="R1208" s="34"/>
      <c r="S1208" s="34"/>
      <c r="AF1208" s="32"/>
      <c r="AG1208" s="32"/>
      <c r="AH1208" s="32"/>
      <c r="AI1208" s="32"/>
      <c r="AJ1208" s="32"/>
    </row>
    <row r="1209" spans="5:36" x14ac:dyDescent="0.25">
      <c r="E1209" s="34"/>
      <c r="L1209" s="54"/>
      <c r="M1209" s="54"/>
      <c r="O1209" s="34"/>
      <c r="P1209" s="34"/>
      <c r="Q1209" s="34"/>
      <c r="R1209" s="34"/>
      <c r="S1209" s="34"/>
      <c r="AF1209" s="32"/>
      <c r="AG1209" s="32"/>
      <c r="AH1209" s="32"/>
      <c r="AI1209" s="32"/>
      <c r="AJ1209" s="32"/>
    </row>
    <row r="1210" spans="5:36" x14ac:dyDescent="0.25">
      <c r="E1210" s="34"/>
      <c r="L1210" s="54"/>
      <c r="M1210" s="54"/>
      <c r="O1210" s="34"/>
      <c r="P1210" s="34"/>
      <c r="Q1210" s="34"/>
      <c r="R1210" s="34"/>
      <c r="S1210" s="34"/>
      <c r="AF1210" s="32"/>
      <c r="AG1210" s="32"/>
      <c r="AH1210" s="32"/>
      <c r="AI1210" s="32"/>
      <c r="AJ1210" s="32"/>
    </row>
    <row r="1211" spans="5:36" x14ac:dyDescent="0.25">
      <c r="E1211" s="34"/>
      <c r="L1211" s="54"/>
      <c r="M1211" s="54"/>
      <c r="O1211" s="34"/>
      <c r="P1211" s="34"/>
      <c r="Q1211" s="34"/>
      <c r="R1211" s="34"/>
      <c r="S1211" s="34"/>
      <c r="AF1211" s="32"/>
      <c r="AG1211" s="32"/>
      <c r="AH1211" s="32"/>
      <c r="AI1211" s="32"/>
      <c r="AJ1211" s="32"/>
    </row>
    <row r="1212" spans="5:36" x14ac:dyDescent="0.25">
      <c r="E1212" s="34"/>
      <c r="L1212" s="54"/>
      <c r="M1212" s="54"/>
      <c r="O1212" s="34"/>
      <c r="P1212" s="34"/>
      <c r="Q1212" s="34"/>
      <c r="R1212" s="34"/>
      <c r="S1212" s="34"/>
      <c r="AF1212" s="32"/>
      <c r="AG1212" s="32"/>
      <c r="AH1212" s="32"/>
      <c r="AI1212" s="32"/>
      <c r="AJ1212" s="32"/>
    </row>
    <row r="1213" spans="5:36" x14ac:dyDescent="0.25">
      <c r="E1213" s="34"/>
      <c r="L1213" s="54"/>
      <c r="M1213" s="54"/>
      <c r="O1213" s="34"/>
      <c r="P1213" s="34"/>
      <c r="Q1213" s="34"/>
      <c r="R1213" s="34"/>
      <c r="S1213" s="34"/>
      <c r="AF1213" s="32"/>
      <c r="AG1213" s="32"/>
      <c r="AH1213" s="32"/>
      <c r="AI1213" s="32"/>
      <c r="AJ1213" s="32"/>
    </row>
    <row r="1214" spans="5:36" x14ac:dyDescent="0.25">
      <c r="E1214" s="34"/>
      <c r="L1214" s="54"/>
      <c r="M1214" s="54"/>
      <c r="O1214" s="34"/>
      <c r="P1214" s="34"/>
      <c r="Q1214" s="34"/>
      <c r="R1214" s="34"/>
      <c r="S1214" s="34"/>
      <c r="AF1214" s="32"/>
      <c r="AG1214" s="32"/>
      <c r="AH1214" s="32"/>
      <c r="AI1214" s="32"/>
      <c r="AJ1214" s="32"/>
    </row>
    <row r="1215" spans="5:36" x14ac:dyDescent="0.25">
      <c r="E1215" s="34"/>
      <c r="L1215" s="54"/>
      <c r="M1215" s="54"/>
      <c r="O1215" s="34"/>
      <c r="P1215" s="34"/>
      <c r="Q1215" s="34"/>
      <c r="R1215" s="34"/>
      <c r="S1215" s="34"/>
      <c r="AF1215" s="32"/>
      <c r="AG1215" s="32"/>
      <c r="AH1215" s="32"/>
      <c r="AI1215" s="32"/>
      <c r="AJ1215" s="32"/>
    </row>
    <row r="1216" spans="5:36" x14ac:dyDescent="0.25">
      <c r="E1216" s="34"/>
      <c r="L1216" s="54"/>
      <c r="M1216" s="54"/>
      <c r="O1216" s="34"/>
      <c r="P1216" s="34"/>
      <c r="Q1216" s="34"/>
      <c r="R1216" s="34"/>
      <c r="S1216" s="34"/>
      <c r="AF1216" s="32"/>
      <c r="AG1216" s="32"/>
      <c r="AH1216" s="32"/>
      <c r="AI1216" s="32"/>
      <c r="AJ1216" s="32"/>
    </row>
    <row r="1217" spans="5:36" x14ac:dyDescent="0.25">
      <c r="E1217" s="34"/>
      <c r="L1217" s="54"/>
      <c r="M1217" s="54"/>
      <c r="O1217" s="34"/>
      <c r="P1217" s="34"/>
      <c r="Q1217" s="34"/>
      <c r="R1217" s="34"/>
      <c r="S1217" s="34"/>
      <c r="AF1217" s="32"/>
      <c r="AG1217" s="32"/>
      <c r="AH1217" s="32"/>
      <c r="AI1217" s="32"/>
      <c r="AJ1217" s="32"/>
    </row>
    <row r="1218" spans="5:36" x14ac:dyDescent="0.25">
      <c r="E1218" s="34"/>
      <c r="L1218" s="54"/>
      <c r="M1218" s="54"/>
      <c r="O1218" s="34"/>
      <c r="P1218" s="34"/>
      <c r="Q1218" s="34"/>
      <c r="R1218" s="34"/>
      <c r="S1218" s="34"/>
      <c r="AF1218" s="32"/>
      <c r="AG1218" s="32"/>
      <c r="AH1218" s="32"/>
      <c r="AI1218" s="32"/>
      <c r="AJ1218" s="32"/>
    </row>
    <row r="1219" spans="5:36" x14ac:dyDescent="0.25">
      <c r="E1219" s="34"/>
      <c r="L1219" s="54"/>
      <c r="M1219" s="54"/>
      <c r="O1219" s="34"/>
      <c r="P1219" s="34"/>
      <c r="Q1219" s="34"/>
      <c r="R1219" s="34"/>
      <c r="S1219" s="34"/>
      <c r="AF1219" s="32"/>
      <c r="AG1219" s="32"/>
      <c r="AH1219" s="32"/>
      <c r="AI1219" s="32"/>
      <c r="AJ1219" s="32"/>
    </row>
    <row r="1220" spans="5:36" x14ac:dyDescent="0.25">
      <c r="E1220" s="34"/>
      <c r="L1220" s="54"/>
      <c r="M1220" s="54"/>
      <c r="O1220" s="34"/>
      <c r="P1220" s="34"/>
      <c r="Q1220" s="34"/>
      <c r="R1220" s="34"/>
      <c r="S1220" s="34"/>
      <c r="AF1220" s="32"/>
      <c r="AG1220" s="32"/>
      <c r="AH1220" s="32"/>
      <c r="AI1220" s="32"/>
      <c r="AJ1220" s="32"/>
    </row>
    <row r="1221" spans="5:36" x14ac:dyDescent="0.25">
      <c r="E1221" s="34"/>
      <c r="L1221" s="54"/>
      <c r="M1221" s="54"/>
      <c r="O1221" s="34"/>
      <c r="P1221" s="34"/>
      <c r="Q1221" s="34"/>
      <c r="R1221" s="34"/>
      <c r="S1221" s="34"/>
      <c r="AF1221" s="32"/>
      <c r="AG1221" s="32"/>
      <c r="AH1221" s="32"/>
      <c r="AI1221" s="32"/>
      <c r="AJ1221" s="32"/>
    </row>
    <row r="1222" spans="5:36" x14ac:dyDescent="0.25">
      <c r="E1222" s="34"/>
      <c r="L1222" s="54"/>
      <c r="M1222" s="54"/>
      <c r="O1222" s="34"/>
      <c r="P1222" s="34"/>
      <c r="Q1222" s="34"/>
      <c r="R1222" s="34"/>
      <c r="S1222" s="34"/>
      <c r="AF1222" s="32"/>
      <c r="AG1222" s="32"/>
      <c r="AH1222" s="32"/>
      <c r="AI1222" s="32"/>
      <c r="AJ1222" s="32"/>
    </row>
    <row r="1223" spans="5:36" x14ac:dyDescent="0.25">
      <c r="E1223" s="34"/>
      <c r="L1223" s="54"/>
      <c r="M1223" s="54"/>
      <c r="O1223" s="34"/>
      <c r="P1223" s="34"/>
      <c r="Q1223" s="34"/>
      <c r="R1223" s="34"/>
      <c r="S1223" s="34"/>
      <c r="AF1223" s="32"/>
      <c r="AG1223" s="32"/>
      <c r="AH1223" s="32"/>
      <c r="AI1223" s="32"/>
      <c r="AJ1223" s="32"/>
    </row>
    <row r="1224" spans="5:36" x14ac:dyDescent="0.25">
      <c r="E1224" s="34"/>
      <c r="L1224" s="54"/>
      <c r="M1224" s="54"/>
      <c r="O1224" s="34"/>
      <c r="P1224" s="34"/>
      <c r="Q1224" s="34"/>
      <c r="R1224" s="34"/>
      <c r="S1224" s="34"/>
      <c r="AF1224" s="32"/>
      <c r="AG1224" s="32"/>
      <c r="AH1224" s="32"/>
      <c r="AI1224" s="32"/>
      <c r="AJ1224" s="32"/>
    </row>
    <row r="1225" spans="5:36" x14ac:dyDescent="0.25">
      <c r="E1225" s="34"/>
      <c r="L1225" s="54"/>
      <c r="M1225" s="54"/>
      <c r="O1225" s="34"/>
      <c r="P1225" s="34"/>
      <c r="Q1225" s="34"/>
      <c r="R1225" s="34"/>
      <c r="S1225" s="34"/>
      <c r="AF1225" s="32"/>
      <c r="AG1225" s="32"/>
      <c r="AH1225" s="32"/>
      <c r="AI1225" s="32"/>
      <c r="AJ1225" s="32"/>
    </row>
    <row r="1226" spans="5:36" x14ac:dyDescent="0.25">
      <c r="E1226" s="34"/>
      <c r="L1226" s="54"/>
      <c r="M1226" s="54"/>
      <c r="O1226" s="34"/>
      <c r="P1226" s="34"/>
      <c r="Q1226" s="34"/>
      <c r="R1226" s="34"/>
      <c r="S1226" s="34"/>
      <c r="AF1226" s="32"/>
      <c r="AG1226" s="32"/>
      <c r="AH1226" s="32"/>
      <c r="AI1226" s="32"/>
      <c r="AJ1226" s="32"/>
    </row>
    <row r="1227" spans="5:36" x14ac:dyDescent="0.25">
      <c r="E1227" s="34"/>
      <c r="L1227" s="54"/>
      <c r="M1227" s="54"/>
      <c r="O1227" s="34"/>
      <c r="P1227" s="34"/>
      <c r="Q1227" s="34"/>
      <c r="R1227" s="34"/>
      <c r="S1227" s="34"/>
      <c r="AF1227" s="32"/>
      <c r="AG1227" s="32"/>
      <c r="AH1227" s="32"/>
      <c r="AI1227" s="32"/>
      <c r="AJ1227" s="32"/>
    </row>
    <row r="1228" spans="5:36" x14ac:dyDescent="0.25">
      <c r="E1228" s="34"/>
      <c r="L1228" s="54"/>
      <c r="M1228" s="54"/>
      <c r="O1228" s="34"/>
      <c r="P1228" s="34"/>
      <c r="Q1228" s="34"/>
      <c r="R1228" s="34"/>
      <c r="S1228" s="34"/>
      <c r="AF1228" s="32"/>
      <c r="AG1228" s="32"/>
      <c r="AH1228" s="32"/>
      <c r="AI1228" s="32"/>
      <c r="AJ1228" s="32"/>
    </row>
    <row r="1229" spans="5:36" x14ac:dyDescent="0.25">
      <c r="E1229" s="34"/>
      <c r="L1229" s="54"/>
      <c r="M1229" s="54"/>
      <c r="O1229" s="34"/>
      <c r="P1229" s="34"/>
      <c r="Q1229" s="34"/>
      <c r="R1229" s="34"/>
      <c r="S1229" s="34"/>
      <c r="AF1229" s="32"/>
      <c r="AG1229" s="32"/>
      <c r="AH1229" s="32"/>
      <c r="AI1229" s="32"/>
      <c r="AJ1229" s="32"/>
    </row>
    <row r="1230" spans="5:36" x14ac:dyDescent="0.25">
      <c r="E1230" s="34"/>
      <c r="L1230" s="54"/>
      <c r="M1230" s="54"/>
      <c r="O1230" s="34"/>
      <c r="P1230" s="34"/>
      <c r="Q1230" s="34"/>
      <c r="R1230" s="34"/>
      <c r="S1230" s="34"/>
      <c r="AF1230" s="32"/>
      <c r="AG1230" s="32"/>
      <c r="AH1230" s="32"/>
      <c r="AI1230" s="32"/>
      <c r="AJ1230" s="32"/>
    </row>
    <row r="1231" spans="5:36" x14ac:dyDescent="0.25">
      <c r="E1231" s="34"/>
      <c r="L1231" s="54"/>
      <c r="M1231" s="54"/>
      <c r="O1231" s="34"/>
      <c r="P1231" s="34"/>
      <c r="Q1231" s="34"/>
      <c r="R1231" s="34"/>
      <c r="S1231" s="34"/>
      <c r="AF1231" s="32"/>
      <c r="AG1231" s="32"/>
      <c r="AH1231" s="32"/>
      <c r="AI1231" s="32"/>
      <c r="AJ1231" s="32"/>
    </row>
    <row r="1232" spans="5:36" x14ac:dyDescent="0.25">
      <c r="E1232" s="34"/>
      <c r="L1232" s="54"/>
      <c r="M1232" s="54"/>
      <c r="O1232" s="34"/>
      <c r="P1232" s="34"/>
      <c r="Q1232" s="34"/>
      <c r="R1232" s="34"/>
      <c r="S1232" s="34"/>
      <c r="AF1232" s="32"/>
      <c r="AG1232" s="32"/>
      <c r="AH1232" s="32"/>
      <c r="AI1232" s="32"/>
      <c r="AJ1232" s="32"/>
    </row>
    <row r="1233" spans="5:36" x14ac:dyDescent="0.25">
      <c r="E1233" s="34"/>
      <c r="L1233" s="54"/>
      <c r="M1233" s="54"/>
      <c r="O1233" s="34"/>
      <c r="P1233" s="34"/>
      <c r="Q1233" s="34"/>
      <c r="R1233" s="34"/>
      <c r="S1233" s="34"/>
      <c r="AF1233" s="32"/>
      <c r="AG1233" s="32"/>
      <c r="AH1233" s="32"/>
      <c r="AI1233" s="32"/>
      <c r="AJ1233" s="32"/>
    </row>
    <row r="1234" spans="5:36" x14ac:dyDescent="0.25">
      <c r="E1234" s="34"/>
      <c r="L1234" s="54"/>
      <c r="M1234" s="54"/>
      <c r="O1234" s="34"/>
      <c r="P1234" s="34"/>
      <c r="Q1234" s="34"/>
      <c r="R1234" s="34"/>
      <c r="S1234" s="34"/>
      <c r="AF1234" s="32"/>
      <c r="AG1234" s="32"/>
      <c r="AH1234" s="32"/>
      <c r="AI1234" s="32"/>
      <c r="AJ1234" s="32"/>
    </row>
    <row r="1235" spans="5:36" x14ac:dyDescent="0.25">
      <c r="E1235" s="34"/>
      <c r="L1235" s="54"/>
      <c r="M1235" s="54"/>
      <c r="O1235" s="34"/>
      <c r="P1235" s="34"/>
      <c r="Q1235" s="34"/>
      <c r="R1235" s="34"/>
      <c r="S1235" s="34"/>
      <c r="AF1235" s="32"/>
      <c r="AG1235" s="32"/>
      <c r="AH1235" s="32"/>
      <c r="AI1235" s="32"/>
      <c r="AJ1235" s="32"/>
    </row>
    <row r="1236" spans="5:36" x14ac:dyDescent="0.25">
      <c r="E1236" s="34"/>
      <c r="L1236" s="54"/>
      <c r="M1236" s="54"/>
      <c r="O1236" s="34"/>
      <c r="P1236" s="34"/>
      <c r="Q1236" s="34"/>
      <c r="R1236" s="34"/>
      <c r="S1236" s="34"/>
      <c r="AF1236" s="32"/>
      <c r="AG1236" s="32"/>
      <c r="AH1236" s="32"/>
      <c r="AI1236" s="32"/>
      <c r="AJ1236" s="32"/>
    </row>
    <row r="1237" spans="5:36" x14ac:dyDescent="0.25">
      <c r="E1237" s="34"/>
      <c r="L1237" s="54"/>
      <c r="M1237" s="54"/>
      <c r="O1237" s="34"/>
      <c r="P1237" s="34"/>
      <c r="Q1237" s="34"/>
      <c r="R1237" s="34"/>
      <c r="S1237" s="34"/>
      <c r="AF1237" s="32"/>
      <c r="AG1237" s="32"/>
      <c r="AH1237" s="32"/>
      <c r="AI1237" s="32"/>
      <c r="AJ1237" s="32"/>
    </row>
    <row r="1238" spans="5:36" x14ac:dyDescent="0.25">
      <c r="E1238" s="34"/>
      <c r="L1238" s="54"/>
      <c r="M1238" s="54"/>
      <c r="O1238" s="34"/>
      <c r="P1238" s="34"/>
      <c r="Q1238" s="34"/>
      <c r="R1238" s="34"/>
      <c r="S1238" s="34"/>
      <c r="AF1238" s="32"/>
      <c r="AG1238" s="32"/>
      <c r="AH1238" s="32"/>
      <c r="AI1238" s="32"/>
      <c r="AJ1238" s="32"/>
    </row>
    <row r="1239" spans="5:36" x14ac:dyDescent="0.25">
      <c r="E1239" s="34"/>
      <c r="L1239" s="54"/>
      <c r="M1239" s="54"/>
      <c r="O1239" s="34"/>
      <c r="P1239" s="34"/>
      <c r="Q1239" s="34"/>
      <c r="R1239" s="34"/>
      <c r="S1239" s="34"/>
      <c r="AF1239" s="32"/>
      <c r="AG1239" s="32"/>
      <c r="AH1239" s="32"/>
      <c r="AI1239" s="32"/>
      <c r="AJ1239" s="32"/>
    </row>
    <row r="1240" spans="5:36" x14ac:dyDescent="0.25">
      <c r="E1240" s="34"/>
      <c r="L1240" s="54"/>
      <c r="M1240" s="54"/>
      <c r="O1240" s="34"/>
      <c r="P1240" s="34"/>
      <c r="Q1240" s="34"/>
      <c r="R1240" s="34"/>
      <c r="S1240" s="34"/>
      <c r="AF1240" s="32"/>
      <c r="AG1240" s="32"/>
      <c r="AH1240" s="32"/>
      <c r="AI1240" s="32"/>
      <c r="AJ1240" s="32"/>
    </row>
    <row r="1241" spans="5:36" x14ac:dyDescent="0.25">
      <c r="E1241" s="34"/>
      <c r="L1241" s="54"/>
      <c r="M1241" s="54"/>
      <c r="O1241" s="34"/>
      <c r="P1241" s="34"/>
      <c r="Q1241" s="34"/>
      <c r="R1241" s="34"/>
      <c r="S1241" s="34"/>
      <c r="AF1241" s="32"/>
      <c r="AG1241" s="32"/>
      <c r="AH1241" s="32"/>
      <c r="AI1241" s="32"/>
      <c r="AJ1241" s="32"/>
    </row>
    <row r="1242" spans="5:36" x14ac:dyDescent="0.25">
      <c r="E1242" s="34"/>
      <c r="L1242" s="54"/>
      <c r="M1242" s="54"/>
      <c r="O1242" s="34"/>
      <c r="P1242" s="34"/>
      <c r="Q1242" s="34"/>
      <c r="R1242" s="34"/>
      <c r="S1242" s="34"/>
      <c r="AF1242" s="32"/>
      <c r="AG1242" s="32"/>
      <c r="AH1242" s="32"/>
      <c r="AI1242" s="32"/>
      <c r="AJ1242" s="32"/>
    </row>
    <row r="1243" spans="5:36" x14ac:dyDescent="0.25">
      <c r="E1243" s="34"/>
      <c r="L1243" s="54"/>
      <c r="M1243" s="54"/>
      <c r="O1243" s="34"/>
      <c r="P1243" s="34"/>
      <c r="Q1243" s="34"/>
      <c r="R1243" s="34"/>
      <c r="S1243" s="34"/>
      <c r="AF1243" s="32"/>
      <c r="AG1243" s="32"/>
      <c r="AH1243" s="32"/>
      <c r="AI1243" s="32"/>
      <c r="AJ1243" s="32"/>
    </row>
    <row r="1244" spans="5:36" x14ac:dyDescent="0.25">
      <c r="E1244" s="34"/>
      <c r="L1244" s="54"/>
      <c r="M1244" s="54"/>
      <c r="O1244" s="34"/>
      <c r="P1244" s="34"/>
      <c r="Q1244" s="34"/>
      <c r="R1244" s="34"/>
      <c r="S1244" s="34"/>
      <c r="AF1244" s="32"/>
      <c r="AG1244" s="32"/>
      <c r="AH1244" s="32"/>
      <c r="AI1244" s="32"/>
      <c r="AJ1244" s="32"/>
    </row>
    <row r="1245" spans="5:36" x14ac:dyDescent="0.25">
      <c r="E1245" s="34"/>
      <c r="L1245" s="54"/>
      <c r="M1245" s="54"/>
      <c r="O1245" s="34"/>
      <c r="P1245" s="34"/>
      <c r="Q1245" s="34"/>
      <c r="R1245" s="34"/>
      <c r="S1245" s="34"/>
      <c r="AF1245" s="32"/>
      <c r="AG1245" s="32"/>
      <c r="AH1245" s="32"/>
      <c r="AI1245" s="32"/>
      <c r="AJ1245" s="32"/>
    </row>
    <row r="1246" spans="5:36" x14ac:dyDescent="0.25">
      <c r="E1246" s="34"/>
      <c r="L1246" s="54"/>
      <c r="M1246" s="54"/>
      <c r="O1246" s="34"/>
      <c r="P1246" s="34"/>
      <c r="Q1246" s="34"/>
      <c r="R1246" s="34"/>
      <c r="S1246" s="34"/>
      <c r="AF1246" s="32"/>
      <c r="AG1246" s="32"/>
      <c r="AH1246" s="32"/>
      <c r="AI1246" s="32"/>
      <c r="AJ1246" s="32"/>
    </row>
    <row r="1247" spans="5:36" x14ac:dyDescent="0.25">
      <c r="E1247" s="34"/>
      <c r="L1247" s="54"/>
      <c r="M1247" s="54"/>
      <c r="O1247" s="34"/>
      <c r="P1247" s="34"/>
      <c r="Q1247" s="34"/>
      <c r="R1247" s="34"/>
      <c r="S1247" s="34"/>
      <c r="AF1247" s="32"/>
      <c r="AG1247" s="32"/>
      <c r="AH1247" s="32"/>
      <c r="AI1247" s="32"/>
      <c r="AJ1247" s="32"/>
    </row>
    <row r="1248" spans="5:36" x14ac:dyDescent="0.25">
      <c r="E1248" s="34"/>
      <c r="L1248" s="54"/>
      <c r="M1248" s="54"/>
      <c r="O1248" s="34"/>
      <c r="P1248" s="34"/>
      <c r="Q1248" s="34"/>
      <c r="R1248" s="34"/>
      <c r="S1248" s="34"/>
      <c r="AF1248" s="32"/>
      <c r="AG1248" s="32"/>
      <c r="AH1248" s="32"/>
      <c r="AI1248" s="32"/>
      <c r="AJ1248" s="32"/>
    </row>
    <row r="1249" spans="5:36" x14ac:dyDescent="0.25">
      <c r="E1249" s="34"/>
      <c r="L1249" s="54"/>
      <c r="M1249" s="54"/>
      <c r="O1249" s="34"/>
      <c r="P1249" s="34"/>
      <c r="Q1249" s="34"/>
      <c r="R1249" s="34"/>
      <c r="S1249" s="34"/>
      <c r="AF1249" s="32"/>
      <c r="AG1249" s="32"/>
      <c r="AH1249" s="32"/>
      <c r="AI1249" s="32"/>
      <c r="AJ1249" s="32"/>
    </row>
    <row r="1250" spans="5:36" x14ac:dyDescent="0.25">
      <c r="E1250" s="34"/>
      <c r="L1250" s="54"/>
      <c r="M1250" s="54"/>
      <c r="O1250" s="34"/>
      <c r="P1250" s="34"/>
      <c r="Q1250" s="34"/>
      <c r="R1250" s="34"/>
      <c r="S1250" s="34"/>
      <c r="AF1250" s="32"/>
      <c r="AG1250" s="32"/>
      <c r="AH1250" s="32"/>
      <c r="AI1250" s="32"/>
      <c r="AJ1250" s="32"/>
    </row>
    <row r="1251" spans="5:36" x14ac:dyDescent="0.25">
      <c r="E1251" s="34"/>
      <c r="L1251" s="54"/>
      <c r="M1251" s="54"/>
      <c r="O1251" s="34"/>
      <c r="P1251" s="34"/>
      <c r="Q1251" s="34"/>
      <c r="R1251" s="34"/>
      <c r="S1251" s="34"/>
      <c r="AF1251" s="32"/>
      <c r="AG1251" s="32"/>
      <c r="AH1251" s="32"/>
      <c r="AI1251" s="32"/>
      <c r="AJ1251" s="32"/>
    </row>
    <row r="1252" spans="5:36" x14ac:dyDescent="0.25">
      <c r="E1252" s="34"/>
      <c r="L1252" s="54"/>
      <c r="M1252" s="54"/>
      <c r="O1252" s="34"/>
      <c r="P1252" s="34"/>
      <c r="Q1252" s="34"/>
      <c r="R1252" s="34"/>
      <c r="S1252" s="34"/>
      <c r="AF1252" s="32"/>
      <c r="AG1252" s="32"/>
      <c r="AH1252" s="32"/>
      <c r="AI1252" s="32"/>
      <c r="AJ1252" s="32"/>
    </row>
    <row r="1253" spans="5:36" x14ac:dyDescent="0.25">
      <c r="E1253" s="34"/>
      <c r="L1253" s="54"/>
      <c r="M1253" s="54"/>
      <c r="O1253" s="34"/>
      <c r="P1253" s="34"/>
      <c r="Q1253" s="34"/>
      <c r="R1253" s="34"/>
      <c r="S1253" s="34"/>
      <c r="AF1253" s="32"/>
      <c r="AG1253" s="32"/>
      <c r="AH1253" s="32"/>
      <c r="AI1253" s="32"/>
      <c r="AJ1253" s="32"/>
    </row>
    <row r="1254" spans="5:36" x14ac:dyDescent="0.25">
      <c r="E1254" s="34"/>
      <c r="L1254" s="54"/>
      <c r="M1254" s="54"/>
      <c r="O1254" s="34"/>
      <c r="P1254" s="34"/>
      <c r="Q1254" s="34"/>
      <c r="R1254" s="34"/>
      <c r="S1254" s="34"/>
      <c r="AF1254" s="32"/>
      <c r="AG1254" s="32"/>
      <c r="AH1254" s="32"/>
      <c r="AI1254" s="32"/>
      <c r="AJ1254" s="32"/>
    </row>
    <row r="1255" spans="5:36" x14ac:dyDescent="0.25">
      <c r="E1255" s="34"/>
      <c r="L1255" s="54"/>
      <c r="M1255" s="54"/>
      <c r="O1255" s="34"/>
      <c r="P1255" s="34"/>
      <c r="Q1255" s="34"/>
      <c r="R1255" s="34"/>
      <c r="S1255" s="34"/>
      <c r="AF1255" s="32"/>
      <c r="AG1255" s="32"/>
      <c r="AH1255" s="32"/>
      <c r="AI1255" s="32"/>
      <c r="AJ1255" s="32"/>
    </row>
    <row r="1256" spans="5:36" x14ac:dyDescent="0.25">
      <c r="E1256" s="34"/>
      <c r="L1256" s="54"/>
      <c r="M1256" s="54"/>
      <c r="O1256" s="34"/>
      <c r="P1256" s="34"/>
      <c r="Q1256" s="34"/>
      <c r="R1256" s="34"/>
      <c r="S1256" s="34"/>
      <c r="AF1256" s="32"/>
      <c r="AG1256" s="32"/>
      <c r="AH1256" s="32"/>
      <c r="AI1256" s="32"/>
      <c r="AJ1256" s="32"/>
    </row>
    <row r="1257" spans="5:36" x14ac:dyDescent="0.25">
      <c r="E1257" s="34"/>
      <c r="L1257" s="54"/>
      <c r="M1257" s="54"/>
      <c r="O1257" s="34"/>
      <c r="P1257" s="34"/>
      <c r="Q1257" s="34"/>
      <c r="R1257" s="34"/>
      <c r="S1257" s="34"/>
      <c r="AF1257" s="32"/>
      <c r="AG1257" s="32"/>
      <c r="AH1257" s="32"/>
      <c r="AI1257" s="32"/>
      <c r="AJ1257" s="32"/>
    </row>
    <row r="1258" spans="5:36" x14ac:dyDescent="0.25">
      <c r="E1258" s="34"/>
      <c r="L1258" s="54"/>
      <c r="M1258" s="54"/>
      <c r="O1258" s="34"/>
      <c r="P1258" s="34"/>
      <c r="Q1258" s="34"/>
      <c r="R1258" s="34"/>
      <c r="S1258" s="34"/>
      <c r="AF1258" s="32"/>
      <c r="AG1258" s="32"/>
      <c r="AH1258" s="32"/>
      <c r="AI1258" s="32"/>
      <c r="AJ1258" s="32"/>
    </row>
    <row r="1259" spans="5:36" x14ac:dyDescent="0.25">
      <c r="E1259" s="34"/>
      <c r="L1259" s="54"/>
      <c r="M1259" s="54"/>
      <c r="O1259" s="34"/>
      <c r="P1259" s="34"/>
      <c r="Q1259" s="34"/>
      <c r="R1259" s="34"/>
      <c r="S1259" s="34"/>
      <c r="AF1259" s="32"/>
      <c r="AG1259" s="32"/>
      <c r="AH1259" s="32"/>
      <c r="AI1259" s="32"/>
      <c r="AJ1259" s="32"/>
    </row>
    <row r="1260" spans="5:36" x14ac:dyDescent="0.25">
      <c r="E1260" s="34"/>
      <c r="L1260" s="54"/>
      <c r="M1260" s="54"/>
      <c r="O1260" s="34"/>
      <c r="P1260" s="34"/>
      <c r="Q1260" s="34"/>
      <c r="R1260" s="34"/>
      <c r="S1260" s="34"/>
      <c r="AF1260" s="32"/>
      <c r="AG1260" s="32"/>
      <c r="AH1260" s="32"/>
      <c r="AI1260" s="32"/>
      <c r="AJ1260" s="32"/>
    </row>
    <row r="1261" spans="5:36" x14ac:dyDescent="0.25">
      <c r="E1261" s="34"/>
      <c r="L1261" s="54"/>
      <c r="M1261" s="54"/>
      <c r="O1261" s="34"/>
      <c r="P1261" s="34"/>
      <c r="Q1261" s="34"/>
      <c r="R1261" s="34"/>
      <c r="S1261" s="34"/>
      <c r="AF1261" s="32"/>
      <c r="AG1261" s="32"/>
      <c r="AH1261" s="32"/>
      <c r="AI1261" s="32"/>
      <c r="AJ1261" s="32"/>
    </row>
    <row r="1262" spans="5:36" x14ac:dyDescent="0.25">
      <c r="E1262" s="34"/>
      <c r="L1262" s="54"/>
      <c r="M1262" s="54"/>
      <c r="O1262" s="34"/>
      <c r="P1262" s="34"/>
      <c r="Q1262" s="34"/>
      <c r="R1262" s="34"/>
      <c r="S1262" s="34"/>
      <c r="AF1262" s="32"/>
      <c r="AG1262" s="32"/>
      <c r="AH1262" s="32"/>
      <c r="AI1262" s="32"/>
      <c r="AJ1262" s="32"/>
    </row>
    <row r="1263" spans="5:36" x14ac:dyDescent="0.25">
      <c r="E1263" s="34"/>
      <c r="L1263" s="54"/>
      <c r="M1263" s="54"/>
      <c r="O1263" s="34"/>
      <c r="P1263" s="34"/>
      <c r="Q1263" s="34"/>
      <c r="R1263" s="34"/>
      <c r="S1263" s="34"/>
      <c r="AF1263" s="32"/>
      <c r="AG1263" s="32"/>
      <c r="AH1263" s="32"/>
      <c r="AI1263" s="32"/>
      <c r="AJ1263" s="32"/>
    </row>
    <row r="1264" spans="5:36" x14ac:dyDescent="0.25">
      <c r="E1264" s="34"/>
      <c r="L1264" s="54"/>
      <c r="M1264" s="54"/>
      <c r="O1264" s="34"/>
      <c r="P1264" s="34"/>
      <c r="Q1264" s="34"/>
      <c r="R1264" s="34"/>
      <c r="S1264" s="34"/>
      <c r="AF1264" s="32"/>
      <c r="AG1264" s="32"/>
      <c r="AH1264" s="32"/>
      <c r="AI1264" s="32"/>
      <c r="AJ1264" s="32"/>
    </row>
    <row r="1265" spans="5:36" x14ac:dyDescent="0.25">
      <c r="E1265" s="34"/>
      <c r="L1265" s="54"/>
      <c r="M1265" s="54"/>
      <c r="O1265" s="34"/>
      <c r="P1265" s="34"/>
      <c r="Q1265" s="34"/>
      <c r="R1265" s="34"/>
      <c r="S1265" s="34"/>
      <c r="AF1265" s="32"/>
      <c r="AG1265" s="32"/>
      <c r="AH1265" s="32"/>
      <c r="AI1265" s="32"/>
      <c r="AJ1265" s="32"/>
    </row>
    <row r="1266" spans="5:36" x14ac:dyDescent="0.25">
      <c r="E1266" s="34"/>
      <c r="L1266" s="54"/>
      <c r="M1266" s="54"/>
      <c r="O1266" s="34"/>
      <c r="P1266" s="34"/>
      <c r="Q1266" s="34"/>
      <c r="R1266" s="34"/>
      <c r="S1266" s="34"/>
      <c r="AF1266" s="32"/>
      <c r="AG1266" s="32"/>
      <c r="AH1266" s="32"/>
      <c r="AI1266" s="32"/>
      <c r="AJ1266" s="32"/>
    </row>
    <row r="1267" spans="5:36" x14ac:dyDescent="0.25">
      <c r="E1267" s="34"/>
      <c r="L1267" s="54"/>
      <c r="M1267" s="54"/>
      <c r="O1267" s="34"/>
      <c r="P1267" s="34"/>
      <c r="Q1267" s="34"/>
      <c r="R1267" s="34"/>
      <c r="S1267" s="34"/>
      <c r="AF1267" s="32"/>
      <c r="AG1267" s="32"/>
      <c r="AH1267" s="32"/>
      <c r="AI1267" s="32"/>
      <c r="AJ1267" s="32"/>
    </row>
    <row r="1268" spans="5:36" x14ac:dyDescent="0.25">
      <c r="E1268" s="34"/>
      <c r="L1268" s="54"/>
      <c r="M1268" s="54"/>
      <c r="O1268" s="34"/>
      <c r="P1268" s="34"/>
      <c r="Q1268" s="34"/>
      <c r="R1268" s="34"/>
      <c r="S1268" s="34"/>
      <c r="AF1268" s="32"/>
      <c r="AG1268" s="32"/>
      <c r="AH1268" s="32"/>
      <c r="AI1268" s="32"/>
      <c r="AJ1268" s="32"/>
    </row>
    <row r="1269" spans="5:36" x14ac:dyDescent="0.25">
      <c r="E1269" s="34"/>
      <c r="L1269" s="54"/>
      <c r="M1269" s="54"/>
      <c r="O1269" s="34"/>
      <c r="P1269" s="34"/>
      <c r="Q1269" s="34"/>
      <c r="R1269" s="34"/>
      <c r="S1269" s="34"/>
      <c r="AF1269" s="32"/>
      <c r="AG1269" s="32"/>
      <c r="AH1269" s="32"/>
      <c r="AI1269" s="32"/>
      <c r="AJ1269" s="32"/>
    </row>
    <row r="1270" spans="5:36" x14ac:dyDescent="0.25">
      <c r="E1270" s="34"/>
      <c r="L1270" s="54"/>
      <c r="M1270" s="54"/>
      <c r="O1270" s="34"/>
      <c r="P1270" s="34"/>
      <c r="Q1270" s="34"/>
      <c r="R1270" s="34"/>
      <c r="S1270" s="34"/>
      <c r="AF1270" s="32"/>
      <c r="AG1270" s="32"/>
      <c r="AH1270" s="32"/>
      <c r="AI1270" s="32"/>
      <c r="AJ1270" s="32"/>
    </row>
    <row r="1271" spans="5:36" x14ac:dyDescent="0.25">
      <c r="E1271" s="34"/>
      <c r="L1271" s="54"/>
      <c r="M1271" s="54"/>
      <c r="O1271" s="34"/>
      <c r="P1271" s="34"/>
      <c r="Q1271" s="34"/>
      <c r="R1271" s="34"/>
      <c r="S1271" s="34"/>
      <c r="AF1271" s="32"/>
      <c r="AG1271" s="32"/>
      <c r="AH1271" s="32"/>
      <c r="AI1271" s="32"/>
      <c r="AJ1271" s="32"/>
    </row>
    <row r="1272" spans="5:36" x14ac:dyDescent="0.25">
      <c r="E1272" s="34"/>
      <c r="L1272" s="54"/>
      <c r="M1272" s="54"/>
      <c r="O1272" s="34"/>
      <c r="P1272" s="34"/>
      <c r="Q1272" s="34"/>
      <c r="R1272" s="34"/>
      <c r="S1272" s="34"/>
      <c r="AF1272" s="32"/>
      <c r="AG1272" s="32"/>
      <c r="AH1272" s="32"/>
      <c r="AI1272" s="32"/>
      <c r="AJ1272" s="32"/>
    </row>
    <row r="1273" spans="5:36" x14ac:dyDescent="0.25">
      <c r="E1273" s="34"/>
      <c r="L1273" s="54"/>
      <c r="M1273" s="54"/>
      <c r="O1273" s="34"/>
      <c r="P1273" s="34"/>
      <c r="Q1273" s="34"/>
      <c r="R1273" s="34"/>
      <c r="S1273" s="34"/>
      <c r="AF1273" s="32"/>
      <c r="AG1273" s="32"/>
      <c r="AH1273" s="32"/>
      <c r="AI1273" s="32"/>
      <c r="AJ1273" s="32"/>
    </row>
    <row r="1274" spans="5:36" x14ac:dyDescent="0.25">
      <c r="E1274" s="34"/>
      <c r="L1274" s="54"/>
      <c r="M1274" s="54"/>
      <c r="O1274" s="34"/>
      <c r="P1274" s="34"/>
      <c r="Q1274" s="34"/>
      <c r="R1274" s="34"/>
      <c r="S1274" s="34"/>
      <c r="AF1274" s="32"/>
      <c r="AG1274" s="32"/>
      <c r="AH1274" s="32"/>
      <c r="AI1274" s="32"/>
      <c r="AJ1274" s="32"/>
    </row>
    <row r="1275" spans="5:36" x14ac:dyDescent="0.25">
      <c r="E1275" s="34"/>
      <c r="L1275" s="54"/>
      <c r="M1275" s="54"/>
      <c r="O1275" s="34"/>
      <c r="P1275" s="34"/>
      <c r="Q1275" s="34"/>
      <c r="R1275" s="34"/>
      <c r="S1275" s="34"/>
      <c r="AF1275" s="32"/>
      <c r="AG1275" s="32"/>
      <c r="AH1275" s="32"/>
      <c r="AI1275" s="32"/>
      <c r="AJ1275" s="32"/>
    </row>
    <row r="1276" spans="5:36" x14ac:dyDescent="0.25">
      <c r="E1276" s="34"/>
      <c r="L1276" s="54"/>
      <c r="M1276" s="54"/>
      <c r="O1276" s="34"/>
      <c r="P1276" s="34"/>
      <c r="Q1276" s="34"/>
      <c r="R1276" s="34"/>
      <c r="S1276" s="34"/>
      <c r="AF1276" s="32"/>
      <c r="AG1276" s="32"/>
      <c r="AH1276" s="32"/>
      <c r="AI1276" s="32"/>
      <c r="AJ1276" s="32"/>
    </row>
    <row r="1277" spans="5:36" x14ac:dyDescent="0.25">
      <c r="E1277" s="34"/>
      <c r="L1277" s="54"/>
      <c r="M1277" s="54"/>
      <c r="O1277" s="34"/>
      <c r="P1277" s="34"/>
      <c r="Q1277" s="34"/>
      <c r="R1277" s="34"/>
      <c r="S1277" s="34"/>
      <c r="AF1277" s="32"/>
      <c r="AG1277" s="32"/>
      <c r="AH1277" s="32"/>
      <c r="AI1277" s="32"/>
      <c r="AJ1277" s="32"/>
    </row>
    <row r="1278" spans="5:36" x14ac:dyDescent="0.25">
      <c r="E1278" s="34"/>
      <c r="L1278" s="54"/>
      <c r="M1278" s="54"/>
      <c r="O1278" s="34"/>
      <c r="P1278" s="34"/>
      <c r="Q1278" s="34"/>
      <c r="R1278" s="34"/>
      <c r="S1278" s="34"/>
      <c r="AF1278" s="32"/>
      <c r="AG1278" s="32"/>
      <c r="AH1278" s="32"/>
      <c r="AI1278" s="32"/>
      <c r="AJ1278" s="32"/>
    </row>
    <row r="1279" spans="5:36" x14ac:dyDescent="0.25">
      <c r="E1279" s="34"/>
      <c r="L1279" s="54"/>
      <c r="M1279" s="54"/>
      <c r="O1279" s="34"/>
      <c r="P1279" s="34"/>
      <c r="Q1279" s="34"/>
      <c r="R1279" s="34"/>
      <c r="S1279" s="34"/>
      <c r="AF1279" s="32"/>
      <c r="AG1279" s="32"/>
      <c r="AH1279" s="32"/>
      <c r="AI1279" s="32"/>
      <c r="AJ1279" s="32"/>
    </row>
    <row r="1280" spans="5:36" x14ac:dyDescent="0.25">
      <c r="E1280" s="34"/>
      <c r="L1280" s="54"/>
      <c r="M1280" s="54"/>
      <c r="O1280" s="34"/>
      <c r="P1280" s="34"/>
      <c r="Q1280" s="34"/>
      <c r="R1280" s="34"/>
      <c r="S1280" s="34"/>
      <c r="AF1280" s="32"/>
      <c r="AG1280" s="32"/>
      <c r="AH1280" s="32"/>
      <c r="AI1280" s="32"/>
      <c r="AJ1280" s="32"/>
    </row>
    <row r="1281" spans="5:36" x14ac:dyDescent="0.25">
      <c r="E1281" s="34"/>
      <c r="L1281" s="54"/>
      <c r="M1281" s="54"/>
      <c r="O1281" s="34"/>
      <c r="P1281" s="34"/>
      <c r="Q1281" s="34"/>
      <c r="R1281" s="34"/>
      <c r="S1281" s="34"/>
      <c r="AF1281" s="32"/>
      <c r="AG1281" s="32"/>
      <c r="AH1281" s="32"/>
      <c r="AI1281" s="32"/>
      <c r="AJ1281" s="32"/>
    </row>
    <row r="1282" spans="5:36" x14ac:dyDescent="0.25">
      <c r="E1282" s="34"/>
      <c r="L1282" s="54"/>
      <c r="M1282" s="54"/>
      <c r="O1282" s="34"/>
      <c r="P1282" s="34"/>
      <c r="Q1282" s="34"/>
      <c r="R1282" s="34"/>
      <c r="S1282" s="34"/>
      <c r="AF1282" s="32"/>
      <c r="AG1282" s="32"/>
      <c r="AH1282" s="32"/>
      <c r="AI1282" s="32"/>
      <c r="AJ1282" s="32"/>
    </row>
    <row r="1283" spans="5:36" x14ac:dyDescent="0.25">
      <c r="E1283" s="34"/>
      <c r="L1283" s="54"/>
      <c r="M1283" s="54"/>
      <c r="O1283" s="34"/>
      <c r="P1283" s="34"/>
      <c r="Q1283" s="34"/>
      <c r="R1283" s="34"/>
      <c r="S1283" s="34"/>
      <c r="AF1283" s="32"/>
      <c r="AG1283" s="32"/>
      <c r="AH1283" s="32"/>
      <c r="AI1283" s="32"/>
      <c r="AJ1283" s="32"/>
    </row>
    <row r="1284" spans="5:36" x14ac:dyDescent="0.25">
      <c r="E1284" s="34"/>
      <c r="L1284" s="54"/>
      <c r="M1284" s="54"/>
      <c r="O1284" s="34"/>
      <c r="P1284" s="34"/>
      <c r="Q1284" s="34"/>
      <c r="R1284" s="34"/>
      <c r="S1284" s="34"/>
      <c r="AF1284" s="32"/>
      <c r="AG1284" s="32"/>
      <c r="AH1284" s="32"/>
      <c r="AI1284" s="32"/>
      <c r="AJ1284" s="32"/>
    </row>
    <row r="1285" spans="5:36" x14ac:dyDescent="0.25">
      <c r="E1285" s="34"/>
      <c r="L1285" s="54"/>
      <c r="M1285" s="54"/>
      <c r="O1285" s="34"/>
      <c r="P1285" s="34"/>
      <c r="Q1285" s="34"/>
      <c r="R1285" s="34"/>
      <c r="S1285" s="34"/>
      <c r="AF1285" s="32"/>
      <c r="AG1285" s="32"/>
      <c r="AH1285" s="32"/>
      <c r="AI1285" s="32"/>
      <c r="AJ1285" s="32"/>
    </row>
    <row r="1286" spans="5:36" x14ac:dyDescent="0.25">
      <c r="E1286" s="34"/>
      <c r="L1286" s="54"/>
      <c r="M1286" s="54"/>
      <c r="O1286" s="34"/>
      <c r="P1286" s="34"/>
      <c r="Q1286" s="34"/>
      <c r="R1286" s="34"/>
      <c r="S1286" s="34"/>
      <c r="AF1286" s="32"/>
      <c r="AG1286" s="32"/>
      <c r="AH1286" s="32"/>
      <c r="AI1286" s="32"/>
      <c r="AJ1286" s="32"/>
    </row>
    <row r="1287" spans="5:36" x14ac:dyDescent="0.25">
      <c r="E1287" s="34"/>
      <c r="L1287" s="54"/>
      <c r="M1287" s="54"/>
      <c r="O1287" s="34"/>
      <c r="P1287" s="34"/>
      <c r="Q1287" s="34"/>
      <c r="R1287" s="34"/>
      <c r="S1287" s="34"/>
      <c r="AF1287" s="32"/>
      <c r="AG1287" s="32"/>
      <c r="AH1287" s="32"/>
      <c r="AI1287" s="32"/>
      <c r="AJ1287" s="32"/>
    </row>
    <row r="1288" spans="5:36" x14ac:dyDescent="0.25">
      <c r="E1288" s="34"/>
      <c r="L1288" s="54"/>
      <c r="M1288" s="54"/>
      <c r="O1288" s="34"/>
      <c r="P1288" s="34"/>
      <c r="Q1288" s="34"/>
      <c r="R1288" s="34"/>
      <c r="S1288" s="34"/>
      <c r="AF1288" s="32"/>
      <c r="AG1288" s="32"/>
      <c r="AH1288" s="32"/>
      <c r="AI1288" s="32"/>
      <c r="AJ1288" s="32"/>
    </row>
    <row r="1289" spans="5:36" x14ac:dyDescent="0.25">
      <c r="E1289" s="34"/>
      <c r="L1289" s="54"/>
      <c r="M1289" s="54"/>
      <c r="O1289" s="34"/>
      <c r="P1289" s="34"/>
      <c r="Q1289" s="34"/>
      <c r="R1289" s="34"/>
      <c r="S1289" s="34"/>
      <c r="AF1289" s="32"/>
      <c r="AG1289" s="32"/>
      <c r="AH1289" s="32"/>
      <c r="AI1289" s="32"/>
      <c r="AJ1289" s="32"/>
    </row>
    <row r="1290" spans="5:36" x14ac:dyDescent="0.25">
      <c r="E1290" s="34"/>
      <c r="L1290" s="54"/>
      <c r="M1290" s="54"/>
      <c r="O1290" s="34"/>
      <c r="P1290" s="34"/>
      <c r="Q1290" s="34"/>
      <c r="R1290" s="34"/>
      <c r="S1290" s="34"/>
      <c r="AF1290" s="32"/>
      <c r="AG1290" s="32"/>
      <c r="AH1290" s="32"/>
      <c r="AI1290" s="32"/>
      <c r="AJ1290" s="32"/>
    </row>
    <row r="1291" spans="5:36" x14ac:dyDescent="0.25">
      <c r="E1291" s="34"/>
      <c r="L1291" s="54"/>
      <c r="M1291" s="54"/>
      <c r="O1291" s="34"/>
      <c r="P1291" s="34"/>
      <c r="Q1291" s="34"/>
      <c r="R1291" s="34"/>
      <c r="S1291" s="34"/>
      <c r="AF1291" s="32"/>
      <c r="AG1291" s="32"/>
      <c r="AH1291" s="32"/>
      <c r="AI1291" s="32"/>
      <c r="AJ1291" s="32"/>
    </row>
    <row r="1292" spans="5:36" x14ac:dyDescent="0.25">
      <c r="E1292" s="34"/>
      <c r="L1292" s="54"/>
      <c r="M1292" s="54"/>
      <c r="O1292" s="34"/>
      <c r="P1292" s="34"/>
      <c r="Q1292" s="34"/>
      <c r="R1292" s="34"/>
      <c r="S1292" s="34"/>
      <c r="AF1292" s="32"/>
      <c r="AG1292" s="32"/>
      <c r="AH1292" s="32"/>
      <c r="AI1292" s="32"/>
      <c r="AJ1292" s="32"/>
    </row>
    <row r="1293" spans="5:36" x14ac:dyDescent="0.25">
      <c r="E1293" s="34"/>
      <c r="L1293" s="54"/>
      <c r="M1293" s="54"/>
      <c r="O1293" s="34"/>
      <c r="P1293" s="34"/>
      <c r="Q1293" s="34"/>
      <c r="R1293" s="34"/>
      <c r="S1293" s="34"/>
      <c r="AF1293" s="32"/>
      <c r="AG1293" s="32"/>
      <c r="AH1293" s="32"/>
      <c r="AI1293" s="32"/>
      <c r="AJ1293" s="32"/>
    </row>
    <row r="1294" spans="5:36" x14ac:dyDescent="0.25">
      <c r="E1294" s="34"/>
      <c r="L1294" s="54"/>
      <c r="M1294" s="54"/>
      <c r="O1294" s="34"/>
      <c r="P1294" s="34"/>
      <c r="Q1294" s="34"/>
      <c r="R1294" s="34"/>
      <c r="S1294" s="34"/>
      <c r="AF1294" s="32"/>
      <c r="AG1294" s="32"/>
      <c r="AH1294" s="32"/>
      <c r="AI1294" s="32"/>
      <c r="AJ1294" s="32"/>
    </row>
    <row r="1295" spans="5:36" x14ac:dyDescent="0.25">
      <c r="E1295" s="34"/>
      <c r="L1295" s="54"/>
      <c r="M1295" s="54"/>
      <c r="O1295" s="34"/>
      <c r="P1295" s="34"/>
      <c r="Q1295" s="34"/>
      <c r="R1295" s="34"/>
      <c r="S1295" s="34"/>
      <c r="AF1295" s="32"/>
      <c r="AG1295" s="32"/>
      <c r="AH1295" s="32"/>
      <c r="AI1295" s="32"/>
      <c r="AJ1295" s="32"/>
    </row>
    <row r="1296" spans="5:36" x14ac:dyDescent="0.25">
      <c r="E1296" s="34"/>
      <c r="L1296" s="54"/>
      <c r="M1296" s="54"/>
      <c r="O1296" s="34"/>
      <c r="P1296" s="34"/>
      <c r="Q1296" s="34"/>
      <c r="R1296" s="34"/>
      <c r="S1296" s="34"/>
      <c r="AF1296" s="32"/>
      <c r="AG1296" s="32"/>
      <c r="AH1296" s="32"/>
      <c r="AI1296" s="32"/>
      <c r="AJ1296" s="32"/>
    </row>
    <row r="1297" spans="5:36" x14ac:dyDescent="0.25">
      <c r="E1297" s="34"/>
      <c r="L1297" s="54"/>
      <c r="M1297" s="54"/>
      <c r="O1297" s="34"/>
      <c r="P1297" s="34"/>
      <c r="Q1297" s="34"/>
      <c r="R1297" s="34"/>
      <c r="S1297" s="34"/>
      <c r="AF1297" s="32"/>
      <c r="AG1297" s="32"/>
      <c r="AH1297" s="32"/>
      <c r="AI1297" s="32"/>
      <c r="AJ1297" s="32"/>
    </row>
    <row r="1298" spans="5:36" x14ac:dyDescent="0.25">
      <c r="E1298" s="34"/>
      <c r="L1298" s="54"/>
      <c r="M1298" s="54"/>
      <c r="O1298" s="34"/>
      <c r="P1298" s="34"/>
      <c r="Q1298" s="34"/>
      <c r="R1298" s="34"/>
      <c r="S1298" s="34"/>
      <c r="AF1298" s="32"/>
      <c r="AG1298" s="32"/>
      <c r="AH1298" s="32"/>
      <c r="AI1298" s="32"/>
      <c r="AJ1298" s="32"/>
    </row>
    <row r="1299" spans="5:36" x14ac:dyDescent="0.25">
      <c r="E1299" s="34"/>
      <c r="L1299" s="54"/>
      <c r="M1299" s="54"/>
      <c r="O1299" s="34"/>
      <c r="P1299" s="34"/>
      <c r="Q1299" s="34"/>
      <c r="R1299" s="34"/>
      <c r="S1299" s="34"/>
      <c r="AF1299" s="32"/>
      <c r="AG1299" s="32"/>
      <c r="AH1299" s="32"/>
      <c r="AI1299" s="32"/>
      <c r="AJ1299" s="32"/>
    </row>
    <row r="1300" spans="5:36" x14ac:dyDescent="0.25">
      <c r="E1300" s="34"/>
      <c r="L1300" s="54"/>
      <c r="M1300" s="54"/>
      <c r="O1300" s="34"/>
      <c r="P1300" s="34"/>
      <c r="Q1300" s="34"/>
      <c r="R1300" s="34"/>
      <c r="S1300" s="34"/>
      <c r="AF1300" s="32"/>
      <c r="AG1300" s="32"/>
      <c r="AH1300" s="32"/>
      <c r="AI1300" s="32"/>
      <c r="AJ1300" s="32"/>
    </row>
    <row r="1301" spans="5:36" x14ac:dyDescent="0.25">
      <c r="E1301" s="34"/>
      <c r="L1301" s="54"/>
      <c r="M1301" s="54"/>
      <c r="O1301" s="34"/>
      <c r="P1301" s="34"/>
      <c r="Q1301" s="34"/>
      <c r="R1301" s="34"/>
      <c r="S1301" s="34"/>
      <c r="AF1301" s="32"/>
      <c r="AG1301" s="32"/>
      <c r="AH1301" s="32"/>
      <c r="AI1301" s="32"/>
      <c r="AJ1301" s="32"/>
    </row>
    <row r="1302" spans="5:36" x14ac:dyDescent="0.25">
      <c r="E1302" s="34"/>
      <c r="L1302" s="54"/>
      <c r="M1302" s="54"/>
      <c r="O1302" s="34"/>
      <c r="P1302" s="34"/>
      <c r="Q1302" s="34"/>
      <c r="R1302" s="34"/>
      <c r="S1302" s="34"/>
      <c r="AF1302" s="32"/>
      <c r="AG1302" s="32"/>
      <c r="AH1302" s="32"/>
      <c r="AI1302" s="32"/>
      <c r="AJ1302" s="32"/>
    </row>
    <row r="1303" spans="5:36" x14ac:dyDescent="0.25">
      <c r="E1303" s="34"/>
      <c r="L1303" s="54"/>
      <c r="M1303" s="54"/>
      <c r="O1303" s="34"/>
      <c r="P1303" s="34"/>
      <c r="Q1303" s="34"/>
      <c r="R1303" s="34"/>
      <c r="S1303" s="34"/>
      <c r="AF1303" s="32"/>
      <c r="AG1303" s="32"/>
      <c r="AH1303" s="32"/>
      <c r="AI1303" s="32"/>
      <c r="AJ1303" s="32"/>
    </row>
    <row r="1304" spans="5:36" x14ac:dyDescent="0.25">
      <c r="E1304" s="34"/>
      <c r="L1304" s="54"/>
      <c r="M1304" s="54"/>
      <c r="O1304" s="34"/>
      <c r="P1304" s="34"/>
      <c r="Q1304" s="34"/>
      <c r="R1304" s="34"/>
      <c r="S1304" s="34"/>
      <c r="AF1304" s="32"/>
      <c r="AG1304" s="32"/>
      <c r="AH1304" s="32"/>
      <c r="AI1304" s="32"/>
      <c r="AJ1304" s="32"/>
    </row>
    <row r="1305" spans="5:36" x14ac:dyDescent="0.25">
      <c r="E1305" s="34"/>
      <c r="L1305" s="54"/>
      <c r="M1305" s="54"/>
      <c r="O1305" s="34"/>
      <c r="P1305" s="34"/>
      <c r="Q1305" s="34"/>
      <c r="R1305" s="34"/>
      <c r="S1305" s="34"/>
      <c r="AF1305" s="32"/>
      <c r="AG1305" s="32"/>
      <c r="AH1305" s="32"/>
      <c r="AI1305" s="32"/>
      <c r="AJ1305" s="32"/>
    </row>
    <row r="1306" spans="5:36" x14ac:dyDescent="0.25">
      <c r="E1306" s="34"/>
      <c r="L1306" s="54"/>
      <c r="M1306" s="54"/>
      <c r="O1306" s="34"/>
      <c r="P1306" s="34"/>
      <c r="Q1306" s="34"/>
      <c r="R1306" s="34"/>
      <c r="S1306" s="34"/>
      <c r="AF1306" s="32"/>
      <c r="AG1306" s="32"/>
      <c r="AH1306" s="32"/>
      <c r="AI1306" s="32"/>
      <c r="AJ1306" s="32"/>
    </row>
    <row r="1307" spans="5:36" x14ac:dyDescent="0.25">
      <c r="E1307" s="34"/>
      <c r="L1307" s="54"/>
      <c r="M1307" s="54"/>
      <c r="O1307" s="34"/>
      <c r="P1307" s="34"/>
      <c r="Q1307" s="34"/>
      <c r="R1307" s="34"/>
      <c r="S1307" s="34"/>
      <c r="AF1307" s="32"/>
      <c r="AG1307" s="32"/>
      <c r="AH1307" s="32"/>
      <c r="AI1307" s="32"/>
      <c r="AJ1307" s="32"/>
    </row>
    <row r="1308" spans="5:36" x14ac:dyDescent="0.25">
      <c r="E1308" s="34"/>
      <c r="L1308" s="54"/>
      <c r="M1308" s="54"/>
      <c r="O1308" s="34"/>
      <c r="P1308" s="34"/>
      <c r="Q1308" s="34"/>
      <c r="R1308" s="34"/>
      <c r="S1308" s="34"/>
      <c r="AF1308" s="32"/>
      <c r="AG1308" s="32"/>
      <c r="AH1308" s="32"/>
      <c r="AI1308" s="32"/>
      <c r="AJ1308" s="32"/>
    </row>
    <row r="1309" spans="5:36" x14ac:dyDescent="0.25">
      <c r="E1309" s="34"/>
      <c r="L1309" s="54"/>
      <c r="M1309" s="54"/>
      <c r="O1309" s="34"/>
      <c r="P1309" s="34"/>
      <c r="Q1309" s="34"/>
      <c r="R1309" s="34"/>
      <c r="S1309" s="34"/>
      <c r="AF1309" s="32"/>
      <c r="AG1309" s="32"/>
      <c r="AH1309" s="32"/>
      <c r="AI1309" s="32"/>
      <c r="AJ1309" s="32"/>
    </row>
    <row r="1310" spans="5:36" x14ac:dyDescent="0.25">
      <c r="E1310" s="34"/>
      <c r="L1310" s="54"/>
      <c r="M1310" s="54"/>
      <c r="O1310" s="34"/>
      <c r="P1310" s="34"/>
      <c r="Q1310" s="34"/>
      <c r="R1310" s="34"/>
      <c r="S1310" s="34"/>
      <c r="AF1310" s="32"/>
      <c r="AG1310" s="32"/>
      <c r="AH1310" s="32"/>
      <c r="AI1310" s="32"/>
      <c r="AJ1310" s="32"/>
    </row>
    <row r="1311" spans="5:36" x14ac:dyDescent="0.25">
      <c r="E1311" s="34"/>
      <c r="L1311" s="54"/>
      <c r="M1311" s="54"/>
      <c r="O1311" s="34"/>
      <c r="P1311" s="34"/>
      <c r="Q1311" s="34"/>
      <c r="R1311" s="34"/>
      <c r="S1311" s="34"/>
      <c r="AF1311" s="32"/>
      <c r="AG1311" s="32"/>
      <c r="AH1311" s="32"/>
      <c r="AI1311" s="32"/>
      <c r="AJ1311" s="32"/>
    </row>
    <row r="1312" spans="5:36" x14ac:dyDescent="0.25">
      <c r="E1312" s="34"/>
      <c r="L1312" s="54"/>
      <c r="M1312" s="54"/>
      <c r="O1312" s="34"/>
      <c r="P1312" s="34"/>
      <c r="Q1312" s="34"/>
      <c r="R1312" s="34"/>
      <c r="S1312" s="34"/>
      <c r="AF1312" s="32"/>
      <c r="AG1312" s="32"/>
      <c r="AH1312" s="32"/>
      <c r="AI1312" s="32"/>
      <c r="AJ1312" s="32"/>
    </row>
    <row r="1313" spans="5:36" x14ac:dyDescent="0.25">
      <c r="E1313" s="34"/>
      <c r="L1313" s="54"/>
      <c r="M1313" s="54"/>
      <c r="O1313" s="34"/>
      <c r="P1313" s="34"/>
      <c r="Q1313" s="34"/>
      <c r="R1313" s="34"/>
      <c r="S1313" s="34"/>
      <c r="AF1313" s="32"/>
      <c r="AG1313" s="32"/>
      <c r="AH1313" s="32"/>
      <c r="AI1313" s="32"/>
      <c r="AJ1313" s="32"/>
    </row>
    <row r="1314" spans="5:36" x14ac:dyDescent="0.25">
      <c r="E1314" s="34"/>
      <c r="L1314" s="54"/>
      <c r="M1314" s="54"/>
      <c r="O1314" s="34"/>
      <c r="P1314" s="34"/>
      <c r="Q1314" s="34"/>
      <c r="R1314" s="34"/>
      <c r="S1314" s="34"/>
      <c r="AF1314" s="32"/>
      <c r="AG1314" s="32"/>
      <c r="AH1314" s="32"/>
      <c r="AI1314" s="32"/>
      <c r="AJ1314" s="32"/>
    </row>
    <row r="1315" spans="5:36" x14ac:dyDescent="0.25">
      <c r="E1315" s="34"/>
      <c r="L1315" s="54"/>
      <c r="M1315" s="54"/>
      <c r="O1315" s="34"/>
      <c r="P1315" s="34"/>
      <c r="Q1315" s="34"/>
      <c r="R1315" s="34"/>
      <c r="S1315" s="34"/>
      <c r="AF1315" s="32"/>
      <c r="AG1315" s="32"/>
      <c r="AH1315" s="32"/>
      <c r="AI1315" s="32"/>
      <c r="AJ1315" s="32"/>
    </row>
    <row r="1316" spans="5:36" x14ac:dyDescent="0.25">
      <c r="E1316" s="34"/>
      <c r="L1316" s="54"/>
      <c r="M1316" s="54"/>
      <c r="O1316" s="34"/>
      <c r="P1316" s="34"/>
      <c r="Q1316" s="34"/>
      <c r="R1316" s="34"/>
      <c r="S1316" s="34"/>
      <c r="AF1316" s="32"/>
      <c r="AG1316" s="32"/>
      <c r="AH1316" s="32"/>
      <c r="AI1316" s="32"/>
      <c r="AJ1316" s="32"/>
    </row>
    <row r="1317" spans="5:36" x14ac:dyDescent="0.25">
      <c r="E1317" s="34"/>
      <c r="L1317" s="54"/>
      <c r="M1317" s="54"/>
      <c r="O1317" s="34"/>
      <c r="P1317" s="34"/>
      <c r="Q1317" s="34"/>
      <c r="R1317" s="34"/>
      <c r="S1317" s="34"/>
      <c r="AF1317" s="32"/>
      <c r="AG1317" s="32"/>
      <c r="AH1317" s="32"/>
      <c r="AI1317" s="32"/>
      <c r="AJ1317" s="32"/>
    </row>
    <row r="1318" spans="5:36" x14ac:dyDescent="0.25">
      <c r="E1318" s="34"/>
      <c r="L1318" s="54"/>
      <c r="M1318" s="54"/>
      <c r="O1318" s="34"/>
      <c r="P1318" s="34"/>
      <c r="Q1318" s="34"/>
      <c r="R1318" s="34"/>
      <c r="S1318" s="34"/>
      <c r="AF1318" s="32"/>
      <c r="AG1318" s="32"/>
      <c r="AH1318" s="32"/>
      <c r="AI1318" s="32"/>
      <c r="AJ1318" s="32"/>
    </row>
    <row r="1319" spans="5:36" x14ac:dyDescent="0.25">
      <c r="E1319" s="34"/>
      <c r="L1319" s="54"/>
      <c r="M1319" s="54"/>
      <c r="O1319" s="34"/>
      <c r="P1319" s="34"/>
      <c r="Q1319" s="34"/>
      <c r="R1319" s="34"/>
      <c r="S1319" s="34"/>
      <c r="AF1319" s="32"/>
      <c r="AG1319" s="32"/>
      <c r="AH1319" s="32"/>
      <c r="AI1319" s="32"/>
      <c r="AJ1319" s="32"/>
    </row>
    <row r="1320" spans="5:36" x14ac:dyDescent="0.25">
      <c r="E1320" s="34"/>
      <c r="L1320" s="54"/>
      <c r="M1320" s="54"/>
      <c r="O1320" s="34"/>
      <c r="P1320" s="34"/>
      <c r="Q1320" s="34"/>
      <c r="R1320" s="34"/>
      <c r="S1320" s="34"/>
      <c r="AF1320" s="32"/>
      <c r="AG1320" s="32"/>
      <c r="AH1320" s="32"/>
      <c r="AI1320" s="32"/>
      <c r="AJ1320" s="32"/>
    </row>
    <row r="1321" spans="5:36" x14ac:dyDescent="0.25">
      <c r="E1321" s="34"/>
      <c r="L1321" s="54"/>
      <c r="M1321" s="54"/>
      <c r="O1321" s="34"/>
      <c r="P1321" s="34"/>
      <c r="Q1321" s="34"/>
      <c r="R1321" s="34"/>
      <c r="S1321" s="34"/>
      <c r="AF1321" s="32"/>
      <c r="AG1321" s="32"/>
      <c r="AH1321" s="32"/>
      <c r="AI1321" s="32"/>
      <c r="AJ1321" s="32"/>
    </row>
    <row r="1322" spans="5:36" x14ac:dyDescent="0.25">
      <c r="E1322" s="34"/>
      <c r="L1322" s="54"/>
      <c r="M1322" s="54"/>
      <c r="O1322" s="34"/>
      <c r="P1322" s="34"/>
      <c r="Q1322" s="34"/>
      <c r="R1322" s="34"/>
      <c r="S1322" s="34"/>
      <c r="AF1322" s="32"/>
      <c r="AG1322" s="32"/>
      <c r="AH1322" s="32"/>
      <c r="AI1322" s="32"/>
      <c r="AJ1322" s="32"/>
    </row>
    <row r="1323" spans="5:36" x14ac:dyDescent="0.25">
      <c r="E1323" s="34"/>
      <c r="L1323" s="54"/>
      <c r="M1323" s="54"/>
      <c r="O1323" s="34"/>
      <c r="P1323" s="34"/>
      <c r="Q1323" s="34"/>
      <c r="R1323" s="34"/>
      <c r="S1323" s="34"/>
      <c r="AF1323" s="32"/>
      <c r="AG1323" s="32"/>
      <c r="AH1323" s="32"/>
      <c r="AI1323" s="32"/>
      <c r="AJ1323" s="32"/>
    </row>
    <row r="1324" spans="5:36" x14ac:dyDescent="0.25">
      <c r="E1324" s="34"/>
      <c r="L1324" s="54"/>
      <c r="M1324" s="54"/>
      <c r="O1324" s="34"/>
      <c r="P1324" s="34"/>
      <c r="Q1324" s="34"/>
      <c r="R1324" s="34"/>
      <c r="S1324" s="34"/>
      <c r="AF1324" s="32"/>
      <c r="AG1324" s="32"/>
      <c r="AH1324" s="32"/>
      <c r="AI1324" s="32"/>
      <c r="AJ1324" s="32"/>
    </row>
    <row r="1325" spans="5:36" x14ac:dyDescent="0.25">
      <c r="E1325" s="34"/>
      <c r="L1325" s="54"/>
      <c r="M1325" s="54"/>
      <c r="O1325" s="34"/>
      <c r="P1325" s="34"/>
      <c r="Q1325" s="34"/>
      <c r="R1325" s="34"/>
      <c r="S1325" s="34"/>
      <c r="AF1325" s="32"/>
      <c r="AG1325" s="32"/>
      <c r="AH1325" s="32"/>
      <c r="AI1325" s="32"/>
      <c r="AJ1325" s="32"/>
    </row>
    <row r="1326" spans="5:36" x14ac:dyDescent="0.25">
      <c r="E1326" s="34"/>
      <c r="L1326" s="54"/>
      <c r="M1326" s="54"/>
      <c r="O1326" s="34"/>
      <c r="P1326" s="34"/>
      <c r="Q1326" s="34"/>
      <c r="R1326" s="34"/>
      <c r="S1326" s="34"/>
      <c r="AF1326" s="32"/>
      <c r="AG1326" s="32"/>
      <c r="AH1326" s="32"/>
      <c r="AI1326" s="32"/>
      <c r="AJ1326" s="32"/>
    </row>
    <row r="1327" spans="5:36" x14ac:dyDescent="0.25">
      <c r="E1327" s="34"/>
      <c r="L1327" s="54"/>
      <c r="M1327" s="54"/>
      <c r="O1327" s="34"/>
      <c r="P1327" s="34"/>
      <c r="Q1327" s="34"/>
      <c r="R1327" s="34"/>
      <c r="S1327" s="34"/>
      <c r="AF1327" s="32"/>
      <c r="AG1327" s="32"/>
      <c r="AH1327" s="32"/>
      <c r="AI1327" s="32"/>
      <c r="AJ1327" s="32"/>
    </row>
    <row r="1328" spans="5:36" x14ac:dyDescent="0.25">
      <c r="E1328" s="34"/>
      <c r="L1328" s="54"/>
      <c r="M1328" s="54"/>
      <c r="O1328" s="34"/>
      <c r="P1328" s="34"/>
      <c r="Q1328" s="34"/>
      <c r="R1328" s="34"/>
      <c r="S1328" s="34"/>
      <c r="AF1328" s="32"/>
      <c r="AG1328" s="32"/>
      <c r="AH1328" s="32"/>
      <c r="AI1328" s="32"/>
      <c r="AJ1328" s="32"/>
    </row>
    <row r="1329" spans="5:36" x14ac:dyDescent="0.25">
      <c r="E1329" s="34"/>
      <c r="L1329" s="54"/>
      <c r="M1329" s="54"/>
      <c r="O1329" s="34"/>
      <c r="P1329" s="34"/>
      <c r="Q1329" s="34"/>
      <c r="R1329" s="34"/>
      <c r="S1329" s="34"/>
      <c r="AF1329" s="32"/>
      <c r="AG1329" s="32"/>
      <c r="AH1329" s="32"/>
      <c r="AI1329" s="32"/>
      <c r="AJ1329" s="32"/>
    </row>
    <row r="1330" spans="5:36" x14ac:dyDescent="0.25">
      <c r="E1330" s="34"/>
      <c r="L1330" s="54"/>
      <c r="M1330" s="54"/>
      <c r="O1330" s="34"/>
      <c r="P1330" s="34"/>
      <c r="Q1330" s="34"/>
      <c r="R1330" s="34"/>
      <c r="S1330" s="34"/>
      <c r="AF1330" s="32"/>
      <c r="AG1330" s="32"/>
      <c r="AH1330" s="32"/>
      <c r="AI1330" s="32"/>
      <c r="AJ1330" s="32"/>
    </row>
    <row r="1331" spans="5:36" x14ac:dyDescent="0.25">
      <c r="E1331" s="34"/>
      <c r="L1331" s="54"/>
      <c r="M1331" s="54"/>
      <c r="O1331" s="34"/>
      <c r="P1331" s="34"/>
      <c r="Q1331" s="34"/>
      <c r="R1331" s="34"/>
      <c r="S1331" s="34"/>
      <c r="AF1331" s="32"/>
      <c r="AG1331" s="32"/>
      <c r="AH1331" s="32"/>
      <c r="AI1331" s="32"/>
      <c r="AJ1331" s="32"/>
    </row>
    <row r="1332" spans="5:36" x14ac:dyDescent="0.25">
      <c r="E1332" s="34"/>
      <c r="L1332" s="54"/>
      <c r="M1332" s="54"/>
      <c r="O1332" s="34"/>
      <c r="P1332" s="34"/>
      <c r="Q1332" s="34"/>
      <c r="R1332" s="34"/>
      <c r="S1332" s="34"/>
      <c r="AF1332" s="32"/>
      <c r="AG1332" s="32"/>
      <c r="AH1332" s="32"/>
      <c r="AI1332" s="32"/>
      <c r="AJ1332" s="32"/>
    </row>
    <row r="1333" spans="5:36" x14ac:dyDescent="0.25">
      <c r="E1333" s="34"/>
      <c r="L1333" s="54"/>
      <c r="M1333" s="54"/>
      <c r="O1333" s="34"/>
      <c r="P1333" s="34"/>
      <c r="Q1333" s="34"/>
      <c r="R1333" s="34"/>
      <c r="S1333" s="34"/>
      <c r="AF1333" s="32"/>
      <c r="AG1333" s="32"/>
      <c r="AH1333" s="32"/>
      <c r="AI1333" s="32"/>
      <c r="AJ1333" s="32"/>
    </row>
    <row r="1334" spans="5:36" x14ac:dyDescent="0.25">
      <c r="E1334" s="34"/>
      <c r="L1334" s="54"/>
      <c r="M1334" s="54"/>
      <c r="O1334" s="34"/>
      <c r="P1334" s="34"/>
      <c r="Q1334" s="34"/>
      <c r="R1334" s="34"/>
      <c r="S1334" s="34"/>
      <c r="AF1334" s="32"/>
      <c r="AG1334" s="32"/>
      <c r="AH1334" s="32"/>
      <c r="AI1334" s="32"/>
      <c r="AJ1334" s="32"/>
    </row>
    <row r="1335" spans="5:36" x14ac:dyDescent="0.25">
      <c r="E1335" s="34"/>
      <c r="L1335" s="54"/>
      <c r="M1335" s="54"/>
      <c r="O1335" s="34"/>
      <c r="P1335" s="34"/>
      <c r="Q1335" s="34"/>
      <c r="R1335" s="34"/>
      <c r="S1335" s="34"/>
      <c r="AF1335" s="32"/>
      <c r="AG1335" s="32"/>
      <c r="AH1335" s="32"/>
      <c r="AI1335" s="32"/>
      <c r="AJ1335" s="32"/>
    </row>
    <row r="1336" spans="5:36" x14ac:dyDescent="0.25">
      <c r="E1336" s="34"/>
      <c r="L1336" s="54"/>
      <c r="M1336" s="54"/>
      <c r="O1336" s="34"/>
      <c r="P1336" s="34"/>
      <c r="Q1336" s="34"/>
      <c r="R1336" s="34"/>
      <c r="S1336" s="34"/>
      <c r="AF1336" s="32"/>
      <c r="AG1336" s="32"/>
      <c r="AH1336" s="32"/>
      <c r="AI1336" s="32"/>
      <c r="AJ1336" s="32"/>
    </row>
    <row r="1337" spans="5:36" x14ac:dyDescent="0.25">
      <c r="E1337" s="34"/>
      <c r="L1337" s="54"/>
      <c r="M1337" s="54"/>
      <c r="O1337" s="34"/>
      <c r="P1337" s="34"/>
      <c r="Q1337" s="34"/>
      <c r="R1337" s="34"/>
      <c r="S1337" s="34"/>
      <c r="AF1337" s="32"/>
      <c r="AG1337" s="32"/>
      <c r="AH1337" s="32"/>
      <c r="AI1337" s="32"/>
      <c r="AJ1337" s="32"/>
    </row>
    <row r="1338" spans="5:36" x14ac:dyDescent="0.25">
      <c r="E1338" s="34"/>
      <c r="L1338" s="54"/>
      <c r="M1338" s="54"/>
      <c r="O1338" s="34"/>
      <c r="P1338" s="34"/>
      <c r="Q1338" s="34"/>
      <c r="R1338" s="34"/>
      <c r="S1338" s="34"/>
      <c r="AF1338" s="32"/>
      <c r="AG1338" s="32"/>
      <c r="AH1338" s="32"/>
      <c r="AI1338" s="32"/>
      <c r="AJ1338" s="32"/>
    </row>
    <row r="1339" spans="5:36" x14ac:dyDescent="0.25">
      <c r="E1339" s="34"/>
      <c r="L1339" s="54"/>
      <c r="M1339" s="54"/>
      <c r="O1339" s="34"/>
      <c r="P1339" s="34"/>
      <c r="Q1339" s="34"/>
      <c r="R1339" s="34"/>
      <c r="S1339" s="34"/>
      <c r="AF1339" s="32"/>
      <c r="AG1339" s="32"/>
      <c r="AH1339" s="32"/>
      <c r="AI1339" s="32"/>
      <c r="AJ1339" s="32"/>
    </row>
    <row r="1340" spans="5:36" x14ac:dyDescent="0.25">
      <c r="E1340" s="34"/>
      <c r="L1340" s="54"/>
      <c r="M1340" s="54"/>
      <c r="O1340" s="34"/>
      <c r="P1340" s="34"/>
      <c r="Q1340" s="34"/>
      <c r="R1340" s="34"/>
      <c r="S1340" s="34"/>
      <c r="AF1340" s="32"/>
      <c r="AG1340" s="32"/>
      <c r="AH1340" s="32"/>
      <c r="AI1340" s="32"/>
      <c r="AJ1340" s="32"/>
    </row>
    <row r="1341" spans="5:36" x14ac:dyDescent="0.25">
      <c r="E1341" s="34"/>
      <c r="L1341" s="54"/>
      <c r="M1341" s="54"/>
      <c r="O1341" s="34"/>
      <c r="P1341" s="34"/>
      <c r="Q1341" s="34"/>
      <c r="R1341" s="34"/>
      <c r="S1341" s="34"/>
      <c r="AF1341" s="32"/>
      <c r="AG1341" s="32"/>
      <c r="AH1341" s="32"/>
      <c r="AI1341" s="32"/>
      <c r="AJ1341" s="32"/>
    </row>
    <row r="1342" spans="5:36" x14ac:dyDescent="0.25">
      <c r="E1342" s="34"/>
      <c r="L1342" s="54"/>
      <c r="M1342" s="54"/>
      <c r="O1342" s="34"/>
      <c r="P1342" s="34"/>
      <c r="Q1342" s="34"/>
      <c r="R1342" s="34"/>
      <c r="S1342" s="34"/>
      <c r="AF1342" s="32"/>
      <c r="AG1342" s="32"/>
      <c r="AH1342" s="32"/>
      <c r="AI1342" s="32"/>
      <c r="AJ1342" s="32"/>
    </row>
    <row r="1343" spans="5:36" x14ac:dyDescent="0.25">
      <c r="E1343" s="34"/>
      <c r="L1343" s="54"/>
      <c r="M1343" s="54"/>
      <c r="O1343" s="34"/>
      <c r="P1343" s="34"/>
      <c r="Q1343" s="34"/>
      <c r="R1343" s="34"/>
      <c r="S1343" s="34"/>
      <c r="AF1343" s="32"/>
      <c r="AG1343" s="32"/>
      <c r="AH1343" s="32"/>
      <c r="AI1343" s="32"/>
      <c r="AJ1343" s="32"/>
    </row>
    <row r="1344" spans="5:36" x14ac:dyDescent="0.25">
      <c r="E1344" s="34"/>
      <c r="L1344" s="54"/>
      <c r="M1344" s="54"/>
      <c r="O1344" s="34"/>
      <c r="P1344" s="34"/>
      <c r="Q1344" s="34"/>
      <c r="R1344" s="34"/>
      <c r="S1344" s="34"/>
      <c r="AF1344" s="32"/>
      <c r="AG1344" s="32"/>
      <c r="AH1344" s="32"/>
      <c r="AI1344" s="32"/>
      <c r="AJ1344" s="32"/>
    </row>
    <row r="1345" spans="5:36" x14ac:dyDescent="0.25">
      <c r="E1345" s="34"/>
      <c r="L1345" s="54"/>
      <c r="M1345" s="54"/>
      <c r="O1345" s="34"/>
      <c r="P1345" s="34"/>
      <c r="Q1345" s="34"/>
      <c r="R1345" s="34"/>
      <c r="S1345" s="34"/>
      <c r="AF1345" s="32"/>
      <c r="AG1345" s="32"/>
      <c r="AH1345" s="32"/>
      <c r="AI1345" s="32"/>
      <c r="AJ1345" s="32"/>
    </row>
    <row r="1346" spans="5:36" x14ac:dyDescent="0.25">
      <c r="E1346" s="34"/>
      <c r="L1346" s="54"/>
      <c r="M1346" s="54"/>
      <c r="O1346" s="34"/>
      <c r="P1346" s="34"/>
      <c r="Q1346" s="34"/>
      <c r="R1346" s="34"/>
      <c r="S1346" s="34"/>
      <c r="AF1346" s="32"/>
      <c r="AG1346" s="32"/>
      <c r="AH1346" s="32"/>
      <c r="AI1346" s="32"/>
      <c r="AJ1346" s="32"/>
    </row>
    <row r="1347" spans="5:36" x14ac:dyDescent="0.25">
      <c r="E1347" s="34"/>
      <c r="L1347" s="54"/>
      <c r="M1347" s="54"/>
      <c r="O1347" s="34"/>
      <c r="P1347" s="34"/>
      <c r="Q1347" s="34"/>
      <c r="R1347" s="34"/>
      <c r="S1347" s="34"/>
      <c r="AF1347" s="32"/>
      <c r="AG1347" s="32"/>
      <c r="AH1347" s="32"/>
      <c r="AI1347" s="32"/>
      <c r="AJ1347" s="32"/>
    </row>
    <row r="1348" spans="5:36" x14ac:dyDescent="0.25">
      <c r="E1348" s="34"/>
      <c r="L1348" s="54"/>
      <c r="M1348" s="54"/>
      <c r="O1348" s="34"/>
      <c r="P1348" s="34"/>
      <c r="Q1348" s="34"/>
      <c r="R1348" s="34"/>
      <c r="S1348" s="34"/>
      <c r="AF1348" s="32"/>
      <c r="AG1348" s="32"/>
      <c r="AH1348" s="32"/>
      <c r="AI1348" s="32"/>
      <c r="AJ1348" s="32"/>
    </row>
    <row r="1349" spans="5:36" x14ac:dyDescent="0.25">
      <c r="E1349" s="34"/>
      <c r="L1349" s="54"/>
      <c r="M1349" s="54"/>
      <c r="O1349" s="34"/>
      <c r="P1349" s="34"/>
      <c r="Q1349" s="34"/>
      <c r="R1349" s="34"/>
      <c r="S1349" s="34"/>
      <c r="AF1349" s="32"/>
      <c r="AG1349" s="32"/>
      <c r="AH1349" s="32"/>
      <c r="AI1349" s="32"/>
      <c r="AJ1349" s="32"/>
    </row>
    <row r="1350" spans="5:36" x14ac:dyDescent="0.25">
      <c r="E1350" s="34"/>
      <c r="L1350" s="54"/>
      <c r="M1350" s="54"/>
      <c r="O1350" s="34"/>
      <c r="P1350" s="34"/>
      <c r="Q1350" s="34"/>
      <c r="R1350" s="34"/>
      <c r="S1350" s="34"/>
      <c r="AF1350" s="32"/>
      <c r="AG1350" s="32"/>
      <c r="AH1350" s="32"/>
      <c r="AI1350" s="32"/>
      <c r="AJ1350" s="32"/>
    </row>
    <row r="1351" spans="5:36" x14ac:dyDescent="0.25">
      <c r="E1351" s="34"/>
      <c r="L1351" s="54"/>
      <c r="M1351" s="54"/>
      <c r="O1351" s="34"/>
      <c r="P1351" s="34"/>
      <c r="Q1351" s="34"/>
      <c r="R1351" s="34"/>
      <c r="S1351" s="34"/>
      <c r="AF1351" s="32"/>
      <c r="AG1351" s="32"/>
      <c r="AH1351" s="32"/>
      <c r="AI1351" s="32"/>
      <c r="AJ1351" s="32"/>
    </row>
    <row r="1352" spans="5:36" x14ac:dyDescent="0.25">
      <c r="E1352" s="34"/>
      <c r="L1352" s="54"/>
      <c r="M1352" s="54"/>
      <c r="O1352" s="34"/>
      <c r="P1352" s="34"/>
      <c r="Q1352" s="34"/>
      <c r="R1352" s="34"/>
      <c r="S1352" s="34"/>
      <c r="AF1352" s="32"/>
      <c r="AG1352" s="32"/>
      <c r="AH1352" s="32"/>
      <c r="AI1352" s="32"/>
      <c r="AJ1352" s="32"/>
    </row>
    <row r="1353" spans="5:36" x14ac:dyDescent="0.25">
      <c r="E1353" s="34"/>
      <c r="L1353" s="54"/>
      <c r="M1353" s="54"/>
      <c r="O1353" s="34"/>
      <c r="P1353" s="34"/>
      <c r="Q1353" s="34"/>
      <c r="R1353" s="34"/>
      <c r="S1353" s="34"/>
      <c r="AF1353" s="32"/>
      <c r="AG1353" s="32"/>
      <c r="AH1353" s="32"/>
      <c r="AI1353" s="32"/>
      <c r="AJ1353" s="32"/>
    </row>
    <row r="1354" spans="5:36" x14ac:dyDescent="0.25">
      <c r="E1354" s="34"/>
      <c r="L1354" s="54"/>
      <c r="M1354" s="54"/>
      <c r="O1354" s="34"/>
      <c r="P1354" s="34"/>
      <c r="Q1354" s="34"/>
      <c r="R1354" s="34"/>
      <c r="S1354" s="34"/>
      <c r="AF1354" s="32"/>
      <c r="AG1354" s="32"/>
      <c r="AH1354" s="32"/>
      <c r="AI1354" s="32"/>
      <c r="AJ1354" s="32"/>
    </row>
    <row r="1355" spans="5:36" x14ac:dyDescent="0.25">
      <c r="E1355" s="34"/>
      <c r="L1355" s="54"/>
      <c r="M1355" s="54"/>
      <c r="O1355" s="34"/>
      <c r="P1355" s="34"/>
      <c r="Q1355" s="34"/>
      <c r="R1355" s="34"/>
      <c r="S1355" s="34"/>
      <c r="AF1355" s="32"/>
      <c r="AG1355" s="32"/>
      <c r="AH1355" s="32"/>
      <c r="AI1355" s="32"/>
      <c r="AJ1355" s="32"/>
    </row>
    <row r="1356" spans="5:36" x14ac:dyDescent="0.25">
      <c r="E1356" s="34"/>
      <c r="L1356" s="54"/>
      <c r="M1356" s="54"/>
      <c r="O1356" s="34"/>
      <c r="P1356" s="34"/>
      <c r="Q1356" s="34"/>
      <c r="R1356" s="34"/>
      <c r="S1356" s="34"/>
      <c r="AF1356" s="32"/>
      <c r="AG1356" s="32"/>
      <c r="AH1356" s="32"/>
      <c r="AI1356" s="32"/>
      <c r="AJ1356" s="32"/>
    </row>
    <row r="1357" spans="5:36" x14ac:dyDescent="0.25">
      <c r="E1357" s="34"/>
      <c r="L1357" s="54"/>
      <c r="M1357" s="54"/>
      <c r="O1357" s="34"/>
      <c r="P1357" s="34"/>
      <c r="Q1357" s="34"/>
      <c r="R1357" s="34"/>
      <c r="S1357" s="34"/>
      <c r="AF1357" s="32"/>
      <c r="AG1357" s="32"/>
      <c r="AH1357" s="32"/>
      <c r="AI1357" s="32"/>
      <c r="AJ1357" s="32"/>
    </row>
    <row r="1358" spans="5:36" x14ac:dyDescent="0.25">
      <c r="E1358" s="34"/>
      <c r="L1358" s="54"/>
      <c r="M1358" s="54"/>
      <c r="O1358" s="34"/>
      <c r="P1358" s="34"/>
      <c r="Q1358" s="34"/>
      <c r="R1358" s="34"/>
      <c r="S1358" s="34"/>
      <c r="AF1358" s="32"/>
      <c r="AG1358" s="32"/>
      <c r="AH1358" s="32"/>
      <c r="AI1358" s="32"/>
      <c r="AJ1358" s="32"/>
    </row>
    <row r="1359" spans="5:36" x14ac:dyDescent="0.25">
      <c r="E1359" s="34"/>
      <c r="L1359" s="54"/>
      <c r="M1359" s="54"/>
      <c r="O1359" s="34"/>
      <c r="P1359" s="34"/>
      <c r="Q1359" s="34"/>
      <c r="R1359" s="34"/>
      <c r="S1359" s="34"/>
      <c r="AF1359" s="32"/>
      <c r="AG1359" s="32"/>
      <c r="AH1359" s="32"/>
      <c r="AI1359" s="32"/>
      <c r="AJ1359" s="32"/>
    </row>
    <row r="1360" spans="5:36" x14ac:dyDescent="0.25">
      <c r="E1360" s="34"/>
      <c r="L1360" s="54"/>
      <c r="M1360" s="54"/>
      <c r="O1360" s="34"/>
      <c r="P1360" s="34"/>
      <c r="Q1360" s="34"/>
      <c r="R1360" s="34"/>
      <c r="S1360" s="34"/>
      <c r="AF1360" s="32"/>
      <c r="AG1360" s="32"/>
      <c r="AH1360" s="32"/>
      <c r="AI1360" s="32"/>
      <c r="AJ1360" s="32"/>
    </row>
    <row r="1361" spans="5:36" x14ac:dyDescent="0.25">
      <c r="E1361" s="34"/>
      <c r="L1361" s="54"/>
      <c r="M1361" s="54"/>
      <c r="O1361" s="34"/>
      <c r="P1361" s="34"/>
      <c r="Q1361" s="34"/>
      <c r="R1361" s="34"/>
      <c r="S1361" s="34"/>
      <c r="AF1361" s="32"/>
      <c r="AG1361" s="32"/>
      <c r="AH1361" s="32"/>
      <c r="AI1361" s="32"/>
      <c r="AJ1361" s="32"/>
    </row>
    <row r="1362" spans="5:36" x14ac:dyDescent="0.25">
      <c r="E1362" s="34"/>
      <c r="L1362" s="54"/>
      <c r="M1362" s="54"/>
      <c r="O1362" s="34"/>
      <c r="P1362" s="34"/>
      <c r="Q1362" s="34"/>
      <c r="R1362" s="34"/>
      <c r="S1362" s="34"/>
      <c r="AF1362" s="32"/>
      <c r="AG1362" s="32"/>
      <c r="AH1362" s="32"/>
      <c r="AI1362" s="32"/>
      <c r="AJ1362" s="32"/>
    </row>
    <row r="1363" spans="5:36" x14ac:dyDescent="0.25">
      <c r="E1363" s="34"/>
      <c r="L1363" s="54"/>
      <c r="M1363" s="54"/>
      <c r="O1363" s="34"/>
      <c r="P1363" s="34"/>
      <c r="Q1363" s="34"/>
      <c r="R1363" s="34"/>
      <c r="S1363" s="34"/>
      <c r="AF1363" s="32"/>
      <c r="AG1363" s="32"/>
      <c r="AH1363" s="32"/>
      <c r="AI1363" s="32"/>
      <c r="AJ1363" s="32"/>
    </row>
    <row r="1364" spans="5:36" x14ac:dyDescent="0.25">
      <c r="E1364" s="34"/>
      <c r="L1364" s="54"/>
      <c r="M1364" s="54"/>
      <c r="O1364" s="34"/>
      <c r="P1364" s="34"/>
      <c r="Q1364" s="34"/>
      <c r="R1364" s="34"/>
      <c r="S1364" s="34"/>
      <c r="AF1364" s="32"/>
      <c r="AG1364" s="32"/>
      <c r="AH1364" s="32"/>
      <c r="AI1364" s="32"/>
      <c r="AJ1364" s="32"/>
    </row>
    <row r="1365" spans="5:36" x14ac:dyDescent="0.25">
      <c r="E1365" s="34"/>
      <c r="L1365" s="54"/>
      <c r="M1365" s="54"/>
      <c r="O1365" s="34"/>
      <c r="P1365" s="34"/>
      <c r="Q1365" s="34"/>
      <c r="R1365" s="34"/>
      <c r="S1365" s="34"/>
      <c r="AF1365" s="32"/>
      <c r="AG1365" s="32"/>
      <c r="AH1365" s="32"/>
      <c r="AI1365" s="32"/>
      <c r="AJ1365" s="32"/>
    </row>
    <row r="1366" spans="5:36" x14ac:dyDescent="0.25">
      <c r="E1366" s="34"/>
      <c r="L1366" s="54"/>
      <c r="M1366" s="54"/>
      <c r="O1366" s="34"/>
      <c r="P1366" s="34"/>
      <c r="Q1366" s="34"/>
      <c r="R1366" s="34"/>
      <c r="S1366" s="34"/>
      <c r="AF1366" s="32"/>
      <c r="AG1366" s="32"/>
      <c r="AH1366" s="32"/>
      <c r="AI1366" s="32"/>
      <c r="AJ1366" s="32"/>
    </row>
    <row r="1367" spans="5:36" x14ac:dyDescent="0.25">
      <c r="E1367" s="34"/>
      <c r="L1367" s="54"/>
      <c r="M1367" s="54"/>
      <c r="O1367" s="34"/>
      <c r="P1367" s="34"/>
      <c r="Q1367" s="34"/>
      <c r="R1367" s="34"/>
      <c r="S1367" s="34"/>
      <c r="AF1367" s="32"/>
      <c r="AG1367" s="32"/>
      <c r="AH1367" s="32"/>
      <c r="AI1367" s="32"/>
      <c r="AJ1367" s="32"/>
    </row>
    <row r="1368" spans="5:36" x14ac:dyDescent="0.25">
      <c r="E1368" s="34"/>
      <c r="L1368" s="54"/>
      <c r="M1368" s="54"/>
      <c r="O1368" s="34"/>
      <c r="P1368" s="34"/>
      <c r="Q1368" s="34"/>
      <c r="R1368" s="34"/>
      <c r="S1368" s="34"/>
      <c r="AF1368" s="32"/>
      <c r="AG1368" s="32"/>
      <c r="AH1368" s="32"/>
      <c r="AI1368" s="32"/>
      <c r="AJ1368" s="32"/>
    </row>
    <row r="1369" spans="5:36" x14ac:dyDescent="0.25">
      <c r="E1369" s="34"/>
      <c r="L1369" s="54"/>
      <c r="M1369" s="54"/>
      <c r="O1369" s="34"/>
      <c r="P1369" s="34"/>
      <c r="Q1369" s="34"/>
      <c r="R1369" s="34"/>
      <c r="S1369" s="34"/>
      <c r="AF1369" s="32"/>
      <c r="AG1369" s="32"/>
      <c r="AH1369" s="32"/>
      <c r="AI1369" s="32"/>
      <c r="AJ1369" s="32"/>
    </row>
    <row r="1370" spans="5:36" x14ac:dyDescent="0.25">
      <c r="E1370" s="34"/>
      <c r="L1370" s="54"/>
      <c r="M1370" s="54"/>
      <c r="O1370" s="34"/>
      <c r="P1370" s="34"/>
      <c r="Q1370" s="34"/>
      <c r="R1370" s="34"/>
      <c r="S1370" s="34"/>
      <c r="AF1370" s="32"/>
      <c r="AG1370" s="32"/>
      <c r="AH1370" s="32"/>
      <c r="AI1370" s="32"/>
      <c r="AJ1370" s="32"/>
    </row>
    <row r="1371" spans="5:36" x14ac:dyDescent="0.25">
      <c r="E1371" s="34"/>
      <c r="L1371" s="54"/>
      <c r="M1371" s="54"/>
      <c r="O1371" s="34"/>
      <c r="P1371" s="34"/>
      <c r="Q1371" s="34"/>
      <c r="R1371" s="34"/>
      <c r="S1371" s="34"/>
      <c r="AF1371" s="32"/>
      <c r="AG1371" s="32"/>
      <c r="AH1371" s="32"/>
      <c r="AI1371" s="32"/>
      <c r="AJ1371" s="32"/>
    </row>
    <row r="1372" spans="5:36" x14ac:dyDescent="0.25">
      <c r="E1372" s="34"/>
      <c r="L1372" s="54"/>
      <c r="M1372" s="54"/>
      <c r="O1372" s="34"/>
      <c r="P1372" s="34"/>
      <c r="Q1372" s="34"/>
      <c r="R1372" s="34"/>
      <c r="S1372" s="34"/>
      <c r="AF1372" s="32"/>
      <c r="AG1372" s="32"/>
      <c r="AH1372" s="32"/>
      <c r="AI1372" s="32"/>
      <c r="AJ1372" s="32"/>
    </row>
    <row r="1373" spans="5:36" x14ac:dyDescent="0.25">
      <c r="E1373" s="34"/>
      <c r="L1373" s="54"/>
      <c r="M1373" s="54"/>
      <c r="O1373" s="34"/>
      <c r="P1373" s="34"/>
      <c r="Q1373" s="34"/>
      <c r="R1373" s="34"/>
      <c r="S1373" s="34"/>
      <c r="AF1373" s="32"/>
      <c r="AG1373" s="32"/>
      <c r="AH1373" s="32"/>
      <c r="AI1373" s="32"/>
      <c r="AJ1373" s="32"/>
    </row>
    <row r="1374" spans="5:36" x14ac:dyDescent="0.25">
      <c r="E1374" s="34"/>
      <c r="L1374" s="54"/>
      <c r="M1374" s="54"/>
      <c r="O1374" s="34"/>
      <c r="P1374" s="34"/>
      <c r="Q1374" s="34"/>
      <c r="R1374" s="34"/>
      <c r="S1374" s="34"/>
      <c r="AF1374" s="32"/>
      <c r="AG1374" s="32"/>
      <c r="AH1374" s="32"/>
      <c r="AI1374" s="32"/>
      <c r="AJ1374" s="32"/>
    </row>
    <row r="1375" spans="5:36" x14ac:dyDescent="0.25">
      <c r="E1375" s="34"/>
      <c r="L1375" s="54"/>
      <c r="M1375" s="54"/>
      <c r="O1375" s="34"/>
      <c r="P1375" s="34"/>
      <c r="Q1375" s="34"/>
      <c r="R1375" s="34"/>
      <c r="S1375" s="34"/>
      <c r="AF1375" s="32"/>
      <c r="AG1375" s="32"/>
      <c r="AH1375" s="32"/>
      <c r="AI1375" s="32"/>
      <c r="AJ1375" s="32"/>
    </row>
    <row r="1376" spans="5:36" x14ac:dyDescent="0.25">
      <c r="E1376" s="34"/>
      <c r="L1376" s="54"/>
      <c r="M1376" s="54"/>
      <c r="O1376" s="34"/>
      <c r="P1376" s="34"/>
      <c r="Q1376" s="34"/>
      <c r="R1376" s="34"/>
      <c r="S1376" s="34"/>
      <c r="AF1376" s="32"/>
      <c r="AG1376" s="32"/>
      <c r="AH1376" s="32"/>
      <c r="AI1376" s="32"/>
      <c r="AJ1376" s="32"/>
    </row>
    <row r="1377" spans="5:36" x14ac:dyDescent="0.25">
      <c r="E1377" s="34"/>
      <c r="L1377" s="54"/>
      <c r="M1377" s="54"/>
      <c r="O1377" s="34"/>
      <c r="P1377" s="34"/>
      <c r="Q1377" s="34"/>
      <c r="R1377" s="34"/>
      <c r="S1377" s="34"/>
      <c r="AF1377" s="32"/>
      <c r="AG1377" s="32"/>
      <c r="AH1377" s="32"/>
      <c r="AI1377" s="32"/>
      <c r="AJ1377" s="32"/>
    </row>
    <row r="1378" spans="5:36" x14ac:dyDescent="0.25">
      <c r="E1378" s="34"/>
      <c r="L1378" s="54"/>
      <c r="M1378" s="54"/>
      <c r="O1378" s="34"/>
      <c r="P1378" s="34"/>
      <c r="Q1378" s="34"/>
      <c r="R1378" s="34"/>
      <c r="S1378" s="34"/>
      <c r="AF1378" s="32"/>
      <c r="AG1378" s="32"/>
      <c r="AH1378" s="32"/>
      <c r="AI1378" s="32"/>
      <c r="AJ1378" s="32"/>
    </row>
    <row r="1379" spans="5:36" x14ac:dyDescent="0.25">
      <c r="E1379" s="34"/>
      <c r="L1379" s="54"/>
      <c r="M1379" s="54"/>
      <c r="O1379" s="34"/>
      <c r="P1379" s="34"/>
      <c r="Q1379" s="34"/>
      <c r="R1379" s="34"/>
      <c r="S1379" s="34"/>
      <c r="AF1379" s="32"/>
      <c r="AG1379" s="32"/>
      <c r="AH1379" s="32"/>
      <c r="AI1379" s="32"/>
      <c r="AJ1379" s="32"/>
    </row>
    <row r="1380" spans="5:36" x14ac:dyDescent="0.25">
      <c r="E1380" s="34"/>
      <c r="L1380" s="54"/>
      <c r="M1380" s="54"/>
      <c r="O1380" s="34"/>
      <c r="P1380" s="34"/>
      <c r="Q1380" s="34"/>
      <c r="R1380" s="34"/>
      <c r="S1380" s="34"/>
      <c r="AF1380" s="32"/>
      <c r="AG1380" s="32"/>
      <c r="AH1380" s="32"/>
      <c r="AI1380" s="32"/>
      <c r="AJ1380" s="32"/>
    </row>
    <row r="1381" spans="5:36" x14ac:dyDescent="0.25">
      <c r="E1381" s="34"/>
      <c r="L1381" s="54"/>
      <c r="M1381" s="54"/>
      <c r="O1381" s="34"/>
      <c r="P1381" s="34"/>
      <c r="Q1381" s="34"/>
      <c r="R1381" s="34"/>
      <c r="S1381" s="34"/>
      <c r="AF1381" s="32"/>
      <c r="AG1381" s="32"/>
      <c r="AH1381" s="32"/>
      <c r="AI1381" s="32"/>
      <c r="AJ1381" s="32"/>
    </row>
    <row r="1382" spans="5:36" x14ac:dyDescent="0.25">
      <c r="E1382" s="34"/>
      <c r="L1382" s="54"/>
      <c r="M1382" s="54"/>
      <c r="O1382" s="34"/>
      <c r="P1382" s="34"/>
      <c r="Q1382" s="34"/>
      <c r="R1382" s="34"/>
      <c r="S1382" s="34"/>
      <c r="AF1382" s="32"/>
      <c r="AG1382" s="32"/>
      <c r="AH1382" s="32"/>
      <c r="AI1382" s="32"/>
      <c r="AJ1382" s="32"/>
    </row>
    <row r="1383" spans="5:36" x14ac:dyDescent="0.25">
      <c r="E1383" s="34"/>
      <c r="L1383" s="54"/>
      <c r="M1383" s="54"/>
      <c r="O1383" s="34"/>
      <c r="P1383" s="34"/>
      <c r="Q1383" s="34"/>
      <c r="R1383" s="34"/>
      <c r="S1383" s="34"/>
      <c r="AF1383" s="32"/>
      <c r="AG1383" s="32"/>
      <c r="AH1383" s="32"/>
      <c r="AI1383" s="32"/>
      <c r="AJ1383" s="32"/>
    </row>
    <row r="1384" spans="5:36" x14ac:dyDescent="0.25">
      <c r="E1384" s="34"/>
      <c r="L1384" s="54"/>
      <c r="M1384" s="54"/>
      <c r="O1384" s="34"/>
      <c r="P1384" s="34"/>
      <c r="Q1384" s="34"/>
      <c r="R1384" s="34"/>
      <c r="S1384" s="34"/>
      <c r="AF1384" s="32"/>
      <c r="AG1384" s="32"/>
      <c r="AH1384" s="32"/>
      <c r="AI1384" s="32"/>
      <c r="AJ1384" s="32"/>
    </row>
    <row r="1385" spans="5:36" x14ac:dyDescent="0.25">
      <c r="E1385" s="34"/>
      <c r="L1385" s="54"/>
      <c r="M1385" s="54"/>
      <c r="O1385" s="34"/>
      <c r="P1385" s="34"/>
      <c r="Q1385" s="34"/>
      <c r="R1385" s="34"/>
      <c r="S1385" s="34"/>
      <c r="AF1385" s="32"/>
      <c r="AG1385" s="32"/>
      <c r="AH1385" s="32"/>
      <c r="AI1385" s="32"/>
      <c r="AJ1385" s="32"/>
    </row>
    <row r="1386" spans="5:36" x14ac:dyDescent="0.25">
      <c r="E1386" s="34"/>
      <c r="L1386" s="54"/>
      <c r="M1386" s="54"/>
      <c r="O1386" s="34"/>
      <c r="P1386" s="34"/>
      <c r="Q1386" s="34"/>
      <c r="R1386" s="34"/>
      <c r="S1386" s="34"/>
      <c r="AF1386" s="32"/>
      <c r="AG1386" s="32"/>
      <c r="AH1386" s="32"/>
      <c r="AI1386" s="32"/>
      <c r="AJ1386" s="32"/>
    </row>
    <row r="1387" spans="5:36" x14ac:dyDescent="0.25">
      <c r="E1387" s="34"/>
      <c r="L1387" s="54"/>
      <c r="M1387" s="54"/>
      <c r="O1387" s="34"/>
      <c r="P1387" s="34"/>
      <c r="Q1387" s="34"/>
      <c r="R1387" s="34"/>
      <c r="S1387" s="34"/>
      <c r="AF1387" s="32"/>
      <c r="AG1387" s="32"/>
      <c r="AH1387" s="32"/>
      <c r="AI1387" s="32"/>
      <c r="AJ1387" s="32"/>
    </row>
    <row r="1388" spans="5:36" x14ac:dyDescent="0.25">
      <c r="E1388" s="34"/>
      <c r="L1388" s="54"/>
      <c r="M1388" s="54"/>
      <c r="O1388" s="34"/>
      <c r="P1388" s="34"/>
      <c r="Q1388" s="34"/>
      <c r="R1388" s="34"/>
      <c r="S1388" s="34"/>
      <c r="AF1388" s="32"/>
      <c r="AG1388" s="32"/>
      <c r="AH1388" s="32"/>
      <c r="AI1388" s="32"/>
      <c r="AJ1388" s="32"/>
    </row>
    <row r="1389" spans="5:36" x14ac:dyDescent="0.25">
      <c r="E1389" s="34"/>
      <c r="L1389" s="54"/>
      <c r="M1389" s="54"/>
      <c r="O1389" s="34"/>
      <c r="P1389" s="34"/>
      <c r="Q1389" s="34"/>
      <c r="R1389" s="34"/>
      <c r="S1389" s="34"/>
      <c r="AF1389" s="32"/>
      <c r="AG1389" s="32"/>
      <c r="AH1389" s="32"/>
      <c r="AI1389" s="32"/>
      <c r="AJ1389" s="32"/>
    </row>
    <row r="1390" spans="5:36" x14ac:dyDescent="0.25">
      <c r="E1390" s="34"/>
      <c r="L1390" s="54"/>
      <c r="M1390" s="54"/>
      <c r="O1390" s="34"/>
      <c r="P1390" s="34"/>
      <c r="Q1390" s="34"/>
      <c r="R1390" s="34"/>
      <c r="S1390" s="34"/>
      <c r="AF1390" s="32"/>
      <c r="AG1390" s="32"/>
      <c r="AH1390" s="32"/>
      <c r="AI1390" s="32"/>
      <c r="AJ1390" s="32"/>
    </row>
    <row r="1391" spans="5:36" x14ac:dyDescent="0.25">
      <c r="E1391" s="34"/>
      <c r="L1391" s="54"/>
      <c r="M1391" s="54"/>
      <c r="O1391" s="34"/>
      <c r="P1391" s="34"/>
      <c r="Q1391" s="34"/>
      <c r="R1391" s="34"/>
      <c r="S1391" s="34"/>
      <c r="AF1391" s="32"/>
      <c r="AG1391" s="32"/>
      <c r="AH1391" s="32"/>
      <c r="AI1391" s="32"/>
      <c r="AJ1391" s="32"/>
    </row>
    <row r="1392" spans="5:36" x14ac:dyDescent="0.25">
      <c r="E1392" s="34"/>
      <c r="L1392" s="54"/>
      <c r="M1392" s="54"/>
      <c r="O1392" s="34"/>
      <c r="P1392" s="34"/>
      <c r="Q1392" s="34"/>
      <c r="R1392" s="34"/>
      <c r="S1392" s="34"/>
      <c r="AF1392" s="32"/>
      <c r="AG1392" s="32"/>
      <c r="AH1392" s="32"/>
      <c r="AI1392" s="32"/>
      <c r="AJ1392" s="32"/>
    </row>
    <row r="1393" spans="5:36" x14ac:dyDescent="0.25">
      <c r="E1393" s="34"/>
      <c r="L1393" s="54"/>
      <c r="M1393" s="54"/>
      <c r="O1393" s="34"/>
      <c r="P1393" s="34"/>
      <c r="Q1393" s="34"/>
      <c r="R1393" s="34"/>
      <c r="S1393" s="34"/>
      <c r="AF1393" s="32"/>
      <c r="AG1393" s="32"/>
      <c r="AH1393" s="32"/>
      <c r="AI1393" s="32"/>
      <c r="AJ1393" s="32"/>
    </row>
    <row r="1394" spans="5:36" x14ac:dyDescent="0.25">
      <c r="E1394" s="34"/>
      <c r="L1394" s="54"/>
      <c r="M1394" s="54"/>
      <c r="O1394" s="34"/>
      <c r="P1394" s="34"/>
      <c r="Q1394" s="34"/>
      <c r="R1394" s="34"/>
      <c r="S1394" s="34"/>
      <c r="AF1394" s="32"/>
      <c r="AG1394" s="32"/>
      <c r="AH1394" s="32"/>
      <c r="AI1394" s="32"/>
      <c r="AJ1394" s="32"/>
    </row>
    <row r="1395" spans="5:36" x14ac:dyDescent="0.25">
      <c r="E1395" s="34"/>
      <c r="L1395" s="54"/>
      <c r="M1395" s="54"/>
      <c r="O1395" s="34"/>
      <c r="P1395" s="34"/>
      <c r="Q1395" s="34"/>
      <c r="R1395" s="34"/>
      <c r="S1395" s="34"/>
      <c r="AF1395" s="32"/>
      <c r="AG1395" s="32"/>
      <c r="AH1395" s="32"/>
      <c r="AI1395" s="32"/>
      <c r="AJ1395" s="32"/>
    </row>
    <row r="1396" spans="5:36" x14ac:dyDescent="0.25">
      <c r="E1396" s="34"/>
      <c r="L1396" s="54"/>
      <c r="M1396" s="54"/>
      <c r="O1396" s="34"/>
      <c r="P1396" s="34"/>
      <c r="Q1396" s="34"/>
      <c r="R1396" s="34"/>
      <c r="S1396" s="34"/>
      <c r="AF1396" s="32"/>
      <c r="AG1396" s="32"/>
      <c r="AH1396" s="32"/>
      <c r="AI1396" s="32"/>
      <c r="AJ1396" s="32"/>
    </row>
    <row r="1397" spans="5:36" x14ac:dyDescent="0.25">
      <c r="E1397" s="34"/>
      <c r="L1397" s="54"/>
      <c r="M1397" s="54"/>
      <c r="O1397" s="34"/>
      <c r="P1397" s="34"/>
      <c r="Q1397" s="34"/>
      <c r="R1397" s="34"/>
      <c r="S1397" s="34"/>
      <c r="AF1397" s="32"/>
      <c r="AG1397" s="32"/>
      <c r="AH1397" s="32"/>
      <c r="AI1397" s="32"/>
      <c r="AJ1397" s="32"/>
    </row>
    <row r="1398" spans="5:36" x14ac:dyDescent="0.25">
      <c r="E1398" s="34"/>
      <c r="L1398" s="54"/>
      <c r="M1398" s="54"/>
      <c r="O1398" s="34"/>
      <c r="P1398" s="34"/>
      <c r="Q1398" s="34"/>
      <c r="R1398" s="34"/>
      <c r="S1398" s="34"/>
      <c r="AF1398" s="32"/>
      <c r="AG1398" s="32"/>
      <c r="AH1398" s="32"/>
      <c r="AI1398" s="32"/>
      <c r="AJ1398" s="32"/>
    </row>
    <row r="1399" spans="5:36" x14ac:dyDescent="0.25">
      <c r="E1399" s="34"/>
      <c r="L1399" s="54"/>
      <c r="M1399" s="54"/>
      <c r="O1399" s="34"/>
      <c r="P1399" s="34"/>
      <c r="Q1399" s="34"/>
      <c r="R1399" s="34"/>
      <c r="S1399" s="34"/>
      <c r="AF1399" s="32"/>
      <c r="AG1399" s="32"/>
      <c r="AH1399" s="32"/>
      <c r="AI1399" s="32"/>
      <c r="AJ1399" s="32"/>
    </row>
    <row r="1400" spans="5:36" x14ac:dyDescent="0.25">
      <c r="E1400" s="34"/>
      <c r="L1400" s="54"/>
      <c r="M1400" s="54"/>
      <c r="O1400" s="34"/>
      <c r="P1400" s="34"/>
      <c r="Q1400" s="34"/>
      <c r="R1400" s="34"/>
      <c r="S1400" s="34"/>
      <c r="AF1400" s="32"/>
      <c r="AG1400" s="32"/>
      <c r="AH1400" s="32"/>
      <c r="AI1400" s="32"/>
      <c r="AJ1400" s="32"/>
    </row>
    <row r="1401" spans="5:36" x14ac:dyDescent="0.25">
      <c r="E1401" s="34"/>
      <c r="L1401" s="54"/>
      <c r="M1401" s="54"/>
      <c r="O1401" s="34"/>
      <c r="P1401" s="34"/>
      <c r="Q1401" s="34"/>
      <c r="R1401" s="34"/>
      <c r="S1401" s="34"/>
      <c r="AF1401" s="32"/>
      <c r="AG1401" s="32"/>
      <c r="AH1401" s="32"/>
      <c r="AI1401" s="32"/>
      <c r="AJ1401" s="32"/>
    </row>
    <row r="1402" spans="5:36" x14ac:dyDescent="0.25">
      <c r="E1402" s="34"/>
      <c r="L1402" s="54"/>
      <c r="M1402" s="54"/>
      <c r="O1402" s="34"/>
      <c r="P1402" s="34"/>
      <c r="Q1402" s="34"/>
      <c r="R1402" s="34"/>
      <c r="S1402" s="34"/>
      <c r="AF1402" s="32"/>
      <c r="AG1402" s="32"/>
      <c r="AH1402" s="32"/>
      <c r="AI1402" s="32"/>
      <c r="AJ1402" s="32"/>
    </row>
    <row r="1403" spans="5:36" x14ac:dyDescent="0.25">
      <c r="E1403" s="34"/>
      <c r="L1403" s="54"/>
      <c r="M1403" s="54"/>
      <c r="O1403" s="34"/>
      <c r="P1403" s="34"/>
      <c r="Q1403" s="34"/>
      <c r="R1403" s="34"/>
      <c r="S1403" s="34"/>
      <c r="AF1403" s="32"/>
      <c r="AG1403" s="32"/>
      <c r="AH1403" s="32"/>
      <c r="AI1403" s="32"/>
      <c r="AJ1403" s="32"/>
    </row>
    <row r="1404" spans="5:36" x14ac:dyDescent="0.25">
      <c r="E1404" s="34"/>
      <c r="L1404" s="54"/>
      <c r="M1404" s="54"/>
      <c r="O1404" s="34"/>
      <c r="P1404" s="34"/>
      <c r="Q1404" s="34"/>
      <c r="R1404" s="34"/>
      <c r="S1404" s="34"/>
      <c r="AF1404" s="32"/>
      <c r="AG1404" s="32"/>
      <c r="AH1404" s="32"/>
      <c r="AI1404" s="32"/>
      <c r="AJ1404" s="32"/>
    </row>
    <row r="1405" spans="5:36" x14ac:dyDescent="0.25">
      <c r="E1405" s="34"/>
      <c r="L1405" s="54"/>
      <c r="M1405" s="54"/>
      <c r="O1405" s="34"/>
      <c r="P1405" s="34"/>
      <c r="Q1405" s="34"/>
      <c r="R1405" s="34"/>
      <c r="S1405" s="34"/>
      <c r="AF1405" s="32"/>
      <c r="AG1405" s="32"/>
      <c r="AH1405" s="32"/>
      <c r="AI1405" s="32"/>
      <c r="AJ1405" s="32"/>
    </row>
    <row r="1406" spans="5:36" x14ac:dyDescent="0.25">
      <c r="E1406" s="34"/>
      <c r="L1406" s="54"/>
      <c r="M1406" s="54"/>
      <c r="O1406" s="34"/>
      <c r="P1406" s="34"/>
      <c r="Q1406" s="34"/>
      <c r="R1406" s="34"/>
      <c r="S1406" s="34"/>
      <c r="AF1406" s="32"/>
      <c r="AG1406" s="32"/>
      <c r="AH1406" s="32"/>
      <c r="AI1406" s="32"/>
      <c r="AJ1406" s="32"/>
    </row>
    <row r="1407" spans="5:36" x14ac:dyDescent="0.25">
      <c r="E1407" s="34"/>
      <c r="L1407" s="54"/>
      <c r="M1407" s="54"/>
      <c r="O1407" s="34"/>
      <c r="P1407" s="34"/>
      <c r="Q1407" s="34"/>
      <c r="R1407" s="34"/>
      <c r="S1407" s="34"/>
      <c r="AF1407" s="32"/>
      <c r="AG1407" s="32"/>
      <c r="AH1407" s="32"/>
      <c r="AI1407" s="32"/>
      <c r="AJ1407" s="32"/>
    </row>
    <row r="1408" spans="5:36" x14ac:dyDescent="0.25">
      <c r="E1408" s="34"/>
      <c r="L1408" s="54"/>
      <c r="M1408" s="54"/>
      <c r="O1408" s="34"/>
      <c r="P1408" s="34"/>
      <c r="Q1408" s="34"/>
      <c r="R1408" s="34"/>
      <c r="S1408" s="34"/>
      <c r="AF1408" s="32"/>
      <c r="AG1408" s="32"/>
      <c r="AH1408" s="32"/>
      <c r="AI1408" s="32"/>
      <c r="AJ1408" s="32"/>
    </row>
    <row r="1409" spans="5:36" x14ac:dyDescent="0.25">
      <c r="E1409" s="34"/>
      <c r="L1409" s="54"/>
      <c r="M1409" s="54"/>
      <c r="O1409" s="34"/>
      <c r="P1409" s="34"/>
      <c r="Q1409" s="34"/>
      <c r="R1409" s="34"/>
      <c r="S1409" s="34"/>
      <c r="AF1409" s="32"/>
      <c r="AG1409" s="32"/>
      <c r="AH1409" s="32"/>
      <c r="AI1409" s="32"/>
      <c r="AJ1409" s="32"/>
    </row>
    <row r="1410" spans="5:36" x14ac:dyDescent="0.25">
      <c r="E1410" s="34"/>
      <c r="L1410" s="54"/>
      <c r="M1410" s="54"/>
      <c r="O1410" s="34"/>
      <c r="P1410" s="34"/>
      <c r="Q1410" s="34"/>
      <c r="R1410" s="34"/>
      <c r="S1410" s="34"/>
      <c r="AF1410" s="32"/>
      <c r="AG1410" s="32"/>
      <c r="AH1410" s="32"/>
      <c r="AI1410" s="32"/>
      <c r="AJ1410" s="32"/>
    </row>
    <row r="1411" spans="5:36" x14ac:dyDescent="0.25">
      <c r="E1411" s="34"/>
      <c r="L1411" s="54"/>
      <c r="M1411" s="54"/>
      <c r="O1411" s="34"/>
      <c r="P1411" s="34"/>
      <c r="Q1411" s="34"/>
      <c r="R1411" s="34"/>
      <c r="S1411" s="34"/>
      <c r="AF1411" s="32"/>
      <c r="AG1411" s="32"/>
      <c r="AH1411" s="32"/>
      <c r="AI1411" s="32"/>
      <c r="AJ1411" s="32"/>
    </row>
    <row r="1412" spans="5:36" x14ac:dyDescent="0.25">
      <c r="E1412" s="34"/>
      <c r="L1412" s="54"/>
      <c r="M1412" s="54"/>
      <c r="O1412" s="34"/>
      <c r="P1412" s="34"/>
      <c r="Q1412" s="34"/>
      <c r="R1412" s="34"/>
      <c r="S1412" s="34"/>
      <c r="AF1412" s="32"/>
      <c r="AG1412" s="32"/>
      <c r="AH1412" s="32"/>
      <c r="AI1412" s="32"/>
      <c r="AJ1412" s="32"/>
    </row>
    <row r="1413" spans="5:36" x14ac:dyDescent="0.25">
      <c r="E1413" s="34"/>
      <c r="L1413" s="54"/>
      <c r="M1413" s="54"/>
      <c r="O1413" s="34"/>
      <c r="P1413" s="34"/>
      <c r="Q1413" s="34"/>
      <c r="R1413" s="34"/>
      <c r="S1413" s="34"/>
      <c r="AF1413" s="32"/>
      <c r="AG1413" s="32"/>
      <c r="AH1413" s="32"/>
      <c r="AI1413" s="32"/>
      <c r="AJ1413" s="32"/>
    </row>
    <row r="1414" spans="5:36" x14ac:dyDescent="0.25">
      <c r="E1414" s="34"/>
      <c r="L1414" s="54"/>
      <c r="M1414" s="54"/>
      <c r="O1414" s="34"/>
      <c r="P1414" s="34"/>
      <c r="Q1414" s="34"/>
      <c r="R1414" s="34"/>
      <c r="S1414" s="34"/>
      <c r="AF1414" s="32"/>
      <c r="AG1414" s="32"/>
      <c r="AH1414" s="32"/>
      <c r="AI1414" s="32"/>
      <c r="AJ1414" s="32"/>
    </row>
    <row r="1415" spans="5:36" x14ac:dyDescent="0.25">
      <c r="E1415" s="34"/>
      <c r="L1415" s="54"/>
      <c r="M1415" s="54"/>
      <c r="O1415" s="34"/>
      <c r="P1415" s="34"/>
      <c r="Q1415" s="34"/>
      <c r="R1415" s="34"/>
      <c r="S1415" s="34"/>
      <c r="AF1415" s="32"/>
      <c r="AG1415" s="32"/>
      <c r="AH1415" s="32"/>
      <c r="AI1415" s="32"/>
      <c r="AJ1415" s="32"/>
    </row>
    <row r="1416" spans="5:36" x14ac:dyDescent="0.25">
      <c r="E1416" s="34"/>
      <c r="L1416" s="54"/>
      <c r="M1416" s="54"/>
      <c r="O1416" s="34"/>
      <c r="P1416" s="34"/>
      <c r="Q1416" s="34"/>
      <c r="R1416" s="34"/>
      <c r="S1416" s="34"/>
      <c r="AF1416" s="32"/>
      <c r="AG1416" s="32"/>
      <c r="AH1416" s="32"/>
      <c r="AI1416" s="32"/>
      <c r="AJ1416" s="32"/>
    </row>
    <row r="1417" spans="5:36" x14ac:dyDescent="0.25">
      <c r="E1417" s="34"/>
      <c r="L1417" s="54"/>
      <c r="M1417" s="54"/>
      <c r="O1417" s="34"/>
      <c r="P1417" s="34"/>
      <c r="Q1417" s="34"/>
      <c r="R1417" s="34"/>
      <c r="S1417" s="34"/>
      <c r="AF1417" s="32"/>
      <c r="AG1417" s="32"/>
      <c r="AH1417" s="32"/>
      <c r="AI1417" s="32"/>
      <c r="AJ1417" s="32"/>
    </row>
    <row r="1418" spans="5:36" x14ac:dyDescent="0.25">
      <c r="E1418" s="34"/>
      <c r="L1418" s="54"/>
      <c r="M1418" s="54"/>
      <c r="O1418" s="34"/>
      <c r="P1418" s="34"/>
      <c r="Q1418" s="34"/>
      <c r="R1418" s="34"/>
      <c r="S1418" s="34"/>
      <c r="AF1418" s="32"/>
      <c r="AG1418" s="32"/>
      <c r="AH1418" s="32"/>
      <c r="AI1418" s="32"/>
      <c r="AJ1418" s="32"/>
    </row>
    <row r="1419" spans="5:36" x14ac:dyDescent="0.25">
      <c r="E1419" s="34"/>
      <c r="L1419" s="54"/>
      <c r="M1419" s="54"/>
      <c r="O1419" s="34"/>
      <c r="P1419" s="34"/>
      <c r="Q1419" s="34"/>
      <c r="R1419" s="34"/>
      <c r="S1419" s="34"/>
      <c r="AF1419" s="32"/>
      <c r="AG1419" s="32"/>
      <c r="AH1419" s="32"/>
      <c r="AI1419" s="32"/>
      <c r="AJ1419" s="32"/>
    </row>
    <row r="1420" spans="5:36" x14ac:dyDescent="0.25">
      <c r="E1420" s="34"/>
      <c r="L1420" s="54"/>
      <c r="M1420" s="54"/>
      <c r="O1420" s="34"/>
      <c r="P1420" s="34"/>
      <c r="Q1420" s="34"/>
      <c r="R1420" s="34"/>
      <c r="S1420" s="34"/>
      <c r="AF1420" s="32"/>
      <c r="AG1420" s="32"/>
      <c r="AH1420" s="32"/>
      <c r="AI1420" s="32"/>
      <c r="AJ1420" s="32"/>
    </row>
    <row r="1421" spans="5:36" x14ac:dyDescent="0.25">
      <c r="E1421" s="34"/>
      <c r="L1421" s="54"/>
      <c r="M1421" s="54"/>
      <c r="O1421" s="34"/>
      <c r="P1421" s="34"/>
      <c r="Q1421" s="34"/>
      <c r="R1421" s="34"/>
      <c r="S1421" s="34"/>
      <c r="AF1421" s="32"/>
      <c r="AG1421" s="32"/>
      <c r="AH1421" s="32"/>
      <c r="AI1421" s="32"/>
      <c r="AJ1421" s="32"/>
    </row>
    <row r="1422" spans="5:36" x14ac:dyDescent="0.25">
      <c r="E1422" s="34"/>
      <c r="L1422" s="54"/>
      <c r="M1422" s="54"/>
      <c r="O1422" s="34"/>
      <c r="P1422" s="34"/>
      <c r="Q1422" s="34"/>
      <c r="R1422" s="34"/>
      <c r="S1422" s="34"/>
      <c r="AF1422" s="32"/>
      <c r="AG1422" s="32"/>
      <c r="AH1422" s="32"/>
      <c r="AI1422" s="32"/>
      <c r="AJ1422" s="32"/>
    </row>
    <row r="1423" spans="5:36" x14ac:dyDescent="0.25">
      <c r="E1423" s="34"/>
      <c r="L1423" s="54"/>
      <c r="M1423" s="54"/>
      <c r="O1423" s="34"/>
      <c r="P1423" s="34"/>
      <c r="Q1423" s="34"/>
      <c r="R1423" s="34"/>
      <c r="S1423" s="34"/>
      <c r="AF1423" s="32"/>
      <c r="AG1423" s="32"/>
      <c r="AH1423" s="32"/>
      <c r="AI1423" s="32"/>
      <c r="AJ1423" s="32"/>
    </row>
    <row r="1424" spans="5:36" x14ac:dyDescent="0.25">
      <c r="E1424" s="34"/>
      <c r="L1424" s="54"/>
      <c r="M1424" s="54"/>
      <c r="O1424" s="34"/>
      <c r="P1424" s="34"/>
      <c r="Q1424" s="34"/>
      <c r="R1424" s="34"/>
      <c r="S1424" s="34"/>
      <c r="AF1424" s="32"/>
      <c r="AG1424" s="32"/>
      <c r="AH1424" s="32"/>
      <c r="AI1424" s="32"/>
      <c r="AJ1424" s="32"/>
    </row>
    <row r="1425" spans="5:36" x14ac:dyDescent="0.25">
      <c r="E1425" s="34"/>
      <c r="L1425" s="54"/>
      <c r="M1425" s="54"/>
      <c r="O1425" s="34"/>
      <c r="P1425" s="34"/>
      <c r="Q1425" s="34"/>
      <c r="R1425" s="34"/>
      <c r="S1425" s="34"/>
      <c r="AF1425" s="32"/>
      <c r="AG1425" s="32"/>
      <c r="AH1425" s="32"/>
      <c r="AI1425" s="32"/>
      <c r="AJ1425" s="32"/>
    </row>
    <row r="1426" spans="5:36" x14ac:dyDescent="0.25">
      <c r="E1426" s="34"/>
      <c r="L1426" s="54"/>
      <c r="M1426" s="54"/>
      <c r="O1426" s="34"/>
      <c r="P1426" s="34"/>
      <c r="Q1426" s="34"/>
      <c r="R1426" s="34"/>
      <c r="S1426" s="34"/>
      <c r="AF1426" s="32"/>
      <c r="AG1426" s="32"/>
      <c r="AH1426" s="32"/>
      <c r="AI1426" s="32"/>
      <c r="AJ1426" s="32"/>
    </row>
    <row r="1427" spans="5:36" x14ac:dyDescent="0.25">
      <c r="E1427" s="34"/>
      <c r="L1427" s="54"/>
      <c r="M1427" s="54"/>
      <c r="O1427" s="34"/>
      <c r="P1427" s="34"/>
      <c r="Q1427" s="34"/>
      <c r="R1427" s="34"/>
      <c r="S1427" s="34"/>
      <c r="AF1427" s="32"/>
      <c r="AG1427" s="32"/>
      <c r="AH1427" s="32"/>
      <c r="AI1427" s="32"/>
      <c r="AJ1427" s="32"/>
    </row>
    <row r="1428" spans="5:36" x14ac:dyDescent="0.25">
      <c r="E1428" s="34"/>
      <c r="L1428" s="54"/>
      <c r="M1428" s="54"/>
      <c r="O1428" s="34"/>
      <c r="P1428" s="34"/>
      <c r="Q1428" s="34"/>
      <c r="R1428" s="34"/>
      <c r="S1428" s="34"/>
      <c r="AF1428" s="32"/>
      <c r="AG1428" s="32"/>
      <c r="AH1428" s="32"/>
      <c r="AI1428" s="32"/>
      <c r="AJ1428" s="32"/>
    </row>
    <row r="1429" spans="5:36" x14ac:dyDescent="0.25">
      <c r="E1429" s="34"/>
      <c r="L1429" s="54"/>
      <c r="M1429" s="54"/>
      <c r="O1429" s="34"/>
      <c r="P1429" s="34"/>
      <c r="Q1429" s="34"/>
      <c r="R1429" s="34"/>
      <c r="S1429" s="34"/>
      <c r="AF1429" s="32"/>
      <c r="AG1429" s="32"/>
      <c r="AH1429" s="32"/>
      <c r="AI1429" s="32"/>
      <c r="AJ1429" s="32"/>
    </row>
    <row r="1430" spans="5:36" x14ac:dyDescent="0.25">
      <c r="E1430" s="34"/>
      <c r="L1430" s="54"/>
      <c r="M1430" s="54"/>
      <c r="O1430" s="34"/>
      <c r="P1430" s="34"/>
      <c r="Q1430" s="34"/>
      <c r="R1430" s="34"/>
      <c r="S1430" s="34"/>
      <c r="AF1430" s="32"/>
      <c r="AG1430" s="32"/>
      <c r="AH1430" s="32"/>
      <c r="AI1430" s="32"/>
      <c r="AJ1430" s="32"/>
    </row>
    <row r="1431" spans="5:36" x14ac:dyDescent="0.25">
      <c r="E1431" s="34"/>
      <c r="L1431" s="54"/>
      <c r="M1431" s="54"/>
      <c r="O1431" s="34"/>
      <c r="P1431" s="34"/>
      <c r="Q1431" s="34"/>
      <c r="R1431" s="34"/>
      <c r="S1431" s="34"/>
      <c r="AF1431" s="32"/>
      <c r="AG1431" s="32"/>
      <c r="AH1431" s="32"/>
      <c r="AI1431" s="32"/>
      <c r="AJ1431" s="32"/>
    </row>
    <row r="1432" spans="5:36" x14ac:dyDescent="0.25">
      <c r="E1432" s="34"/>
      <c r="L1432" s="54"/>
      <c r="M1432" s="54"/>
      <c r="O1432" s="34"/>
      <c r="P1432" s="34"/>
      <c r="Q1432" s="34"/>
      <c r="R1432" s="34"/>
      <c r="S1432" s="34"/>
      <c r="AF1432" s="32"/>
      <c r="AG1432" s="32"/>
      <c r="AH1432" s="32"/>
      <c r="AI1432" s="32"/>
      <c r="AJ1432" s="32"/>
    </row>
    <row r="1433" spans="5:36" x14ac:dyDescent="0.25">
      <c r="E1433" s="34"/>
      <c r="L1433" s="54"/>
      <c r="M1433" s="54"/>
      <c r="O1433" s="34"/>
      <c r="P1433" s="34"/>
      <c r="Q1433" s="34"/>
      <c r="R1433" s="34"/>
      <c r="S1433" s="34"/>
      <c r="AF1433" s="32"/>
      <c r="AG1433" s="32"/>
      <c r="AH1433" s="32"/>
      <c r="AI1433" s="32"/>
      <c r="AJ1433" s="32"/>
    </row>
    <row r="1434" spans="5:36" x14ac:dyDescent="0.25">
      <c r="E1434" s="34"/>
      <c r="L1434" s="54"/>
      <c r="M1434" s="54"/>
      <c r="O1434" s="34"/>
      <c r="P1434" s="34"/>
      <c r="Q1434" s="34"/>
      <c r="R1434" s="34"/>
      <c r="S1434" s="34"/>
      <c r="AF1434" s="32"/>
      <c r="AG1434" s="32"/>
      <c r="AH1434" s="32"/>
      <c r="AI1434" s="32"/>
      <c r="AJ1434" s="32"/>
    </row>
    <row r="1435" spans="5:36" x14ac:dyDescent="0.25">
      <c r="E1435" s="34"/>
      <c r="L1435" s="54"/>
      <c r="M1435" s="54"/>
      <c r="O1435" s="34"/>
      <c r="P1435" s="34"/>
      <c r="Q1435" s="34"/>
      <c r="R1435" s="34"/>
      <c r="S1435" s="34"/>
      <c r="AF1435" s="32"/>
      <c r="AG1435" s="32"/>
      <c r="AH1435" s="32"/>
      <c r="AI1435" s="32"/>
      <c r="AJ1435" s="32"/>
    </row>
    <row r="1436" spans="5:36" x14ac:dyDescent="0.25">
      <c r="E1436" s="34"/>
      <c r="L1436" s="54"/>
      <c r="M1436" s="54"/>
      <c r="O1436" s="34"/>
      <c r="P1436" s="34"/>
      <c r="Q1436" s="34"/>
      <c r="R1436" s="34"/>
      <c r="S1436" s="34"/>
      <c r="AF1436" s="32"/>
      <c r="AG1436" s="32"/>
      <c r="AH1436" s="32"/>
      <c r="AI1436" s="32"/>
      <c r="AJ1436" s="32"/>
    </row>
    <row r="1437" spans="5:36" x14ac:dyDescent="0.25">
      <c r="E1437" s="34"/>
      <c r="L1437" s="54"/>
      <c r="M1437" s="54"/>
      <c r="O1437" s="34"/>
      <c r="P1437" s="34"/>
      <c r="Q1437" s="34"/>
      <c r="R1437" s="34"/>
      <c r="S1437" s="34"/>
      <c r="AF1437" s="32"/>
      <c r="AG1437" s="32"/>
      <c r="AH1437" s="32"/>
      <c r="AI1437" s="32"/>
      <c r="AJ1437" s="32"/>
    </row>
    <row r="1438" spans="5:36" x14ac:dyDescent="0.25">
      <c r="E1438" s="34"/>
      <c r="L1438" s="54"/>
      <c r="M1438" s="54"/>
      <c r="O1438" s="34"/>
      <c r="P1438" s="34"/>
      <c r="Q1438" s="34"/>
      <c r="R1438" s="34"/>
      <c r="S1438" s="34"/>
      <c r="AF1438" s="32"/>
      <c r="AG1438" s="32"/>
      <c r="AH1438" s="32"/>
      <c r="AI1438" s="32"/>
      <c r="AJ1438" s="32"/>
    </row>
    <row r="1439" spans="5:36" x14ac:dyDescent="0.25">
      <c r="E1439" s="34"/>
      <c r="L1439" s="54"/>
      <c r="M1439" s="54"/>
      <c r="O1439" s="34"/>
      <c r="P1439" s="34"/>
      <c r="Q1439" s="34"/>
      <c r="R1439" s="34"/>
      <c r="S1439" s="34"/>
      <c r="AF1439" s="32"/>
      <c r="AG1439" s="32"/>
      <c r="AH1439" s="32"/>
      <c r="AI1439" s="32"/>
      <c r="AJ1439" s="32"/>
    </row>
    <row r="1440" spans="5:36" x14ac:dyDescent="0.25">
      <c r="E1440" s="34"/>
      <c r="L1440" s="54"/>
      <c r="M1440" s="54"/>
      <c r="O1440" s="34"/>
      <c r="P1440" s="34"/>
      <c r="Q1440" s="34"/>
      <c r="R1440" s="34"/>
      <c r="S1440" s="34"/>
      <c r="AF1440" s="32"/>
      <c r="AG1440" s="32"/>
      <c r="AH1440" s="32"/>
      <c r="AI1440" s="32"/>
      <c r="AJ1440" s="32"/>
    </row>
    <row r="1441" spans="5:36" x14ac:dyDescent="0.25">
      <c r="E1441" s="34"/>
      <c r="L1441" s="54"/>
      <c r="M1441" s="54"/>
      <c r="O1441" s="34"/>
      <c r="P1441" s="34"/>
      <c r="Q1441" s="34"/>
      <c r="R1441" s="34"/>
      <c r="S1441" s="34"/>
      <c r="AF1441" s="32"/>
      <c r="AG1441" s="32"/>
      <c r="AH1441" s="32"/>
      <c r="AI1441" s="32"/>
      <c r="AJ1441" s="32"/>
    </row>
    <row r="1442" spans="5:36" x14ac:dyDescent="0.25">
      <c r="E1442" s="34"/>
      <c r="L1442" s="54"/>
      <c r="M1442" s="54"/>
      <c r="O1442" s="34"/>
      <c r="P1442" s="34"/>
      <c r="Q1442" s="34"/>
      <c r="R1442" s="34"/>
      <c r="S1442" s="34"/>
      <c r="AF1442" s="32"/>
      <c r="AG1442" s="32"/>
      <c r="AH1442" s="32"/>
      <c r="AI1442" s="32"/>
      <c r="AJ1442" s="32"/>
    </row>
    <row r="1443" spans="5:36" x14ac:dyDescent="0.25">
      <c r="E1443" s="34"/>
      <c r="L1443" s="54"/>
      <c r="M1443" s="54"/>
      <c r="O1443" s="34"/>
      <c r="P1443" s="34"/>
      <c r="Q1443" s="34"/>
      <c r="R1443" s="34"/>
      <c r="S1443" s="34"/>
      <c r="AF1443" s="32"/>
      <c r="AG1443" s="32"/>
      <c r="AH1443" s="32"/>
      <c r="AI1443" s="32"/>
      <c r="AJ1443" s="32"/>
    </row>
    <row r="1444" spans="5:36" x14ac:dyDescent="0.25">
      <c r="E1444" s="34"/>
      <c r="L1444" s="54"/>
      <c r="M1444" s="54"/>
      <c r="O1444" s="34"/>
      <c r="P1444" s="34"/>
      <c r="Q1444" s="34"/>
      <c r="R1444" s="34"/>
      <c r="S1444" s="34"/>
      <c r="AF1444" s="32"/>
      <c r="AG1444" s="32"/>
      <c r="AH1444" s="32"/>
      <c r="AI1444" s="32"/>
      <c r="AJ1444" s="32"/>
    </row>
    <row r="1445" spans="5:36" x14ac:dyDescent="0.25">
      <c r="E1445" s="34"/>
      <c r="L1445" s="54"/>
      <c r="M1445" s="54"/>
      <c r="O1445" s="34"/>
      <c r="P1445" s="34"/>
      <c r="Q1445" s="34"/>
      <c r="R1445" s="34"/>
      <c r="S1445" s="34"/>
      <c r="AF1445" s="32"/>
      <c r="AG1445" s="32"/>
      <c r="AH1445" s="32"/>
      <c r="AI1445" s="32"/>
      <c r="AJ1445" s="32"/>
    </row>
    <row r="1446" spans="5:36" x14ac:dyDescent="0.25">
      <c r="E1446" s="34"/>
      <c r="L1446" s="54"/>
      <c r="M1446" s="54"/>
      <c r="O1446" s="34"/>
      <c r="P1446" s="34"/>
      <c r="Q1446" s="34"/>
      <c r="R1446" s="34"/>
      <c r="S1446" s="34"/>
      <c r="AF1446" s="32"/>
      <c r="AG1446" s="32"/>
      <c r="AH1446" s="32"/>
      <c r="AI1446" s="32"/>
      <c r="AJ1446" s="32"/>
    </row>
    <row r="1447" spans="5:36" x14ac:dyDescent="0.25">
      <c r="E1447" s="34"/>
      <c r="L1447" s="54"/>
      <c r="M1447" s="54"/>
      <c r="AF1447" s="32"/>
      <c r="AG1447" s="32"/>
      <c r="AH1447" s="32"/>
      <c r="AI1447" s="32"/>
      <c r="AJ1447" s="32"/>
    </row>
    <row r="1448" spans="5:36" x14ac:dyDescent="0.25">
      <c r="AF1448" s="32"/>
      <c r="AG1448" s="32"/>
      <c r="AH1448" s="32"/>
      <c r="AI1448" s="32"/>
      <c r="AJ1448" s="32"/>
    </row>
    <row r="1449" spans="5:36" x14ac:dyDescent="0.25">
      <c r="AF1449" s="32"/>
      <c r="AG1449" s="32"/>
      <c r="AH1449" s="32"/>
      <c r="AI1449" s="32"/>
      <c r="AJ1449" s="32"/>
    </row>
    <row r="1450" spans="5:36" x14ac:dyDescent="0.25">
      <c r="AF1450" s="32"/>
      <c r="AG1450" s="32"/>
      <c r="AH1450" s="32"/>
      <c r="AI1450" s="32"/>
      <c r="AJ1450" s="32"/>
    </row>
    <row r="1451" spans="5:36" x14ac:dyDescent="0.25">
      <c r="AF1451" s="32"/>
      <c r="AG1451" s="32"/>
      <c r="AH1451" s="32"/>
      <c r="AI1451" s="32"/>
      <c r="AJ1451" s="32"/>
    </row>
    <row r="1452" spans="5:36" x14ac:dyDescent="0.25">
      <c r="AF1452" s="32"/>
      <c r="AG1452" s="32"/>
      <c r="AH1452" s="32"/>
      <c r="AI1452" s="32"/>
      <c r="AJ1452" s="32"/>
    </row>
    <row r="1453" spans="5:36" x14ac:dyDescent="0.25">
      <c r="AF1453" s="32"/>
      <c r="AG1453" s="32"/>
      <c r="AH1453" s="32"/>
      <c r="AI1453" s="32"/>
      <c r="AJ1453" s="32"/>
    </row>
    <row r="1454" spans="5:36" x14ac:dyDescent="0.25">
      <c r="AF1454" s="32"/>
      <c r="AG1454" s="32"/>
      <c r="AH1454" s="32"/>
      <c r="AI1454" s="32"/>
      <c r="AJ1454" s="32"/>
    </row>
    <row r="1455" spans="5:36" x14ac:dyDescent="0.25">
      <c r="AF1455" s="32"/>
      <c r="AG1455" s="32"/>
      <c r="AH1455" s="32"/>
      <c r="AI1455" s="32"/>
      <c r="AJ1455" s="32"/>
    </row>
    <row r="1456" spans="5:36" x14ac:dyDescent="0.25">
      <c r="AF1456" s="32"/>
      <c r="AG1456" s="32"/>
      <c r="AH1456" s="32"/>
      <c r="AI1456" s="32"/>
      <c r="AJ1456" s="32"/>
    </row>
    <row r="1457" spans="32:36" x14ac:dyDescent="0.25">
      <c r="AF1457" s="32"/>
      <c r="AG1457" s="32"/>
      <c r="AH1457" s="32"/>
      <c r="AI1457" s="32"/>
      <c r="AJ1457" s="32"/>
    </row>
    <row r="1458" spans="32:36" x14ac:dyDescent="0.25">
      <c r="AF1458" s="32"/>
      <c r="AG1458" s="32"/>
      <c r="AH1458" s="32"/>
      <c r="AI1458" s="32"/>
      <c r="AJ1458" s="32"/>
    </row>
    <row r="1459" spans="32:36" x14ac:dyDescent="0.25">
      <c r="AF1459" s="32"/>
      <c r="AG1459" s="32"/>
      <c r="AH1459" s="32"/>
      <c r="AI1459" s="32"/>
      <c r="AJ1459" s="32"/>
    </row>
    <row r="1460" spans="32:36" x14ac:dyDescent="0.25">
      <c r="AF1460" s="32"/>
      <c r="AG1460" s="32"/>
      <c r="AH1460" s="32"/>
      <c r="AI1460" s="32"/>
      <c r="AJ1460" s="32"/>
    </row>
    <row r="1461" spans="32:36" x14ac:dyDescent="0.25">
      <c r="AF1461" s="32"/>
      <c r="AG1461" s="32"/>
      <c r="AH1461" s="32"/>
      <c r="AI1461" s="32"/>
      <c r="AJ1461" s="32"/>
    </row>
    <row r="1462" spans="32:36" x14ac:dyDescent="0.25">
      <c r="AF1462" s="32"/>
      <c r="AG1462" s="32"/>
      <c r="AH1462" s="32"/>
      <c r="AI1462" s="32"/>
      <c r="AJ1462" s="32"/>
    </row>
    <row r="1463" spans="32:36" x14ac:dyDescent="0.25">
      <c r="AF1463" s="32"/>
      <c r="AG1463" s="32"/>
      <c r="AH1463" s="32"/>
      <c r="AI1463" s="32"/>
      <c r="AJ1463" s="32"/>
    </row>
    <row r="1464" spans="32:36" x14ac:dyDescent="0.25">
      <c r="AF1464" s="32"/>
      <c r="AG1464" s="32"/>
      <c r="AH1464" s="32"/>
      <c r="AI1464" s="32"/>
      <c r="AJ1464" s="32"/>
    </row>
    <row r="1465" spans="32:36" x14ac:dyDescent="0.25">
      <c r="AF1465" s="32"/>
      <c r="AG1465" s="32"/>
      <c r="AH1465" s="32"/>
      <c r="AI1465" s="32"/>
      <c r="AJ1465" s="32"/>
    </row>
    <row r="1466" spans="32:36" x14ac:dyDescent="0.25">
      <c r="AF1466" s="32"/>
      <c r="AG1466" s="32"/>
      <c r="AH1466" s="32"/>
      <c r="AI1466" s="32"/>
      <c r="AJ1466" s="32"/>
    </row>
    <row r="1467" spans="32:36" x14ac:dyDescent="0.25">
      <c r="AF1467" s="32"/>
      <c r="AG1467" s="32"/>
      <c r="AH1467" s="32"/>
      <c r="AI1467" s="32"/>
      <c r="AJ1467" s="32"/>
    </row>
    <row r="1468" spans="32:36" x14ac:dyDescent="0.25">
      <c r="AF1468" s="32"/>
      <c r="AG1468" s="32"/>
      <c r="AH1468" s="32"/>
      <c r="AI1468" s="32"/>
      <c r="AJ1468" s="32"/>
    </row>
    <row r="1469" spans="32:36" x14ac:dyDescent="0.25">
      <c r="AF1469" s="32"/>
      <c r="AG1469" s="32"/>
      <c r="AH1469" s="32"/>
      <c r="AI1469" s="32"/>
      <c r="AJ1469" s="32"/>
    </row>
    <row r="1470" spans="32:36" x14ac:dyDescent="0.25">
      <c r="AF1470" s="32"/>
      <c r="AG1470" s="32"/>
      <c r="AH1470" s="32"/>
      <c r="AI1470" s="32"/>
      <c r="AJ1470" s="32"/>
    </row>
    <row r="1471" spans="32:36" x14ac:dyDescent="0.25">
      <c r="AF1471" s="32"/>
      <c r="AG1471" s="32"/>
      <c r="AH1471" s="32"/>
      <c r="AI1471" s="32"/>
      <c r="AJ1471" s="32"/>
    </row>
    <row r="1472" spans="32:36" x14ac:dyDescent="0.25">
      <c r="AF1472" s="32"/>
      <c r="AG1472" s="32"/>
      <c r="AH1472" s="32"/>
      <c r="AI1472" s="32"/>
      <c r="AJ1472" s="32"/>
    </row>
    <row r="1473" spans="32:36" x14ac:dyDescent="0.25">
      <c r="AF1473" s="32"/>
      <c r="AG1473" s="32"/>
      <c r="AH1473" s="32"/>
      <c r="AI1473" s="32"/>
      <c r="AJ1473" s="32"/>
    </row>
    <row r="1474" spans="32:36" x14ac:dyDescent="0.25">
      <c r="AF1474" s="32"/>
      <c r="AG1474" s="32"/>
      <c r="AH1474" s="32"/>
      <c r="AI1474" s="32"/>
      <c r="AJ1474" s="32"/>
    </row>
    <row r="1475" spans="32:36" x14ac:dyDescent="0.25">
      <c r="AF1475" s="32"/>
      <c r="AG1475" s="32"/>
      <c r="AH1475" s="32"/>
      <c r="AI1475" s="32"/>
      <c r="AJ1475" s="32"/>
    </row>
    <row r="1476" spans="32:36" x14ac:dyDescent="0.25">
      <c r="AF1476" s="32"/>
      <c r="AG1476" s="32"/>
      <c r="AH1476" s="32"/>
      <c r="AI1476" s="32"/>
      <c r="AJ1476" s="32"/>
    </row>
    <row r="1477" spans="32:36" x14ac:dyDescent="0.25">
      <c r="AF1477" s="32"/>
      <c r="AG1477" s="32"/>
      <c r="AH1477" s="32"/>
      <c r="AI1477" s="32"/>
      <c r="AJ1477" s="32"/>
    </row>
    <row r="1478" spans="32:36" x14ac:dyDescent="0.25">
      <c r="AF1478" s="32"/>
      <c r="AG1478" s="32"/>
      <c r="AH1478" s="32"/>
      <c r="AI1478" s="32"/>
      <c r="AJ1478" s="32"/>
    </row>
    <row r="1479" spans="32:36" x14ac:dyDescent="0.25">
      <c r="AF1479" s="32"/>
      <c r="AG1479" s="32"/>
      <c r="AH1479" s="32"/>
      <c r="AI1479" s="32"/>
      <c r="AJ1479" s="32"/>
    </row>
    <row r="1480" spans="32:36" x14ac:dyDescent="0.25">
      <c r="AF1480" s="32"/>
      <c r="AG1480" s="32"/>
      <c r="AH1480" s="32"/>
      <c r="AI1480" s="32"/>
      <c r="AJ1480" s="32"/>
    </row>
    <row r="1481" spans="32:36" x14ac:dyDescent="0.25">
      <c r="AF1481" s="32"/>
      <c r="AG1481" s="32"/>
      <c r="AH1481" s="32"/>
      <c r="AI1481" s="32"/>
      <c r="AJ1481" s="32"/>
    </row>
    <row r="1482" spans="32:36" x14ac:dyDescent="0.25">
      <c r="AF1482" s="32"/>
      <c r="AG1482" s="32"/>
      <c r="AH1482" s="32"/>
      <c r="AI1482" s="32"/>
      <c r="AJ1482" s="32"/>
    </row>
    <row r="1483" spans="32:36" x14ac:dyDescent="0.25">
      <c r="AF1483" s="32"/>
      <c r="AG1483" s="32"/>
      <c r="AH1483" s="32"/>
      <c r="AI1483" s="32"/>
      <c r="AJ1483" s="32"/>
    </row>
    <row r="1484" spans="32:36" x14ac:dyDescent="0.25">
      <c r="AF1484" s="32"/>
      <c r="AG1484" s="32"/>
      <c r="AH1484" s="32"/>
      <c r="AI1484" s="32"/>
      <c r="AJ1484" s="32"/>
    </row>
    <row r="1485" spans="32:36" x14ac:dyDescent="0.25">
      <c r="AF1485" s="32"/>
      <c r="AG1485" s="32"/>
      <c r="AH1485" s="32"/>
      <c r="AI1485" s="32"/>
      <c r="AJ1485" s="32"/>
    </row>
    <row r="1486" spans="32:36" x14ac:dyDescent="0.25">
      <c r="AF1486" s="32"/>
      <c r="AG1486" s="32"/>
      <c r="AH1486" s="32"/>
      <c r="AI1486" s="32"/>
      <c r="AJ1486" s="32"/>
    </row>
    <row r="1487" spans="32:36" x14ac:dyDescent="0.25">
      <c r="AF1487" s="32"/>
      <c r="AG1487" s="32"/>
      <c r="AH1487" s="32"/>
      <c r="AI1487" s="32"/>
      <c r="AJ1487" s="32"/>
    </row>
    <row r="1488" spans="32:36" x14ac:dyDescent="0.25">
      <c r="AF1488" s="32"/>
      <c r="AG1488" s="32"/>
      <c r="AH1488" s="32"/>
      <c r="AI1488" s="32"/>
      <c r="AJ1488" s="32"/>
    </row>
    <row r="1489" spans="32:36" x14ac:dyDescent="0.25">
      <c r="AF1489" s="32"/>
      <c r="AG1489" s="32"/>
      <c r="AH1489" s="32"/>
      <c r="AI1489" s="32"/>
      <c r="AJ1489" s="32"/>
    </row>
    <row r="1490" spans="32:36" x14ac:dyDescent="0.25">
      <c r="AF1490" s="32"/>
      <c r="AG1490" s="32"/>
      <c r="AH1490" s="32"/>
      <c r="AI1490" s="32"/>
      <c r="AJ1490" s="32"/>
    </row>
    <row r="1491" spans="32:36" x14ac:dyDescent="0.25">
      <c r="AF1491" s="32"/>
      <c r="AG1491" s="32"/>
      <c r="AH1491" s="32"/>
      <c r="AI1491" s="32"/>
      <c r="AJ1491" s="32"/>
    </row>
    <row r="1492" spans="32:36" x14ac:dyDescent="0.25">
      <c r="AF1492" s="32"/>
      <c r="AG1492" s="32"/>
      <c r="AH1492" s="32"/>
      <c r="AI1492" s="32"/>
      <c r="AJ1492" s="32"/>
    </row>
    <row r="1493" spans="32:36" x14ac:dyDescent="0.25">
      <c r="AF1493" s="32"/>
      <c r="AG1493" s="32"/>
      <c r="AH1493" s="32"/>
      <c r="AI1493" s="32"/>
      <c r="AJ1493" s="32"/>
    </row>
    <row r="1494" spans="32:36" x14ac:dyDescent="0.25">
      <c r="AF1494" s="32"/>
      <c r="AG1494" s="32"/>
      <c r="AH1494" s="32"/>
      <c r="AI1494" s="32"/>
      <c r="AJ1494" s="32"/>
    </row>
    <row r="1495" spans="32:36" x14ac:dyDescent="0.25">
      <c r="AF1495" s="32"/>
      <c r="AG1495" s="32"/>
      <c r="AH1495" s="32"/>
      <c r="AI1495" s="32"/>
      <c r="AJ1495" s="32"/>
    </row>
    <row r="1496" spans="32:36" x14ac:dyDescent="0.25">
      <c r="AF1496" s="32"/>
      <c r="AG1496" s="32"/>
      <c r="AH1496" s="32"/>
      <c r="AI1496" s="32"/>
      <c r="AJ1496" s="32"/>
    </row>
    <row r="1497" spans="32:36" x14ac:dyDescent="0.25">
      <c r="AF1497" s="32"/>
      <c r="AG1497" s="32"/>
      <c r="AH1497" s="32"/>
      <c r="AI1497" s="32"/>
      <c r="AJ1497" s="32"/>
    </row>
    <row r="1498" spans="32:36" x14ac:dyDescent="0.25">
      <c r="AF1498" s="32"/>
      <c r="AG1498" s="32"/>
      <c r="AH1498" s="32"/>
      <c r="AI1498" s="32"/>
      <c r="AJ1498" s="32"/>
    </row>
    <row r="1499" spans="32:36" x14ac:dyDescent="0.25">
      <c r="AF1499" s="32"/>
      <c r="AG1499" s="32"/>
      <c r="AH1499" s="32"/>
      <c r="AI1499" s="32"/>
      <c r="AJ1499" s="32"/>
    </row>
    <row r="1500" spans="32:36" x14ac:dyDescent="0.25">
      <c r="AF1500" s="32"/>
      <c r="AG1500" s="32"/>
      <c r="AH1500" s="32"/>
      <c r="AI1500" s="32"/>
      <c r="AJ1500" s="32"/>
    </row>
    <row r="1501" spans="32:36" x14ac:dyDescent="0.25">
      <c r="AF1501" s="32"/>
      <c r="AG1501" s="32"/>
      <c r="AH1501" s="32"/>
      <c r="AI1501" s="32"/>
      <c r="AJ1501" s="32"/>
    </row>
    <row r="1502" spans="32:36" x14ac:dyDescent="0.25">
      <c r="AF1502" s="32"/>
      <c r="AG1502" s="32"/>
      <c r="AH1502" s="32"/>
      <c r="AI1502" s="32"/>
      <c r="AJ1502" s="32"/>
    </row>
    <row r="1503" spans="32:36" x14ac:dyDescent="0.25">
      <c r="AF1503" s="32"/>
      <c r="AG1503" s="32"/>
      <c r="AH1503" s="32"/>
      <c r="AI1503" s="32"/>
      <c r="AJ1503" s="32"/>
    </row>
    <row r="1504" spans="32:36" x14ac:dyDescent="0.25">
      <c r="AF1504" s="32"/>
      <c r="AG1504" s="32"/>
      <c r="AH1504" s="32"/>
      <c r="AI1504" s="32"/>
      <c r="AJ1504" s="32"/>
    </row>
    <row r="1505" spans="32:36" x14ac:dyDescent="0.25">
      <c r="AF1505" s="32"/>
      <c r="AG1505" s="32"/>
      <c r="AH1505" s="32"/>
      <c r="AI1505" s="32"/>
      <c r="AJ1505" s="32"/>
    </row>
    <row r="1506" spans="32:36" x14ac:dyDescent="0.25">
      <c r="AF1506" s="32"/>
      <c r="AG1506" s="32"/>
      <c r="AH1506" s="32"/>
      <c r="AI1506" s="32"/>
      <c r="AJ1506" s="32"/>
    </row>
    <row r="1507" spans="32:36" x14ac:dyDescent="0.25">
      <c r="AF1507" s="32"/>
      <c r="AG1507" s="32"/>
      <c r="AH1507" s="32"/>
      <c r="AI1507" s="32"/>
      <c r="AJ1507" s="32"/>
    </row>
    <row r="1508" spans="32:36" x14ac:dyDescent="0.25">
      <c r="AF1508" s="32"/>
      <c r="AG1508" s="32"/>
      <c r="AH1508" s="32"/>
      <c r="AI1508" s="32"/>
      <c r="AJ1508" s="32"/>
    </row>
    <row r="1509" spans="32:36" x14ac:dyDescent="0.25">
      <c r="AF1509" s="32"/>
      <c r="AG1509" s="32"/>
      <c r="AH1509" s="32"/>
      <c r="AI1509" s="32"/>
      <c r="AJ1509" s="32"/>
    </row>
    <row r="1510" spans="32:36" x14ac:dyDescent="0.25">
      <c r="AF1510" s="32"/>
      <c r="AG1510" s="32"/>
      <c r="AH1510" s="32"/>
      <c r="AI1510" s="32"/>
      <c r="AJ1510" s="32"/>
    </row>
    <row r="1511" spans="32:36" x14ac:dyDescent="0.25">
      <c r="AF1511" s="32"/>
      <c r="AG1511" s="32"/>
      <c r="AH1511" s="32"/>
      <c r="AI1511" s="32"/>
      <c r="AJ1511" s="32"/>
    </row>
    <row r="1512" spans="32:36" x14ac:dyDescent="0.25">
      <c r="AF1512" s="32"/>
      <c r="AG1512" s="32"/>
      <c r="AH1512" s="32"/>
      <c r="AI1512" s="32"/>
      <c r="AJ1512" s="32"/>
    </row>
    <row r="1513" spans="32:36" x14ac:dyDescent="0.25">
      <c r="AF1513" s="32"/>
      <c r="AG1513" s="32"/>
      <c r="AH1513" s="32"/>
      <c r="AI1513" s="32"/>
      <c r="AJ1513" s="32"/>
    </row>
    <row r="1514" spans="32:36" x14ac:dyDescent="0.25">
      <c r="AF1514" s="32"/>
      <c r="AG1514" s="32"/>
      <c r="AH1514" s="32"/>
      <c r="AI1514" s="32"/>
      <c r="AJ1514" s="32"/>
    </row>
    <row r="1515" spans="32:36" x14ac:dyDescent="0.25">
      <c r="AF1515" s="32"/>
      <c r="AG1515" s="32"/>
      <c r="AH1515" s="32"/>
      <c r="AI1515" s="32"/>
      <c r="AJ1515" s="32"/>
    </row>
    <row r="1516" spans="32:36" x14ac:dyDescent="0.25">
      <c r="AF1516" s="32"/>
      <c r="AG1516" s="32"/>
      <c r="AH1516" s="32"/>
      <c r="AI1516" s="32"/>
      <c r="AJ1516" s="32"/>
    </row>
    <row r="1517" spans="32:36" x14ac:dyDescent="0.25">
      <c r="AF1517" s="32"/>
      <c r="AG1517" s="32"/>
      <c r="AH1517" s="32"/>
      <c r="AI1517" s="32"/>
      <c r="AJ1517" s="32"/>
    </row>
    <row r="1518" spans="32:36" x14ac:dyDescent="0.25">
      <c r="AF1518" s="32"/>
      <c r="AG1518" s="32"/>
      <c r="AH1518" s="32"/>
      <c r="AI1518" s="32"/>
      <c r="AJ1518" s="32"/>
    </row>
    <row r="1519" spans="32:36" x14ac:dyDescent="0.25">
      <c r="AF1519" s="32"/>
      <c r="AG1519" s="32"/>
      <c r="AH1519" s="32"/>
      <c r="AI1519" s="32"/>
      <c r="AJ1519" s="32"/>
    </row>
    <row r="1520" spans="32:36" x14ac:dyDescent="0.25">
      <c r="AF1520" s="32"/>
      <c r="AG1520" s="32"/>
      <c r="AH1520" s="32"/>
      <c r="AI1520" s="32"/>
      <c r="AJ1520" s="32"/>
    </row>
    <row r="1521" spans="32:36" x14ac:dyDescent="0.25">
      <c r="AF1521" s="32"/>
      <c r="AG1521" s="32"/>
      <c r="AH1521" s="32"/>
      <c r="AI1521" s="32"/>
      <c r="AJ1521" s="32"/>
    </row>
    <row r="1522" spans="32:36" x14ac:dyDescent="0.25">
      <c r="AF1522" s="32"/>
      <c r="AG1522" s="32"/>
      <c r="AH1522" s="32"/>
      <c r="AI1522" s="32"/>
      <c r="AJ1522" s="32"/>
    </row>
    <row r="1523" spans="32:36" x14ac:dyDescent="0.25">
      <c r="AF1523" s="32"/>
      <c r="AG1523" s="32"/>
      <c r="AH1523" s="32"/>
      <c r="AI1523" s="32"/>
      <c r="AJ1523" s="32"/>
    </row>
    <row r="1524" spans="32:36" x14ac:dyDescent="0.25">
      <c r="AF1524" s="32"/>
      <c r="AG1524" s="32"/>
      <c r="AH1524" s="32"/>
      <c r="AI1524" s="32"/>
      <c r="AJ1524" s="32"/>
    </row>
    <row r="1525" spans="32:36" x14ac:dyDescent="0.25">
      <c r="AF1525" s="32"/>
      <c r="AG1525" s="32"/>
      <c r="AH1525" s="32"/>
      <c r="AI1525" s="32"/>
      <c r="AJ1525" s="32"/>
    </row>
    <row r="1526" spans="32:36" x14ac:dyDescent="0.25">
      <c r="AF1526" s="32"/>
      <c r="AG1526" s="32"/>
      <c r="AH1526" s="32"/>
      <c r="AI1526" s="32"/>
      <c r="AJ1526" s="32"/>
    </row>
    <row r="1527" spans="32:36" x14ac:dyDescent="0.25">
      <c r="AF1527" s="32"/>
      <c r="AG1527" s="32"/>
      <c r="AH1527" s="32"/>
      <c r="AI1527" s="32"/>
      <c r="AJ1527" s="32"/>
    </row>
    <row r="1528" spans="32:36" x14ac:dyDescent="0.25">
      <c r="AF1528" s="32"/>
      <c r="AG1528" s="32"/>
      <c r="AH1528" s="32"/>
      <c r="AI1528" s="32"/>
      <c r="AJ1528" s="32"/>
    </row>
    <row r="1529" spans="32:36" x14ac:dyDescent="0.25">
      <c r="AF1529" s="32"/>
      <c r="AG1529" s="32"/>
      <c r="AH1529" s="32"/>
      <c r="AI1529" s="32"/>
      <c r="AJ1529" s="32"/>
    </row>
    <row r="1530" spans="32:36" x14ac:dyDescent="0.25">
      <c r="AF1530" s="32"/>
      <c r="AG1530" s="32"/>
      <c r="AH1530" s="32"/>
      <c r="AI1530" s="32"/>
      <c r="AJ1530" s="32"/>
    </row>
    <row r="1531" spans="32:36" x14ac:dyDescent="0.25">
      <c r="AF1531" s="32"/>
      <c r="AG1531" s="32"/>
      <c r="AH1531" s="32"/>
      <c r="AI1531" s="32"/>
      <c r="AJ1531" s="32"/>
    </row>
    <row r="1532" spans="32:36" x14ac:dyDescent="0.25">
      <c r="AF1532" s="32"/>
      <c r="AG1532" s="32"/>
      <c r="AH1532" s="32"/>
      <c r="AI1532" s="32"/>
      <c r="AJ1532" s="32"/>
    </row>
    <row r="1533" spans="32:36" x14ac:dyDescent="0.25">
      <c r="AF1533" s="32"/>
      <c r="AG1533" s="32"/>
      <c r="AH1533" s="32"/>
      <c r="AI1533" s="32"/>
      <c r="AJ1533" s="32"/>
    </row>
    <row r="1534" spans="32:36" x14ac:dyDescent="0.25">
      <c r="AF1534" s="32"/>
      <c r="AG1534" s="32"/>
      <c r="AH1534" s="32"/>
      <c r="AI1534" s="32"/>
      <c r="AJ1534" s="32"/>
    </row>
    <row r="1535" spans="32:36" x14ac:dyDescent="0.25">
      <c r="AF1535" s="32"/>
      <c r="AG1535" s="32"/>
      <c r="AH1535" s="32"/>
      <c r="AI1535" s="32"/>
      <c r="AJ1535" s="32"/>
    </row>
    <row r="1536" spans="32:36" x14ac:dyDescent="0.25">
      <c r="AF1536" s="32"/>
      <c r="AG1536" s="32"/>
      <c r="AH1536" s="32"/>
      <c r="AI1536" s="32"/>
      <c r="AJ1536" s="32"/>
    </row>
    <row r="1537" spans="32:36" x14ac:dyDescent="0.25">
      <c r="AF1537" s="32"/>
      <c r="AG1537" s="32"/>
      <c r="AH1537" s="32"/>
      <c r="AI1537" s="32"/>
      <c r="AJ1537" s="32"/>
    </row>
    <row r="1538" spans="32:36" x14ac:dyDescent="0.25">
      <c r="AF1538" s="32"/>
      <c r="AG1538" s="32"/>
      <c r="AH1538" s="32"/>
      <c r="AI1538" s="32"/>
      <c r="AJ1538" s="32"/>
    </row>
    <row r="1539" spans="32:36" x14ac:dyDescent="0.25">
      <c r="AF1539" s="32"/>
      <c r="AG1539" s="32"/>
      <c r="AH1539" s="32"/>
      <c r="AI1539" s="32"/>
      <c r="AJ1539" s="32"/>
    </row>
    <row r="1540" spans="32:36" x14ac:dyDescent="0.25">
      <c r="AF1540" s="32"/>
      <c r="AG1540" s="32"/>
      <c r="AH1540" s="32"/>
      <c r="AI1540" s="32"/>
      <c r="AJ1540" s="32"/>
    </row>
    <row r="1541" spans="32:36" x14ac:dyDescent="0.25">
      <c r="AF1541" s="32"/>
      <c r="AG1541" s="32"/>
      <c r="AH1541" s="32"/>
      <c r="AI1541" s="32"/>
      <c r="AJ1541" s="32"/>
    </row>
    <row r="1542" spans="32:36" x14ac:dyDescent="0.25">
      <c r="AF1542" s="32"/>
      <c r="AG1542" s="32"/>
      <c r="AH1542" s="32"/>
      <c r="AI1542" s="32"/>
      <c r="AJ1542" s="32"/>
    </row>
    <row r="1543" spans="32:36" x14ac:dyDescent="0.25">
      <c r="AF1543" s="32"/>
      <c r="AG1543" s="32"/>
      <c r="AH1543" s="32"/>
      <c r="AI1543" s="32"/>
      <c r="AJ1543" s="32"/>
    </row>
    <row r="1544" spans="32:36" x14ac:dyDescent="0.25">
      <c r="AF1544" s="32"/>
      <c r="AG1544" s="32"/>
      <c r="AH1544" s="32"/>
      <c r="AI1544" s="32"/>
      <c r="AJ1544" s="32"/>
    </row>
    <row r="1545" spans="32:36" x14ac:dyDescent="0.25">
      <c r="AF1545" s="32"/>
      <c r="AG1545" s="32"/>
      <c r="AH1545" s="32"/>
      <c r="AI1545" s="32"/>
      <c r="AJ1545" s="32"/>
    </row>
    <row r="1546" spans="32:36" x14ac:dyDescent="0.25">
      <c r="AF1546" s="32"/>
      <c r="AG1546" s="32"/>
      <c r="AH1546" s="32"/>
      <c r="AI1546" s="32"/>
      <c r="AJ1546" s="32"/>
    </row>
    <row r="1547" spans="32:36" x14ac:dyDescent="0.25">
      <c r="AF1547" s="32"/>
      <c r="AG1547" s="32"/>
      <c r="AH1547" s="32"/>
      <c r="AI1547" s="32"/>
      <c r="AJ1547" s="32"/>
    </row>
    <row r="1548" spans="32:36" x14ac:dyDescent="0.25">
      <c r="AF1548" s="32"/>
      <c r="AG1548" s="32"/>
      <c r="AH1548" s="32"/>
      <c r="AI1548" s="32"/>
      <c r="AJ1548" s="32"/>
    </row>
    <row r="1549" spans="32:36" x14ac:dyDescent="0.25">
      <c r="AF1549" s="32"/>
      <c r="AG1549" s="32"/>
      <c r="AH1549" s="32"/>
      <c r="AI1549" s="32"/>
      <c r="AJ1549" s="32"/>
    </row>
    <row r="1550" spans="32:36" x14ac:dyDescent="0.25">
      <c r="AF1550" s="32"/>
      <c r="AG1550" s="32"/>
      <c r="AH1550" s="32"/>
      <c r="AI1550" s="32"/>
      <c r="AJ1550" s="32"/>
    </row>
    <row r="1551" spans="32:36" x14ac:dyDescent="0.25">
      <c r="AF1551" s="32"/>
      <c r="AG1551" s="32"/>
      <c r="AH1551" s="32"/>
      <c r="AI1551" s="32"/>
      <c r="AJ1551" s="32"/>
    </row>
    <row r="1552" spans="32:36" x14ac:dyDescent="0.25">
      <c r="AF1552" s="32"/>
      <c r="AG1552" s="32"/>
      <c r="AH1552" s="32"/>
      <c r="AI1552" s="32"/>
      <c r="AJ1552" s="32"/>
    </row>
    <row r="1553" spans="32:36" x14ac:dyDescent="0.25">
      <c r="AF1553" s="32"/>
      <c r="AG1553" s="32"/>
      <c r="AH1553" s="32"/>
      <c r="AI1553" s="32"/>
      <c r="AJ1553" s="32"/>
    </row>
    <row r="1554" spans="32:36" x14ac:dyDescent="0.25">
      <c r="AF1554" s="32"/>
      <c r="AG1554" s="32"/>
      <c r="AH1554" s="32"/>
      <c r="AI1554" s="32"/>
      <c r="AJ1554" s="32"/>
    </row>
    <row r="1555" spans="32:36" x14ac:dyDescent="0.25">
      <c r="AF1555" s="32"/>
      <c r="AG1555" s="32"/>
      <c r="AH1555" s="32"/>
      <c r="AI1555" s="32"/>
      <c r="AJ1555" s="32"/>
    </row>
    <row r="1556" spans="32:36" x14ac:dyDescent="0.25">
      <c r="AF1556" s="32"/>
      <c r="AG1556" s="32"/>
      <c r="AH1556" s="32"/>
      <c r="AI1556" s="32"/>
      <c r="AJ1556" s="32"/>
    </row>
    <row r="1557" spans="32:36" x14ac:dyDescent="0.25">
      <c r="AF1557" s="32"/>
      <c r="AG1557" s="32"/>
      <c r="AH1557" s="32"/>
      <c r="AI1557" s="32"/>
      <c r="AJ1557" s="32"/>
    </row>
    <row r="1558" spans="32:36" x14ac:dyDescent="0.25">
      <c r="AF1558" s="32"/>
      <c r="AG1558" s="32"/>
      <c r="AH1558" s="32"/>
      <c r="AI1558" s="32"/>
      <c r="AJ1558" s="32"/>
    </row>
    <row r="1559" spans="32:36" x14ac:dyDescent="0.25">
      <c r="AF1559" s="32"/>
      <c r="AG1559" s="32"/>
      <c r="AH1559" s="32"/>
      <c r="AI1559" s="32"/>
      <c r="AJ1559" s="32"/>
    </row>
    <row r="1560" spans="32:36" x14ac:dyDescent="0.25">
      <c r="AF1560" s="32"/>
      <c r="AG1560" s="32"/>
      <c r="AH1560" s="32"/>
      <c r="AI1560" s="32"/>
      <c r="AJ1560" s="32"/>
    </row>
    <row r="1561" spans="32:36" x14ac:dyDescent="0.25">
      <c r="AF1561" s="32"/>
      <c r="AG1561" s="32"/>
      <c r="AH1561" s="32"/>
      <c r="AI1561" s="32"/>
      <c r="AJ1561" s="32"/>
    </row>
    <row r="1562" spans="32:36" x14ac:dyDescent="0.25">
      <c r="AF1562" s="32"/>
      <c r="AG1562" s="32"/>
      <c r="AH1562" s="32"/>
      <c r="AI1562" s="32"/>
      <c r="AJ1562" s="32"/>
    </row>
    <row r="1563" spans="32:36" x14ac:dyDescent="0.25">
      <c r="AF1563" s="32"/>
      <c r="AG1563" s="32"/>
      <c r="AH1563" s="32"/>
      <c r="AI1563" s="32"/>
      <c r="AJ1563" s="32"/>
    </row>
    <row r="1564" spans="32:36" x14ac:dyDescent="0.25">
      <c r="AF1564" s="32"/>
      <c r="AG1564" s="32"/>
      <c r="AH1564" s="32"/>
      <c r="AI1564" s="32"/>
      <c r="AJ1564" s="32"/>
    </row>
    <row r="1565" spans="32:36" x14ac:dyDescent="0.25">
      <c r="AF1565" s="32"/>
      <c r="AG1565" s="32"/>
      <c r="AH1565" s="32"/>
      <c r="AI1565" s="32"/>
      <c r="AJ1565" s="32"/>
    </row>
    <row r="1566" spans="32:36" x14ac:dyDescent="0.25">
      <c r="AF1566" s="32"/>
      <c r="AG1566" s="32"/>
      <c r="AH1566" s="32"/>
      <c r="AI1566" s="32"/>
      <c r="AJ1566" s="32"/>
    </row>
    <row r="1567" spans="32:36" x14ac:dyDescent="0.25">
      <c r="AF1567" s="32"/>
      <c r="AG1567" s="32"/>
      <c r="AH1567" s="32"/>
      <c r="AI1567" s="32"/>
      <c r="AJ1567" s="32"/>
    </row>
    <row r="1568" spans="32:36" x14ac:dyDescent="0.25">
      <c r="AF1568" s="32"/>
      <c r="AG1568" s="32"/>
      <c r="AH1568" s="32"/>
      <c r="AI1568" s="32"/>
      <c r="AJ1568" s="32"/>
    </row>
    <row r="1569" spans="32:36" x14ac:dyDescent="0.25">
      <c r="AF1569" s="32"/>
      <c r="AG1569" s="32"/>
      <c r="AH1569" s="32"/>
      <c r="AI1569" s="32"/>
      <c r="AJ1569" s="32"/>
    </row>
    <row r="1570" spans="32:36" x14ac:dyDescent="0.25">
      <c r="AF1570" s="32"/>
      <c r="AG1570" s="32"/>
      <c r="AH1570" s="32"/>
      <c r="AI1570" s="32"/>
      <c r="AJ1570" s="32"/>
    </row>
    <row r="1571" spans="32:36" x14ac:dyDescent="0.25">
      <c r="AF1571" s="32"/>
      <c r="AG1571" s="32"/>
      <c r="AH1571" s="32"/>
      <c r="AI1571" s="32"/>
      <c r="AJ1571" s="32"/>
    </row>
    <row r="1572" spans="32:36" x14ac:dyDescent="0.25">
      <c r="AF1572" s="32"/>
      <c r="AG1572" s="32"/>
      <c r="AH1572" s="32"/>
      <c r="AI1572" s="32"/>
      <c r="AJ1572" s="32"/>
    </row>
    <row r="1573" spans="32:36" x14ac:dyDescent="0.25">
      <c r="AF1573" s="32"/>
      <c r="AG1573" s="32"/>
      <c r="AH1573" s="32"/>
      <c r="AI1573" s="32"/>
      <c r="AJ1573" s="32"/>
    </row>
    <row r="1574" spans="32:36" x14ac:dyDescent="0.25">
      <c r="AF1574" s="32"/>
      <c r="AG1574" s="32"/>
      <c r="AH1574" s="32"/>
      <c r="AI1574" s="32"/>
      <c r="AJ1574" s="32"/>
    </row>
    <row r="1575" spans="32:36" x14ac:dyDescent="0.25">
      <c r="AF1575" s="32"/>
      <c r="AG1575" s="32"/>
      <c r="AH1575" s="32"/>
      <c r="AI1575" s="32"/>
      <c r="AJ1575" s="32"/>
    </row>
    <row r="1576" spans="32:36" x14ac:dyDescent="0.25">
      <c r="AF1576" s="32"/>
      <c r="AG1576" s="32"/>
      <c r="AH1576" s="32"/>
      <c r="AI1576" s="32"/>
      <c r="AJ1576" s="32"/>
    </row>
    <row r="1577" spans="32:36" x14ac:dyDescent="0.25">
      <c r="AF1577" s="32"/>
      <c r="AG1577" s="32"/>
      <c r="AH1577" s="32"/>
      <c r="AI1577" s="32"/>
      <c r="AJ1577" s="32"/>
    </row>
    <row r="1578" spans="32:36" x14ac:dyDescent="0.25">
      <c r="AF1578" s="32"/>
      <c r="AG1578" s="32"/>
      <c r="AH1578" s="32"/>
      <c r="AI1578" s="32"/>
      <c r="AJ1578" s="32"/>
    </row>
    <row r="1579" spans="32:36" x14ac:dyDescent="0.25">
      <c r="AF1579" s="32"/>
      <c r="AG1579" s="32"/>
      <c r="AH1579" s="32"/>
      <c r="AI1579" s="32"/>
      <c r="AJ1579" s="32"/>
    </row>
    <row r="1580" spans="32:36" x14ac:dyDescent="0.25">
      <c r="AF1580" s="32"/>
      <c r="AG1580" s="32"/>
      <c r="AH1580" s="32"/>
      <c r="AI1580" s="32"/>
      <c r="AJ1580" s="32"/>
    </row>
    <row r="1581" spans="32:36" x14ac:dyDescent="0.25">
      <c r="AF1581" s="32"/>
      <c r="AG1581" s="32"/>
      <c r="AH1581" s="32"/>
      <c r="AI1581" s="32"/>
      <c r="AJ1581" s="32"/>
    </row>
    <row r="1582" spans="32:36" x14ac:dyDescent="0.25">
      <c r="AF1582" s="32"/>
      <c r="AG1582" s="32"/>
      <c r="AH1582" s="32"/>
      <c r="AI1582" s="32"/>
      <c r="AJ1582" s="32"/>
    </row>
    <row r="1583" spans="32:36" x14ac:dyDescent="0.25">
      <c r="AF1583" s="32"/>
      <c r="AG1583" s="32"/>
      <c r="AH1583" s="32"/>
      <c r="AI1583" s="32"/>
      <c r="AJ1583" s="32"/>
    </row>
    <row r="1584" spans="32:36" x14ac:dyDescent="0.25">
      <c r="AF1584" s="32"/>
      <c r="AG1584" s="32"/>
      <c r="AH1584" s="32"/>
      <c r="AI1584" s="32"/>
      <c r="AJ1584" s="32"/>
    </row>
    <row r="1585" spans="32:36" x14ac:dyDescent="0.25">
      <c r="AF1585" s="32"/>
      <c r="AG1585" s="32"/>
      <c r="AH1585" s="32"/>
      <c r="AI1585" s="32"/>
      <c r="AJ1585" s="32"/>
    </row>
    <row r="1586" spans="32:36" x14ac:dyDescent="0.25">
      <c r="AF1586" s="32"/>
      <c r="AG1586" s="32"/>
      <c r="AH1586" s="32"/>
      <c r="AI1586" s="32"/>
      <c r="AJ1586" s="32"/>
    </row>
    <row r="1587" spans="32:36" x14ac:dyDescent="0.25">
      <c r="AF1587" s="32"/>
      <c r="AG1587" s="32"/>
      <c r="AH1587" s="32"/>
      <c r="AI1587" s="32"/>
      <c r="AJ1587" s="32"/>
    </row>
    <row r="1588" spans="32:36" x14ac:dyDescent="0.25">
      <c r="AF1588" s="32"/>
      <c r="AG1588" s="32"/>
      <c r="AH1588" s="32"/>
      <c r="AI1588" s="32"/>
      <c r="AJ1588" s="32"/>
    </row>
    <row r="1589" spans="32:36" x14ac:dyDescent="0.25">
      <c r="AF1589" s="32"/>
      <c r="AG1589" s="32"/>
      <c r="AH1589" s="32"/>
      <c r="AI1589" s="32"/>
      <c r="AJ1589" s="32"/>
    </row>
    <row r="1590" spans="32:36" x14ac:dyDescent="0.25">
      <c r="AF1590" s="32"/>
      <c r="AG1590" s="32"/>
      <c r="AH1590" s="32"/>
      <c r="AI1590" s="32"/>
      <c r="AJ1590" s="32"/>
    </row>
    <row r="1591" spans="32:36" x14ac:dyDescent="0.25">
      <c r="AF1591" s="32"/>
      <c r="AG1591" s="32"/>
      <c r="AH1591" s="32"/>
      <c r="AI1591" s="32"/>
      <c r="AJ1591" s="32"/>
    </row>
    <row r="1592" spans="32:36" x14ac:dyDescent="0.25">
      <c r="AF1592" s="32"/>
      <c r="AG1592" s="32"/>
      <c r="AH1592" s="32"/>
      <c r="AI1592" s="32"/>
      <c r="AJ1592" s="32"/>
    </row>
    <row r="1593" spans="32:36" x14ac:dyDescent="0.25">
      <c r="AF1593" s="32"/>
      <c r="AG1593" s="32"/>
      <c r="AH1593" s="32"/>
      <c r="AI1593" s="32"/>
      <c r="AJ1593" s="32"/>
    </row>
    <row r="1594" spans="32:36" x14ac:dyDescent="0.25">
      <c r="AF1594" s="32"/>
      <c r="AG1594" s="32"/>
      <c r="AH1594" s="32"/>
      <c r="AI1594" s="32"/>
      <c r="AJ1594" s="32"/>
    </row>
    <row r="1595" spans="32:36" x14ac:dyDescent="0.25">
      <c r="AF1595" s="32"/>
      <c r="AG1595" s="32"/>
      <c r="AH1595" s="32"/>
      <c r="AI1595" s="32"/>
      <c r="AJ1595" s="32"/>
    </row>
    <row r="1596" spans="32:36" x14ac:dyDescent="0.25">
      <c r="AF1596" s="32"/>
      <c r="AG1596" s="32"/>
      <c r="AH1596" s="32"/>
      <c r="AI1596" s="32"/>
      <c r="AJ1596" s="32"/>
    </row>
    <row r="1597" spans="32:36" x14ac:dyDescent="0.25">
      <c r="AF1597" s="32"/>
      <c r="AG1597" s="32"/>
      <c r="AH1597" s="32"/>
      <c r="AI1597" s="32"/>
      <c r="AJ1597" s="32"/>
    </row>
    <row r="1598" spans="32:36" x14ac:dyDescent="0.25">
      <c r="AF1598" s="32"/>
      <c r="AG1598" s="32"/>
      <c r="AH1598" s="32"/>
      <c r="AI1598" s="32"/>
      <c r="AJ1598" s="32"/>
    </row>
    <row r="1599" spans="32:36" x14ac:dyDescent="0.25">
      <c r="AF1599" s="32"/>
      <c r="AG1599" s="32"/>
      <c r="AH1599" s="32"/>
      <c r="AI1599" s="32"/>
      <c r="AJ1599" s="32"/>
    </row>
    <row r="1600" spans="32:36" x14ac:dyDescent="0.25">
      <c r="AF1600" s="32"/>
      <c r="AG1600" s="32"/>
      <c r="AH1600" s="32"/>
      <c r="AI1600" s="32"/>
      <c r="AJ1600" s="32"/>
    </row>
    <row r="1601" spans="32:36" x14ac:dyDescent="0.25">
      <c r="AF1601" s="32"/>
      <c r="AG1601" s="32"/>
      <c r="AH1601" s="32"/>
      <c r="AI1601" s="32"/>
      <c r="AJ1601" s="32"/>
    </row>
    <row r="1602" spans="32:36" x14ac:dyDescent="0.25">
      <c r="AF1602" s="32"/>
      <c r="AG1602" s="32"/>
      <c r="AH1602" s="32"/>
      <c r="AI1602" s="32"/>
      <c r="AJ1602" s="32"/>
    </row>
    <row r="1603" spans="32:36" x14ac:dyDescent="0.25">
      <c r="AF1603" s="32"/>
      <c r="AG1603" s="32"/>
      <c r="AH1603" s="32"/>
      <c r="AI1603" s="32"/>
      <c r="AJ1603" s="32"/>
    </row>
    <row r="1604" spans="32:36" x14ac:dyDescent="0.25">
      <c r="AF1604" s="32"/>
      <c r="AG1604" s="32"/>
      <c r="AH1604" s="32"/>
      <c r="AI1604" s="32"/>
      <c r="AJ1604" s="32"/>
    </row>
    <row r="1605" spans="32:36" x14ac:dyDescent="0.25">
      <c r="AF1605" s="32"/>
      <c r="AG1605" s="32"/>
      <c r="AH1605" s="32"/>
      <c r="AI1605" s="32"/>
      <c r="AJ1605" s="32"/>
    </row>
    <row r="1606" spans="32:36" x14ac:dyDescent="0.25">
      <c r="AF1606" s="32"/>
      <c r="AG1606" s="32"/>
      <c r="AH1606" s="32"/>
      <c r="AI1606" s="32"/>
      <c r="AJ1606" s="32"/>
    </row>
    <row r="1607" spans="32:36" x14ac:dyDescent="0.25">
      <c r="AF1607" s="32"/>
      <c r="AG1607" s="32"/>
      <c r="AH1607" s="32"/>
      <c r="AI1607" s="32"/>
      <c r="AJ1607" s="32"/>
    </row>
    <row r="1608" spans="32:36" x14ac:dyDescent="0.25">
      <c r="AF1608" s="32"/>
      <c r="AG1608" s="32"/>
      <c r="AH1608" s="32"/>
      <c r="AI1608" s="32"/>
      <c r="AJ1608" s="32"/>
    </row>
    <row r="1609" spans="32:36" x14ac:dyDescent="0.25">
      <c r="AF1609" s="32"/>
      <c r="AG1609" s="32"/>
      <c r="AH1609" s="32"/>
      <c r="AI1609" s="32"/>
      <c r="AJ1609" s="32"/>
    </row>
    <row r="1610" spans="32:36" x14ac:dyDescent="0.25">
      <c r="AF1610" s="32"/>
      <c r="AG1610" s="32"/>
      <c r="AH1610" s="32"/>
      <c r="AI1610" s="32"/>
      <c r="AJ1610" s="32"/>
    </row>
    <row r="1611" spans="32:36" x14ac:dyDescent="0.25">
      <c r="AF1611" s="32"/>
      <c r="AG1611" s="32"/>
      <c r="AH1611" s="32"/>
      <c r="AI1611" s="32"/>
      <c r="AJ1611" s="32"/>
    </row>
    <row r="1612" spans="32:36" x14ac:dyDescent="0.25">
      <c r="AF1612" s="32"/>
      <c r="AG1612" s="32"/>
      <c r="AH1612" s="32"/>
      <c r="AI1612" s="32"/>
      <c r="AJ1612" s="32"/>
    </row>
    <row r="1613" spans="32:36" x14ac:dyDescent="0.25">
      <c r="AF1613" s="32"/>
      <c r="AG1613" s="32"/>
      <c r="AH1613" s="32"/>
      <c r="AI1613" s="32"/>
      <c r="AJ1613" s="32"/>
    </row>
    <row r="1614" spans="32:36" x14ac:dyDescent="0.25">
      <c r="AF1614" s="32"/>
      <c r="AG1614" s="32"/>
      <c r="AH1614" s="32"/>
      <c r="AI1614" s="32"/>
      <c r="AJ1614" s="32"/>
    </row>
    <row r="1615" spans="32:36" x14ac:dyDescent="0.25">
      <c r="AF1615" s="32"/>
      <c r="AG1615" s="32"/>
      <c r="AH1615" s="32"/>
      <c r="AI1615" s="32"/>
      <c r="AJ1615" s="32"/>
    </row>
    <row r="1616" spans="32:36" x14ac:dyDescent="0.25">
      <c r="AF1616" s="32"/>
      <c r="AG1616" s="32"/>
      <c r="AH1616" s="32"/>
      <c r="AI1616" s="32"/>
      <c r="AJ1616" s="32"/>
    </row>
    <row r="1617" spans="32:36" x14ac:dyDescent="0.25">
      <c r="AF1617" s="32"/>
      <c r="AG1617" s="32"/>
      <c r="AH1617" s="32"/>
      <c r="AI1617" s="32"/>
      <c r="AJ1617" s="32"/>
    </row>
    <row r="1618" spans="32:36" x14ac:dyDescent="0.25">
      <c r="AF1618" s="32"/>
      <c r="AG1618" s="32"/>
      <c r="AH1618" s="32"/>
      <c r="AI1618" s="32"/>
      <c r="AJ1618" s="32"/>
    </row>
    <row r="1619" spans="32:36" x14ac:dyDescent="0.25">
      <c r="AF1619" s="32"/>
      <c r="AG1619" s="32"/>
      <c r="AH1619" s="32"/>
      <c r="AI1619" s="32"/>
      <c r="AJ1619" s="32"/>
    </row>
    <row r="1620" spans="32:36" x14ac:dyDescent="0.25">
      <c r="AF1620" s="32"/>
      <c r="AG1620" s="32"/>
      <c r="AH1620" s="32"/>
      <c r="AI1620" s="32"/>
      <c r="AJ1620" s="32"/>
    </row>
    <row r="1621" spans="32:36" x14ac:dyDescent="0.25">
      <c r="AF1621" s="32"/>
      <c r="AG1621" s="32"/>
      <c r="AH1621" s="32"/>
      <c r="AI1621" s="32"/>
      <c r="AJ1621" s="32"/>
    </row>
    <row r="1622" spans="32:36" x14ac:dyDescent="0.25">
      <c r="AF1622" s="32"/>
      <c r="AG1622" s="32"/>
      <c r="AH1622" s="32"/>
      <c r="AI1622" s="32"/>
      <c r="AJ1622" s="32"/>
    </row>
    <row r="1623" spans="32:36" x14ac:dyDescent="0.25">
      <c r="AF1623" s="32"/>
      <c r="AG1623" s="32"/>
      <c r="AH1623" s="32"/>
      <c r="AI1623" s="32"/>
      <c r="AJ1623" s="32"/>
    </row>
    <row r="1624" spans="32:36" x14ac:dyDescent="0.25">
      <c r="AF1624" s="32"/>
      <c r="AG1624" s="32"/>
      <c r="AH1624" s="32"/>
      <c r="AI1624" s="32"/>
      <c r="AJ1624" s="32"/>
    </row>
    <row r="1625" spans="32:36" x14ac:dyDescent="0.25">
      <c r="AF1625" s="32"/>
      <c r="AG1625" s="32"/>
      <c r="AH1625" s="32"/>
      <c r="AI1625" s="32"/>
      <c r="AJ1625" s="32"/>
    </row>
    <row r="1626" spans="32:36" x14ac:dyDescent="0.25">
      <c r="AF1626" s="32"/>
      <c r="AG1626" s="32"/>
      <c r="AH1626" s="32"/>
      <c r="AI1626" s="32"/>
      <c r="AJ1626" s="32"/>
    </row>
    <row r="1627" spans="32:36" x14ac:dyDescent="0.25">
      <c r="AF1627" s="32"/>
      <c r="AG1627" s="32"/>
      <c r="AH1627" s="32"/>
      <c r="AI1627" s="32"/>
      <c r="AJ1627" s="32"/>
    </row>
    <row r="1628" spans="32:36" x14ac:dyDescent="0.25">
      <c r="AF1628" s="32"/>
      <c r="AG1628" s="32"/>
      <c r="AH1628" s="32"/>
      <c r="AI1628" s="32"/>
      <c r="AJ1628" s="32"/>
    </row>
    <row r="1629" spans="32:36" x14ac:dyDescent="0.25">
      <c r="AF1629" s="32"/>
      <c r="AG1629" s="32"/>
      <c r="AH1629" s="32"/>
      <c r="AI1629" s="32"/>
      <c r="AJ1629" s="32"/>
    </row>
    <row r="1630" spans="32:36" x14ac:dyDescent="0.25">
      <c r="AF1630" s="32"/>
      <c r="AG1630" s="32"/>
      <c r="AH1630" s="32"/>
      <c r="AI1630" s="32"/>
      <c r="AJ1630" s="32"/>
    </row>
    <row r="1631" spans="32:36" x14ac:dyDescent="0.25">
      <c r="AF1631" s="32"/>
      <c r="AG1631" s="32"/>
      <c r="AH1631" s="32"/>
      <c r="AI1631" s="32"/>
      <c r="AJ1631" s="32"/>
    </row>
    <row r="1632" spans="32:36" x14ac:dyDescent="0.25">
      <c r="AF1632" s="32"/>
      <c r="AG1632" s="32"/>
      <c r="AH1632" s="32"/>
      <c r="AI1632" s="32"/>
      <c r="AJ1632" s="32"/>
    </row>
    <row r="1633" spans="32:36" x14ac:dyDescent="0.25">
      <c r="AF1633" s="32"/>
      <c r="AG1633" s="32"/>
      <c r="AH1633" s="32"/>
      <c r="AI1633" s="32"/>
      <c r="AJ1633" s="32"/>
    </row>
    <row r="1634" spans="32:36" x14ac:dyDescent="0.25">
      <c r="AF1634" s="32"/>
      <c r="AG1634" s="32"/>
      <c r="AH1634" s="32"/>
      <c r="AI1634" s="32"/>
      <c r="AJ1634" s="32"/>
    </row>
    <row r="1635" spans="32:36" x14ac:dyDescent="0.25">
      <c r="AF1635" s="32"/>
      <c r="AG1635" s="32"/>
      <c r="AH1635" s="32"/>
      <c r="AI1635" s="32"/>
      <c r="AJ1635" s="32"/>
    </row>
    <row r="1636" spans="32:36" x14ac:dyDescent="0.25">
      <c r="AF1636" s="32"/>
      <c r="AG1636" s="32"/>
      <c r="AH1636" s="32"/>
      <c r="AI1636" s="32"/>
      <c r="AJ1636" s="32"/>
    </row>
    <row r="1637" spans="32:36" x14ac:dyDescent="0.25">
      <c r="AF1637" s="32"/>
      <c r="AG1637" s="32"/>
      <c r="AH1637" s="32"/>
      <c r="AI1637" s="32"/>
      <c r="AJ1637" s="32"/>
    </row>
    <row r="1638" spans="32:36" x14ac:dyDescent="0.25">
      <c r="AF1638" s="32"/>
      <c r="AG1638" s="32"/>
      <c r="AH1638" s="32"/>
      <c r="AI1638" s="32"/>
      <c r="AJ1638" s="32"/>
    </row>
    <row r="1639" spans="32:36" x14ac:dyDescent="0.25">
      <c r="AF1639" s="32"/>
      <c r="AG1639" s="32"/>
      <c r="AH1639" s="32"/>
      <c r="AI1639" s="32"/>
      <c r="AJ1639" s="32"/>
    </row>
    <row r="1640" spans="32:36" x14ac:dyDescent="0.25">
      <c r="AF1640" s="32"/>
      <c r="AG1640" s="32"/>
      <c r="AH1640" s="32"/>
      <c r="AI1640" s="32"/>
      <c r="AJ1640" s="32"/>
    </row>
    <row r="1641" spans="32:36" x14ac:dyDescent="0.25">
      <c r="AF1641" s="32"/>
      <c r="AG1641" s="32"/>
      <c r="AH1641" s="32"/>
      <c r="AI1641" s="32"/>
      <c r="AJ1641" s="32"/>
    </row>
    <row r="1642" spans="32:36" x14ac:dyDescent="0.25">
      <c r="AF1642" s="32"/>
      <c r="AG1642" s="32"/>
      <c r="AH1642" s="32"/>
      <c r="AI1642" s="32"/>
      <c r="AJ1642" s="32"/>
    </row>
    <row r="1643" spans="32:36" x14ac:dyDescent="0.25">
      <c r="AF1643" s="32"/>
      <c r="AG1643" s="32"/>
      <c r="AH1643" s="32"/>
      <c r="AI1643" s="32"/>
      <c r="AJ1643" s="32"/>
    </row>
    <row r="1644" spans="32:36" x14ac:dyDescent="0.25">
      <c r="AF1644" s="32"/>
      <c r="AG1644" s="32"/>
      <c r="AH1644" s="32"/>
      <c r="AI1644" s="32"/>
      <c r="AJ1644" s="32"/>
    </row>
    <row r="1645" spans="32:36" x14ac:dyDescent="0.25">
      <c r="AF1645" s="32"/>
      <c r="AG1645" s="32"/>
      <c r="AH1645" s="32"/>
      <c r="AI1645" s="32"/>
      <c r="AJ1645" s="32"/>
    </row>
    <row r="1646" spans="32:36" x14ac:dyDescent="0.25">
      <c r="AF1646" s="32"/>
      <c r="AG1646" s="32"/>
      <c r="AH1646" s="32"/>
      <c r="AI1646" s="32"/>
      <c r="AJ1646" s="32"/>
    </row>
    <row r="1647" spans="32:36" x14ac:dyDescent="0.25">
      <c r="AF1647" s="32"/>
      <c r="AG1647" s="32"/>
      <c r="AH1647" s="32"/>
      <c r="AI1647" s="32"/>
      <c r="AJ1647" s="32"/>
    </row>
    <row r="1648" spans="32:36" x14ac:dyDescent="0.25">
      <c r="AF1648" s="32"/>
      <c r="AG1648" s="32"/>
      <c r="AH1648" s="32"/>
      <c r="AI1648" s="32"/>
      <c r="AJ1648" s="32"/>
    </row>
    <row r="1649" spans="32:36" x14ac:dyDescent="0.25">
      <c r="AF1649" s="32"/>
      <c r="AG1649" s="32"/>
      <c r="AH1649" s="32"/>
      <c r="AI1649" s="32"/>
      <c r="AJ1649" s="32"/>
    </row>
    <row r="1650" spans="32:36" x14ac:dyDescent="0.25">
      <c r="AF1650" s="32"/>
      <c r="AG1650" s="32"/>
      <c r="AH1650" s="32"/>
      <c r="AI1650" s="32"/>
      <c r="AJ1650" s="32"/>
    </row>
    <row r="1651" spans="32:36" x14ac:dyDescent="0.25">
      <c r="AF1651" s="32"/>
      <c r="AG1651" s="32"/>
      <c r="AH1651" s="32"/>
      <c r="AI1651" s="32"/>
      <c r="AJ1651" s="32"/>
    </row>
    <row r="1652" spans="32:36" x14ac:dyDescent="0.25">
      <c r="AF1652" s="32"/>
      <c r="AG1652" s="32"/>
      <c r="AH1652" s="32"/>
      <c r="AI1652" s="32"/>
      <c r="AJ1652" s="32"/>
    </row>
    <row r="1653" spans="32:36" x14ac:dyDescent="0.25">
      <c r="AF1653" s="32"/>
      <c r="AG1653" s="32"/>
      <c r="AH1653" s="32"/>
      <c r="AI1653" s="32"/>
      <c r="AJ1653" s="32"/>
    </row>
    <row r="1654" spans="32:36" x14ac:dyDescent="0.25">
      <c r="AF1654" s="32"/>
      <c r="AG1654" s="32"/>
      <c r="AH1654" s="32"/>
      <c r="AI1654" s="32"/>
      <c r="AJ1654" s="32"/>
    </row>
    <row r="1655" spans="32:36" x14ac:dyDescent="0.25">
      <c r="AF1655" s="32"/>
      <c r="AG1655" s="32"/>
      <c r="AH1655" s="32"/>
      <c r="AI1655" s="32"/>
      <c r="AJ1655" s="32"/>
    </row>
    <row r="1656" spans="32:36" x14ac:dyDescent="0.25">
      <c r="AF1656" s="32"/>
      <c r="AG1656" s="32"/>
      <c r="AH1656" s="32"/>
      <c r="AI1656" s="32"/>
      <c r="AJ1656" s="32"/>
    </row>
    <row r="1657" spans="32:36" x14ac:dyDescent="0.25">
      <c r="AF1657" s="32"/>
      <c r="AG1657" s="32"/>
      <c r="AH1657" s="32"/>
      <c r="AI1657" s="32"/>
      <c r="AJ1657" s="32"/>
    </row>
    <row r="1658" spans="32:36" x14ac:dyDescent="0.25">
      <c r="AF1658" s="32"/>
      <c r="AG1658" s="32"/>
      <c r="AH1658" s="32"/>
      <c r="AI1658" s="32"/>
      <c r="AJ1658" s="32"/>
    </row>
    <row r="1659" spans="32:36" x14ac:dyDescent="0.25">
      <c r="AF1659" s="32"/>
      <c r="AG1659" s="32"/>
      <c r="AH1659" s="32"/>
      <c r="AI1659" s="32"/>
      <c r="AJ1659" s="32"/>
    </row>
    <row r="1660" spans="32:36" x14ac:dyDescent="0.25">
      <c r="AF1660" s="32"/>
      <c r="AG1660" s="32"/>
      <c r="AH1660" s="32"/>
      <c r="AI1660" s="32"/>
      <c r="AJ1660" s="32"/>
    </row>
    <row r="1661" spans="32:36" x14ac:dyDescent="0.25">
      <c r="AF1661" s="32"/>
      <c r="AG1661" s="32"/>
      <c r="AH1661" s="32"/>
      <c r="AI1661" s="32"/>
      <c r="AJ1661" s="32"/>
    </row>
    <row r="1662" spans="32:36" x14ac:dyDescent="0.25">
      <c r="AF1662" s="32"/>
      <c r="AG1662" s="32"/>
      <c r="AH1662" s="32"/>
      <c r="AI1662" s="32"/>
      <c r="AJ1662" s="32"/>
    </row>
    <row r="1663" spans="32:36" x14ac:dyDescent="0.25">
      <c r="AF1663" s="32"/>
      <c r="AG1663" s="32"/>
      <c r="AH1663" s="32"/>
      <c r="AI1663" s="32"/>
      <c r="AJ1663" s="32"/>
    </row>
    <row r="1664" spans="32:36" x14ac:dyDescent="0.25">
      <c r="AF1664" s="32"/>
      <c r="AG1664" s="32"/>
      <c r="AH1664" s="32"/>
      <c r="AI1664" s="32"/>
      <c r="AJ1664" s="32"/>
    </row>
    <row r="1665" spans="32:36" x14ac:dyDescent="0.25">
      <c r="AF1665" s="32"/>
      <c r="AG1665" s="32"/>
      <c r="AH1665" s="32"/>
      <c r="AI1665" s="32"/>
      <c r="AJ1665" s="32"/>
    </row>
    <row r="1666" spans="32:36" x14ac:dyDescent="0.25">
      <c r="AF1666" s="32"/>
      <c r="AG1666" s="32"/>
      <c r="AH1666" s="32"/>
      <c r="AI1666" s="32"/>
      <c r="AJ1666" s="32"/>
    </row>
    <row r="1667" spans="32:36" x14ac:dyDescent="0.25">
      <c r="AF1667" s="32"/>
      <c r="AG1667" s="32"/>
      <c r="AH1667" s="32"/>
      <c r="AI1667" s="32"/>
      <c r="AJ1667" s="32"/>
    </row>
    <row r="1668" spans="32:36" x14ac:dyDescent="0.25">
      <c r="AF1668" s="32"/>
      <c r="AG1668" s="32"/>
      <c r="AH1668" s="32"/>
      <c r="AI1668" s="32"/>
      <c r="AJ1668" s="32"/>
    </row>
    <row r="1669" spans="32:36" x14ac:dyDescent="0.25">
      <c r="AF1669" s="32"/>
      <c r="AG1669" s="32"/>
      <c r="AH1669" s="32"/>
      <c r="AI1669" s="32"/>
      <c r="AJ1669" s="32"/>
    </row>
    <row r="1670" spans="32:36" x14ac:dyDescent="0.25">
      <c r="AF1670" s="32"/>
      <c r="AG1670" s="32"/>
      <c r="AH1670" s="32"/>
      <c r="AI1670" s="32"/>
      <c r="AJ1670" s="32"/>
    </row>
    <row r="1671" spans="32:36" x14ac:dyDescent="0.25">
      <c r="AF1671" s="32"/>
      <c r="AG1671" s="32"/>
      <c r="AH1671" s="32"/>
      <c r="AI1671" s="32"/>
      <c r="AJ1671" s="32"/>
    </row>
    <row r="1672" spans="32:36" x14ac:dyDescent="0.25">
      <c r="AF1672" s="32"/>
      <c r="AG1672" s="32"/>
      <c r="AH1672" s="32"/>
      <c r="AI1672" s="32"/>
      <c r="AJ1672" s="32"/>
    </row>
    <row r="1673" spans="32:36" x14ac:dyDescent="0.25">
      <c r="AF1673" s="32"/>
      <c r="AG1673" s="32"/>
      <c r="AH1673" s="32"/>
      <c r="AI1673" s="32"/>
      <c r="AJ1673" s="32"/>
    </row>
    <row r="1674" spans="32:36" x14ac:dyDescent="0.25">
      <c r="AF1674" s="32"/>
      <c r="AG1674" s="32"/>
      <c r="AH1674" s="32"/>
      <c r="AI1674" s="32"/>
      <c r="AJ1674" s="32"/>
    </row>
    <row r="1675" spans="32:36" x14ac:dyDescent="0.25">
      <c r="AF1675" s="32"/>
      <c r="AG1675" s="32"/>
      <c r="AH1675" s="32"/>
      <c r="AI1675" s="32"/>
      <c r="AJ1675" s="32"/>
    </row>
    <row r="1676" spans="32:36" x14ac:dyDescent="0.25">
      <c r="AF1676" s="32"/>
      <c r="AG1676" s="32"/>
      <c r="AH1676" s="32"/>
      <c r="AI1676" s="32"/>
      <c r="AJ1676" s="32"/>
    </row>
    <row r="1677" spans="32:36" x14ac:dyDescent="0.25">
      <c r="AF1677" s="32"/>
      <c r="AG1677" s="32"/>
      <c r="AH1677" s="32"/>
      <c r="AI1677" s="32"/>
      <c r="AJ1677" s="32"/>
    </row>
    <row r="1678" spans="32:36" x14ac:dyDescent="0.25">
      <c r="AF1678" s="32"/>
      <c r="AG1678" s="32"/>
      <c r="AH1678" s="32"/>
      <c r="AI1678" s="32"/>
      <c r="AJ1678" s="32"/>
    </row>
    <row r="1679" spans="32:36" x14ac:dyDescent="0.25">
      <c r="AF1679" s="32"/>
      <c r="AG1679" s="32"/>
      <c r="AH1679" s="32"/>
      <c r="AI1679" s="32"/>
      <c r="AJ1679" s="32"/>
    </row>
    <row r="1680" spans="32:36" x14ac:dyDescent="0.25">
      <c r="AF1680" s="32"/>
      <c r="AG1680" s="32"/>
      <c r="AH1680" s="32"/>
      <c r="AI1680" s="32"/>
      <c r="AJ1680" s="32"/>
    </row>
    <row r="1681" spans="32:36" x14ac:dyDescent="0.25">
      <c r="AF1681" s="32"/>
      <c r="AG1681" s="32"/>
      <c r="AH1681" s="32"/>
      <c r="AI1681" s="32"/>
      <c r="AJ1681" s="32"/>
    </row>
    <row r="1682" spans="32:36" x14ac:dyDescent="0.25">
      <c r="AF1682" s="32"/>
      <c r="AG1682" s="32"/>
      <c r="AH1682" s="32"/>
      <c r="AI1682" s="32"/>
      <c r="AJ1682" s="32"/>
    </row>
    <row r="1683" spans="32:36" x14ac:dyDescent="0.25">
      <c r="AF1683" s="32"/>
      <c r="AG1683" s="32"/>
      <c r="AH1683" s="32"/>
      <c r="AI1683" s="32"/>
      <c r="AJ1683" s="32"/>
    </row>
    <row r="1684" spans="32:36" x14ac:dyDescent="0.25">
      <c r="AF1684" s="32"/>
      <c r="AG1684" s="32"/>
      <c r="AH1684" s="32"/>
      <c r="AI1684" s="32"/>
      <c r="AJ1684" s="32"/>
    </row>
    <row r="1685" spans="32:36" x14ac:dyDescent="0.25">
      <c r="AF1685" s="32"/>
      <c r="AG1685" s="32"/>
      <c r="AH1685" s="32"/>
      <c r="AI1685" s="32"/>
      <c r="AJ1685" s="32"/>
    </row>
    <row r="1686" spans="32:36" x14ac:dyDescent="0.25">
      <c r="AF1686" s="32"/>
      <c r="AG1686" s="32"/>
      <c r="AH1686" s="32"/>
      <c r="AI1686" s="32"/>
      <c r="AJ1686" s="32"/>
    </row>
    <row r="1687" spans="32:36" x14ac:dyDescent="0.25">
      <c r="AF1687" s="32"/>
      <c r="AG1687" s="32"/>
      <c r="AH1687" s="32"/>
      <c r="AI1687" s="32"/>
      <c r="AJ1687" s="32"/>
    </row>
    <row r="1688" spans="32:36" x14ac:dyDescent="0.25">
      <c r="AF1688" s="32"/>
      <c r="AG1688" s="32"/>
      <c r="AH1688" s="32"/>
      <c r="AI1688" s="32"/>
      <c r="AJ1688" s="32"/>
    </row>
    <row r="1689" spans="32:36" x14ac:dyDescent="0.25">
      <c r="AF1689" s="32"/>
      <c r="AG1689" s="32"/>
      <c r="AH1689" s="32"/>
      <c r="AI1689" s="32"/>
      <c r="AJ1689" s="32"/>
    </row>
    <row r="1690" spans="32:36" x14ac:dyDescent="0.25">
      <c r="AF1690" s="32"/>
      <c r="AG1690" s="32"/>
      <c r="AH1690" s="32"/>
      <c r="AI1690" s="32"/>
      <c r="AJ1690" s="32"/>
    </row>
    <row r="1691" spans="32:36" x14ac:dyDescent="0.25">
      <c r="AF1691" s="32"/>
      <c r="AG1691" s="32"/>
      <c r="AH1691" s="32"/>
      <c r="AI1691" s="32"/>
      <c r="AJ1691" s="32"/>
    </row>
    <row r="1692" spans="32:36" x14ac:dyDescent="0.25">
      <c r="AF1692" s="32"/>
      <c r="AG1692" s="32"/>
      <c r="AH1692" s="32"/>
      <c r="AI1692" s="32"/>
      <c r="AJ1692" s="32"/>
    </row>
    <row r="1693" spans="32:36" x14ac:dyDescent="0.25">
      <c r="AF1693" s="32"/>
      <c r="AG1693" s="32"/>
      <c r="AH1693" s="32"/>
      <c r="AI1693" s="32"/>
      <c r="AJ1693" s="32"/>
    </row>
    <row r="1694" spans="32:36" x14ac:dyDescent="0.25">
      <c r="AF1694" s="32"/>
      <c r="AG1694" s="32"/>
      <c r="AH1694" s="32"/>
      <c r="AI1694" s="32"/>
      <c r="AJ1694" s="32"/>
    </row>
    <row r="1695" spans="32:36" x14ac:dyDescent="0.25">
      <c r="AF1695" s="32"/>
      <c r="AG1695" s="32"/>
      <c r="AH1695" s="32"/>
      <c r="AI1695" s="32"/>
      <c r="AJ1695" s="32"/>
    </row>
    <row r="1696" spans="32:36" x14ac:dyDescent="0.25">
      <c r="AF1696" s="32"/>
      <c r="AG1696" s="32"/>
      <c r="AH1696" s="32"/>
      <c r="AI1696" s="32"/>
      <c r="AJ1696" s="32"/>
    </row>
    <row r="1697" spans="32:36" x14ac:dyDescent="0.25">
      <c r="AF1697" s="32"/>
      <c r="AG1697" s="32"/>
      <c r="AH1697" s="32"/>
      <c r="AI1697" s="32"/>
      <c r="AJ1697" s="32"/>
    </row>
    <row r="1698" spans="32:36" x14ac:dyDescent="0.25">
      <c r="AF1698" s="32"/>
      <c r="AG1698" s="32"/>
      <c r="AH1698" s="32"/>
      <c r="AI1698" s="32"/>
      <c r="AJ1698" s="32"/>
    </row>
    <row r="1699" spans="32:36" x14ac:dyDescent="0.25">
      <c r="AF1699" s="32"/>
      <c r="AG1699" s="32"/>
      <c r="AH1699" s="32"/>
      <c r="AI1699" s="32"/>
      <c r="AJ1699" s="32"/>
    </row>
    <row r="1700" spans="32:36" x14ac:dyDescent="0.25">
      <c r="AF1700" s="32"/>
      <c r="AG1700" s="32"/>
      <c r="AH1700" s="32"/>
      <c r="AI1700" s="32"/>
      <c r="AJ1700" s="32"/>
    </row>
    <row r="1701" spans="32:36" x14ac:dyDescent="0.25">
      <c r="AF1701" s="32"/>
      <c r="AG1701" s="32"/>
      <c r="AH1701" s="32"/>
      <c r="AI1701" s="32"/>
      <c r="AJ1701" s="32"/>
    </row>
    <row r="1702" spans="32:36" x14ac:dyDescent="0.25">
      <c r="AF1702" s="32"/>
      <c r="AG1702" s="32"/>
      <c r="AH1702" s="32"/>
      <c r="AI1702" s="32"/>
      <c r="AJ1702" s="32"/>
    </row>
    <row r="1703" spans="32:36" x14ac:dyDescent="0.25">
      <c r="AF1703" s="32"/>
      <c r="AG1703" s="32"/>
      <c r="AH1703" s="32"/>
      <c r="AI1703" s="32"/>
      <c r="AJ1703" s="32"/>
    </row>
    <row r="1704" spans="32:36" x14ac:dyDescent="0.25">
      <c r="AF1704" s="32"/>
      <c r="AG1704" s="32"/>
      <c r="AH1704" s="32"/>
      <c r="AI1704" s="32"/>
      <c r="AJ1704" s="32"/>
    </row>
    <row r="1705" spans="32:36" x14ac:dyDescent="0.25">
      <c r="AF1705" s="32"/>
      <c r="AG1705" s="32"/>
      <c r="AH1705" s="32"/>
      <c r="AI1705" s="32"/>
      <c r="AJ1705" s="32"/>
    </row>
    <row r="1706" spans="32:36" x14ac:dyDescent="0.25">
      <c r="AF1706" s="32"/>
      <c r="AG1706" s="32"/>
      <c r="AH1706" s="32"/>
      <c r="AI1706" s="32"/>
      <c r="AJ1706" s="32"/>
    </row>
    <row r="1707" spans="32:36" x14ac:dyDescent="0.25">
      <c r="AF1707" s="32"/>
      <c r="AG1707" s="32"/>
      <c r="AH1707" s="32"/>
      <c r="AI1707" s="32"/>
      <c r="AJ1707" s="32"/>
    </row>
    <row r="1708" spans="32:36" x14ac:dyDescent="0.25">
      <c r="AF1708" s="32"/>
      <c r="AG1708" s="32"/>
      <c r="AH1708" s="32"/>
      <c r="AI1708" s="32"/>
      <c r="AJ1708" s="32"/>
    </row>
    <row r="1709" spans="32:36" x14ac:dyDescent="0.25">
      <c r="AF1709" s="32"/>
      <c r="AG1709" s="32"/>
      <c r="AH1709" s="32"/>
      <c r="AI1709" s="32"/>
      <c r="AJ1709" s="32"/>
    </row>
    <row r="1710" spans="32:36" x14ac:dyDescent="0.25">
      <c r="AF1710" s="32"/>
      <c r="AG1710" s="32"/>
      <c r="AH1710" s="32"/>
      <c r="AI1710" s="32"/>
      <c r="AJ1710" s="32"/>
    </row>
    <row r="1711" spans="32:36" x14ac:dyDescent="0.25">
      <c r="AF1711" s="32"/>
      <c r="AG1711" s="32"/>
      <c r="AH1711" s="32"/>
      <c r="AI1711" s="32"/>
      <c r="AJ1711" s="32"/>
    </row>
    <row r="1712" spans="32:36" x14ac:dyDescent="0.25">
      <c r="AF1712" s="32"/>
      <c r="AG1712" s="32"/>
      <c r="AH1712" s="32"/>
      <c r="AI1712" s="32"/>
      <c r="AJ1712" s="32"/>
    </row>
    <row r="1713" spans="32:36" x14ac:dyDescent="0.25">
      <c r="AF1713" s="32"/>
      <c r="AG1713" s="32"/>
      <c r="AH1713" s="32"/>
      <c r="AI1713" s="32"/>
      <c r="AJ1713" s="32"/>
    </row>
    <row r="1714" spans="32:36" x14ac:dyDescent="0.25">
      <c r="AF1714" s="32"/>
      <c r="AG1714" s="32"/>
      <c r="AH1714" s="32"/>
      <c r="AI1714" s="32"/>
      <c r="AJ1714" s="32"/>
    </row>
    <row r="1715" spans="32:36" x14ac:dyDescent="0.25">
      <c r="AF1715" s="32"/>
      <c r="AG1715" s="32"/>
      <c r="AH1715" s="32"/>
      <c r="AI1715" s="32"/>
      <c r="AJ1715" s="32"/>
    </row>
    <row r="1716" spans="32:36" x14ac:dyDescent="0.25">
      <c r="AF1716" s="32"/>
      <c r="AG1716" s="32"/>
      <c r="AH1716" s="32"/>
      <c r="AI1716" s="32"/>
      <c r="AJ1716" s="32"/>
    </row>
    <row r="1717" spans="32:36" x14ac:dyDescent="0.25">
      <c r="AF1717" s="32"/>
      <c r="AG1717" s="32"/>
      <c r="AH1717" s="32"/>
      <c r="AI1717" s="32"/>
      <c r="AJ1717" s="32"/>
    </row>
    <row r="1718" spans="32:36" x14ac:dyDescent="0.25">
      <c r="AF1718" s="32"/>
      <c r="AG1718" s="32"/>
      <c r="AH1718" s="32"/>
      <c r="AI1718" s="32"/>
      <c r="AJ1718" s="32"/>
    </row>
    <row r="1719" spans="32:36" x14ac:dyDescent="0.25">
      <c r="AF1719" s="32"/>
      <c r="AG1719" s="32"/>
      <c r="AH1719" s="32"/>
      <c r="AI1719" s="32"/>
      <c r="AJ1719" s="32"/>
    </row>
    <row r="1720" spans="32:36" x14ac:dyDescent="0.25">
      <c r="AF1720" s="32"/>
      <c r="AG1720" s="32"/>
      <c r="AH1720" s="32"/>
      <c r="AI1720" s="32"/>
      <c r="AJ1720" s="32"/>
    </row>
    <row r="1721" spans="32:36" x14ac:dyDescent="0.25">
      <c r="AF1721" s="32"/>
      <c r="AG1721" s="32"/>
      <c r="AH1721" s="32"/>
      <c r="AI1721" s="32"/>
      <c r="AJ1721" s="32"/>
    </row>
    <row r="1722" spans="32:36" x14ac:dyDescent="0.25">
      <c r="AF1722" s="32"/>
      <c r="AG1722" s="32"/>
      <c r="AH1722" s="32"/>
      <c r="AI1722" s="32"/>
      <c r="AJ1722" s="32"/>
    </row>
    <row r="1723" spans="32:36" x14ac:dyDescent="0.25">
      <c r="AF1723" s="32"/>
      <c r="AG1723" s="32"/>
      <c r="AH1723" s="32"/>
      <c r="AI1723" s="32"/>
      <c r="AJ1723" s="32"/>
    </row>
    <row r="1724" spans="32:36" x14ac:dyDescent="0.25">
      <c r="AF1724" s="32"/>
      <c r="AG1724" s="32"/>
      <c r="AH1724" s="32"/>
      <c r="AI1724" s="32"/>
      <c r="AJ1724" s="32"/>
    </row>
    <row r="1725" spans="32:36" x14ac:dyDescent="0.25">
      <c r="AF1725" s="32"/>
      <c r="AG1725" s="32"/>
      <c r="AH1725" s="32"/>
      <c r="AI1725" s="32"/>
      <c r="AJ1725" s="32"/>
    </row>
    <row r="1726" spans="32:36" x14ac:dyDescent="0.25">
      <c r="AF1726" s="32"/>
      <c r="AG1726" s="32"/>
      <c r="AH1726" s="32"/>
      <c r="AI1726" s="32"/>
      <c r="AJ1726" s="32"/>
    </row>
    <row r="1727" spans="32:36" x14ac:dyDescent="0.25">
      <c r="AF1727" s="32"/>
      <c r="AG1727" s="32"/>
      <c r="AH1727" s="32"/>
      <c r="AI1727" s="32"/>
      <c r="AJ1727" s="32"/>
    </row>
    <row r="1728" spans="32:36" x14ac:dyDescent="0.25">
      <c r="AF1728" s="32"/>
      <c r="AG1728" s="32"/>
      <c r="AH1728" s="32"/>
      <c r="AI1728" s="32"/>
      <c r="AJ1728" s="32"/>
    </row>
    <row r="1729" spans="32:36" x14ac:dyDescent="0.25">
      <c r="AF1729" s="32"/>
      <c r="AG1729" s="32"/>
      <c r="AH1729" s="32"/>
      <c r="AI1729" s="32"/>
      <c r="AJ1729" s="32"/>
    </row>
    <row r="1730" spans="32:36" x14ac:dyDescent="0.25">
      <c r="AF1730" s="32"/>
      <c r="AG1730" s="32"/>
      <c r="AH1730" s="32"/>
      <c r="AI1730" s="32"/>
      <c r="AJ1730" s="32"/>
    </row>
    <row r="1731" spans="32:36" x14ac:dyDescent="0.25">
      <c r="AF1731" s="32"/>
      <c r="AG1731" s="32"/>
      <c r="AH1731" s="32"/>
      <c r="AI1731" s="32"/>
      <c r="AJ1731" s="32"/>
    </row>
    <row r="1732" spans="32:36" x14ac:dyDescent="0.25">
      <c r="AF1732" s="32"/>
      <c r="AG1732" s="32"/>
      <c r="AH1732" s="32"/>
      <c r="AI1732" s="32"/>
      <c r="AJ1732" s="32"/>
    </row>
    <row r="1733" spans="32:36" x14ac:dyDescent="0.25">
      <c r="AF1733" s="32"/>
      <c r="AG1733" s="32"/>
      <c r="AH1733" s="32"/>
      <c r="AI1733" s="32"/>
      <c r="AJ1733" s="32"/>
    </row>
    <row r="1734" spans="32:36" x14ac:dyDescent="0.25">
      <c r="AF1734" s="32"/>
      <c r="AG1734" s="32"/>
      <c r="AH1734" s="32"/>
      <c r="AI1734" s="32"/>
      <c r="AJ1734" s="32"/>
    </row>
    <row r="1735" spans="32:36" x14ac:dyDescent="0.25">
      <c r="AF1735" s="32"/>
      <c r="AG1735" s="32"/>
      <c r="AH1735" s="32"/>
      <c r="AI1735" s="32"/>
      <c r="AJ1735" s="32"/>
    </row>
    <row r="1736" spans="32:36" x14ac:dyDescent="0.25">
      <c r="AF1736" s="32"/>
      <c r="AG1736" s="32"/>
      <c r="AH1736" s="32"/>
      <c r="AI1736" s="32"/>
      <c r="AJ1736" s="32"/>
    </row>
    <row r="1737" spans="32:36" x14ac:dyDescent="0.25">
      <c r="AF1737" s="32"/>
      <c r="AG1737" s="32"/>
      <c r="AH1737" s="32"/>
      <c r="AI1737" s="32"/>
      <c r="AJ1737" s="32"/>
    </row>
    <row r="1738" spans="32:36" x14ac:dyDescent="0.25">
      <c r="AF1738" s="32"/>
      <c r="AG1738" s="32"/>
      <c r="AH1738" s="32"/>
      <c r="AI1738" s="32"/>
      <c r="AJ1738" s="32"/>
    </row>
    <row r="1739" spans="32:36" x14ac:dyDescent="0.25">
      <c r="AF1739" s="32"/>
      <c r="AG1739" s="32"/>
      <c r="AH1739" s="32"/>
      <c r="AI1739" s="32"/>
      <c r="AJ1739" s="32"/>
    </row>
    <row r="1740" spans="32:36" x14ac:dyDescent="0.25">
      <c r="AF1740" s="32"/>
      <c r="AG1740" s="32"/>
      <c r="AH1740" s="32"/>
      <c r="AI1740" s="32"/>
      <c r="AJ1740" s="32"/>
    </row>
    <row r="1741" spans="32:36" x14ac:dyDescent="0.25">
      <c r="AF1741" s="32"/>
      <c r="AG1741" s="32"/>
      <c r="AH1741" s="32"/>
      <c r="AI1741" s="32"/>
      <c r="AJ1741" s="32"/>
    </row>
    <row r="1742" spans="32:36" x14ac:dyDescent="0.25">
      <c r="AF1742" s="32"/>
      <c r="AG1742" s="32"/>
      <c r="AH1742" s="32"/>
      <c r="AI1742" s="32"/>
      <c r="AJ1742" s="32"/>
    </row>
    <row r="1743" spans="32:36" x14ac:dyDescent="0.25">
      <c r="AF1743" s="32"/>
      <c r="AG1743" s="32"/>
      <c r="AH1743" s="32"/>
      <c r="AI1743" s="32"/>
      <c r="AJ1743" s="32"/>
    </row>
    <row r="1744" spans="32:36" x14ac:dyDescent="0.25">
      <c r="AF1744" s="32"/>
      <c r="AG1744" s="32"/>
      <c r="AH1744" s="32"/>
      <c r="AI1744" s="32"/>
      <c r="AJ1744" s="32"/>
    </row>
    <row r="1745" spans="32:36" x14ac:dyDescent="0.25">
      <c r="AF1745" s="32"/>
      <c r="AG1745" s="32"/>
      <c r="AH1745" s="32"/>
      <c r="AI1745" s="32"/>
      <c r="AJ1745" s="32"/>
    </row>
    <row r="1746" spans="32:36" x14ac:dyDescent="0.25">
      <c r="AF1746" s="32"/>
      <c r="AG1746" s="32"/>
      <c r="AH1746" s="32"/>
      <c r="AI1746" s="32"/>
      <c r="AJ1746" s="32"/>
    </row>
    <row r="1747" spans="32:36" x14ac:dyDescent="0.25">
      <c r="AF1747" s="32"/>
      <c r="AG1747" s="32"/>
      <c r="AH1747" s="32"/>
      <c r="AI1747" s="32"/>
      <c r="AJ1747" s="32"/>
    </row>
    <row r="1748" spans="32:36" x14ac:dyDescent="0.25">
      <c r="AF1748" s="32"/>
      <c r="AG1748" s="32"/>
      <c r="AH1748" s="32"/>
      <c r="AI1748" s="32"/>
      <c r="AJ1748" s="32"/>
    </row>
    <row r="1749" spans="32:36" x14ac:dyDescent="0.25">
      <c r="AF1749" s="32"/>
      <c r="AG1749" s="32"/>
      <c r="AH1749" s="32"/>
      <c r="AI1749" s="32"/>
      <c r="AJ1749" s="32"/>
    </row>
    <row r="1750" spans="32:36" x14ac:dyDescent="0.25">
      <c r="AF1750" s="32"/>
      <c r="AG1750" s="32"/>
      <c r="AH1750" s="32"/>
      <c r="AI1750" s="32"/>
      <c r="AJ1750" s="32"/>
    </row>
    <row r="1751" spans="32:36" x14ac:dyDescent="0.25">
      <c r="AF1751" s="32"/>
      <c r="AG1751" s="32"/>
      <c r="AH1751" s="32"/>
      <c r="AI1751" s="32"/>
      <c r="AJ1751" s="32"/>
    </row>
    <row r="1752" spans="32:36" x14ac:dyDescent="0.25">
      <c r="AF1752" s="32"/>
      <c r="AG1752" s="32"/>
      <c r="AH1752" s="32"/>
      <c r="AI1752" s="32"/>
      <c r="AJ1752" s="32"/>
    </row>
    <row r="1753" spans="32:36" x14ac:dyDescent="0.25">
      <c r="AF1753" s="32"/>
      <c r="AG1753" s="32"/>
      <c r="AH1753" s="32"/>
      <c r="AI1753" s="32"/>
      <c r="AJ1753" s="32"/>
    </row>
    <row r="1754" spans="32:36" x14ac:dyDescent="0.25">
      <c r="AF1754" s="32"/>
      <c r="AG1754" s="32"/>
      <c r="AH1754" s="32"/>
      <c r="AI1754" s="32"/>
      <c r="AJ1754" s="32"/>
    </row>
    <row r="1755" spans="32:36" x14ac:dyDescent="0.25">
      <c r="AF1755" s="32"/>
      <c r="AG1755" s="32"/>
      <c r="AH1755" s="32"/>
      <c r="AI1755" s="32"/>
      <c r="AJ1755" s="32"/>
    </row>
    <row r="1756" spans="32:36" x14ac:dyDescent="0.25">
      <c r="AF1756" s="32"/>
      <c r="AG1756" s="32"/>
      <c r="AH1756" s="32"/>
      <c r="AI1756" s="32"/>
      <c r="AJ1756" s="32"/>
    </row>
    <row r="1757" spans="32:36" x14ac:dyDescent="0.25">
      <c r="AF1757" s="32"/>
      <c r="AG1757" s="32"/>
      <c r="AH1757" s="32"/>
      <c r="AI1757" s="32"/>
      <c r="AJ1757" s="32"/>
    </row>
    <row r="1758" spans="32:36" x14ac:dyDescent="0.25">
      <c r="AF1758" s="32"/>
      <c r="AG1758" s="32"/>
      <c r="AH1758" s="32"/>
      <c r="AI1758" s="32"/>
      <c r="AJ1758" s="32"/>
    </row>
    <row r="1759" spans="32:36" x14ac:dyDescent="0.25">
      <c r="AF1759" s="32"/>
      <c r="AG1759" s="32"/>
      <c r="AH1759" s="32"/>
      <c r="AI1759" s="32"/>
      <c r="AJ1759" s="32"/>
    </row>
    <row r="1760" spans="32:36" x14ac:dyDescent="0.25">
      <c r="AF1760" s="32"/>
      <c r="AG1760" s="32"/>
      <c r="AH1760" s="32"/>
      <c r="AI1760" s="32"/>
      <c r="AJ1760" s="32"/>
    </row>
    <row r="1761" spans="32:36" x14ac:dyDescent="0.25">
      <c r="AF1761" s="32"/>
      <c r="AG1761" s="32"/>
      <c r="AH1761" s="32"/>
      <c r="AI1761" s="32"/>
      <c r="AJ1761" s="32"/>
    </row>
    <row r="1762" spans="32:36" x14ac:dyDescent="0.25">
      <c r="AF1762" s="32"/>
      <c r="AG1762" s="32"/>
      <c r="AH1762" s="32"/>
      <c r="AI1762" s="32"/>
      <c r="AJ1762" s="32"/>
    </row>
    <row r="1763" spans="32:36" x14ac:dyDescent="0.25">
      <c r="AF1763" s="32"/>
      <c r="AG1763" s="32"/>
      <c r="AH1763" s="32"/>
      <c r="AI1763" s="32"/>
      <c r="AJ1763" s="32"/>
    </row>
    <row r="1764" spans="32:36" x14ac:dyDescent="0.25">
      <c r="AF1764" s="32"/>
      <c r="AG1764" s="32"/>
      <c r="AH1764" s="32"/>
      <c r="AI1764" s="32"/>
      <c r="AJ1764" s="32"/>
    </row>
    <row r="1765" spans="32:36" x14ac:dyDescent="0.25">
      <c r="AF1765" s="32"/>
      <c r="AG1765" s="32"/>
      <c r="AH1765" s="32"/>
      <c r="AI1765" s="32"/>
      <c r="AJ1765" s="32"/>
    </row>
    <row r="1766" spans="32:36" x14ac:dyDescent="0.25">
      <c r="AF1766" s="32"/>
      <c r="AG1766" s="32"/>
      <c r="AH1766" s="32"/>
      <c r="AI1766" s="32"/>
      <c r="AJ1766" s="32"/>
    </row>
    <row r="1767" spans="32:36" x14ac:dyDescent="0.25">
      <c r="AF1767" s="32"/>
      <c r="AG1767" s="32"/>
      <c r="AH1767" s="32"/>
      <c r="AI1767" s="32"/>
      <c r="AJ1767" s="32"/>
    </row>
    <row r="1768" spans="32:36" x14ac:dyDescent="0.25">
      <c r="AF1768" s="32"/>
      <c r="AG1768" s="32"/>
      <c r="AH1768" s="32"/>
      <c r="AI1768" s="32"/>
      <c r="AJ1768" s="32"/>
    </row>
    <row r="1769" spans="32:36" x14ac:dyDescent="0.25">
      <c r="AF1769" s="32"/>
      <c r="AG1769" s="32"/>
      <c r="AH1769" s="32"/>
      <c r="AI1769" s="32"/>
      <c r="AJ1769" s="32"/>
    </row>
    <row r="1770" spans="32:36" x14ac:dyDescent="0.25">
      <c r="AF1770" s="32"/>
      <c r="AG1770" s="32"/>
      <c r="AH1770" s="32"/>
      <c r="AI1770" s="32"/>
      <c r="AJ1770" s="32"/>
    </row>
    <row r="1771" spans="32:36" x14ac:dyDescent="0.25">
      <c r="AF1771" s="32"/>
      <c r="AG1771" s="32"/>
      <c r="AH1771" s="32"/>
      <c r="AI1771" s="32"/>
      <c r="AJ1771" s="32"/>
    </row>
    <row r="1772" spans="32:36" x14ac:dyDescent="0.25">
      <c r="AF1772" s="32"/>
      <c r="AG1772" s="32"/>
      <c r="AH1772" s="32"/>
      <c r="AI1772" s="32"/>
      <c r="AJ1772" s="32"/>
    </row>
    <row r="1773" spans="32:36" x14ac:dyDescent="0.25">
      <c r="AF1773" s="32"/>
      <c r="AG1773" s="32"/>
      <c r="AH1773" s="32"/>
      <c r="AI1773" s="32"/>
      <c r="AJ1773" s="32"/>
    </row>
    <row r="1774" spans="32:36" x14ac:dyDescent="0.25">
      <c r="AF1774" s="32"/>
      <c r="AG1774" s="32"/>
      <c r="AH1774" s="32"/>
      <c r="AI1774" s="32"/>
      <c r="AJ1774" s="32"/>
    </row>
    <row r="1775" spans="32:36" x14ac:dyDescent="0.25">
      <c r="AF1775" s="32"/>
      <c r="AG1775" s="32"/>
      <c r="AH1775" s="32"/>
      <c r="AI1775" s="32"/>
      <c r="AJ1775" s="32"/>
    </row>
    <row r="1776" spans="32:36" x14ac:dyDescent="0.25">
      <c r="AF1776" s="32"/>
      <c r="AG1776" s="32"/>
      <c r="AH1776" s="32"/>
      <c r="AI1776" s="32"/>
      <c r="AJ1776" s="32"/>
    </row>
    <row r="1777" spans="32:36" x14ac:dyDescent="0.25">
      <c r="AF1777" s="32"/>
      <c r="AG1777" s="32"/>
      <c r="AH1777" s="32"/>
      <c r="AI1777" s="32"/>
      <c r="AJ1777" s="32"/>
    </row>
    <row r="1778" spans="32:36" x14ac:dyDescent="0.25">
      <c r="AF1778" s="32"/>
      <c r="AG1778" s="32"/>
      <c r="AH1778" s="32"/>
      <c r="AI1778" s="32"/>
      <c r="AJ1778" s="32"/>
    </row>
    <row r="1779" spans="32:36" x14ac:dyDescent="0.25">
      <c r="AF1779" s="32"/>
      <c r="AG1779" s="32"/>
      <c r="AH1779" s="32"/>
      <c r="AI1779" s="32"/>
      <c r="AJ1779" s="32"/>
    </row>
    <row r="1780" spans="32:36" x14ac:dyDescent="0.25">
      <c r="AF1780" s="32"/>
      <c r="AG1780" s="32"/>
      <c r="AH1780" s="32"/>
      <c r="AI1780" s="32"/>
      <c r="AJ1780" s="32"/>
    </row>
    <row r="1781" spans="32:36" x14ac:dyDescent="0.25">
      <c r="AF1781" s="32"/>
      <c r="AG1781" s="32"/>
      <c r="AH1781" s="32"/>
      <c r="AI1781" s="32"/>
      <c r="AJ1781" s="32"/>
    </row>
    <row r="1782" spans="32:36" x14ac:dyDescent="0.25">
      <c r="AF1782" s="32"/>
      <c r="AG1782" s="32"/>
      <c r="AH1782" s="32"/>
      <c r="AI1782" s="32"/>
      <c r="AJ1782" s="32"/>
    </row>
    <row r="1783" spans="32:36" x14ac:dyDescent="0.25">
      <c r="AF1783" s="32"/>
      <c r="AG1783" s="32"/>
      <c r="AH1783" s="32"/>
      <c r="AI1783" s="32"/>
      <c r="AJ1783" s="32"/>
    </row>
    <row r="1784" spans="32:36" x14ac:dyDescent="0.25">
      <c r="AF1784" s="32"/>
      <c r="AG1784" s="32"/>
      <c r="AH1784" s="32"/>
      <c r="AI1784" s="32"/>
      <c r="AJ1784" s="32"/>
    </row>
    <row r="1785" spans="32:36" x14ac:dyDescent="0.25">
      <c r="AF1785" s="32"/>
      <c r="AG1785" s="32"/>
      <c r="AH1785" s="32"/>
      <c r="AI1785" s="32"/>
      <c r="AJ1785" s="32"/>
    </row>
    <row r="1786" spans="32:36" x14ac:dyDescent="0.25">
      <c r="AF1786" s="32"/>
      <c r="AG1786" s="32"/>
      <c r="AH1786" s="32"/>
      <c r="AI1786" s="32"/>
      <c r="AJ1786" s="32"/>
    </row>
    <row r="1787" spans="32:36" x14ac:dyDescent="0.25">
      <c r="AF1787" s="32"/>
      <c r="AG1787" s="32"/>
      <c r="AH1787" s="32"/>
      <c r="AI1787" s="32"/>
      <c r="AJ1787" s="32"/>
    </row>
    <row r="1788" spans="32:36" x14ac:dyDescent="0.25">
      <c r="AF1788" s="32"/>
      <c r="AG1788" s="32"/>
      <c r="AH1788" s="32"/>
      <c r="AI1788" s="32"/>
      <c r="AJ1788" s="32"/>
    </row>
    <row r="1789" spans="32:36" x14ac:dyDescent="0.25">
      <c r="AF1789" s="32"/>
      <c r="AG1789" s="32"/>
      <c r="AH1789" s="32"/>
      <c r="AI1789" s="32"/>
      <c r="AJ1789" s="32"/>
    </row>
    <row r="1790" spans="32:36" x14ac:dyDescent="0.25">
      <c r="AF1790" s="32"/>
      <c r="AG1790" s="32"/>
      <c r="AH1790" s="32"/>
      <c r="AI1790" s="32"/>
      <c r="AJ1790" s="32"/>
    </row>
    <row r="1791" spans="32:36" x14ac:dyDescent="0.25">
      <c r="AF1791" s="32"/>
      <c r="AG1791" s="32"/>
      <c r="AH1791" s="32"/>
      <c r="AI1791" s="32"/>
      <c r="AJ1791" s="32"/>
    </row>
    <row r="1792" spans="32:36" x14ac:dyDescent="0.25">
      <c r="AF1792" s="32"/>
      <c r="AG1792" s="32"/>
      <c r="AH1792" s="32"/>
      <c r="AI1792" s="32"/>
      <c r="AJ1792" s="32"/>
    </row>
    <row r="1793" spans="32:36" x14ac:dyDescent="0.25">
      <c r="AF1793" s="32"/>
      <c r="AG1793" s="32"/>
      <c r="AH1793" s="32"/>
      <c r="AI1793" s="32"/>
      <c r="AJ1793" s="32"/>
    </row>
    <row r="1794" spans="32:36" x14ac:dyDescent="0.25">
      <c r="AF1794" s="32"/>
      <c r="AG1794" s="32"/>
      <c r="AH1794" s="32"/>
      <c r="AI1794" s="32"/>
      <c r="AJ1794" s="32"/>
    </row>
    <row r="1795" spans="32:36" x14ac:dyDescent="0.25">
      <c r="AF1795" s="32"/>
      <c r="AG1795" s="32"/>
      <c r="AH1795" s="32"/>
      <c r="AI1795" s="32"/>
      <c r="AJ1795" s="32"/>
    </row>
    <row r="1796" spans="32:36" x14ac:dyDescent="0.25">
      <c r="AF1796" s="32"/>
      <c r="AG1796" s="32"/>
      <c r="AH1796" s="32"/>
      <c r="AI1796" s="32"/>
      <c r="AJ1796" s="32"/>
    </row>
    <row r="1797" spans="32:36" x14ac:dyDescent="0.25">
      <c r="AF1797" s="32"/>
      <c r="AG1797" s="32"/>
      <c r="AH1797" s="32"/>
      <c r="AI1797" s="32"/>
      <c r="AJ1797" s="32"/>
    </row>
    <row r="1798" spans="32:36" x14ac:dyDescent="0.25">
      <c r="AF1798" s="32"/>
      <c r="AG1798" s="32"/>
      <c r="AH1798" s="32"/>
      <c r="AI1798" s="32"/>
      <c r="AJ1798" s="32"/>
    </row>
    <row r="1799" spans="32:36" x14ac:dyDescent="0.25">
      <c r="AF1799" s="32"/>
      <c r="AG1799" s="32"/>
      <c r="AH1799" s="32"/>
      <c r="AI1799" s="32"/>
      <c r="AJ1799" s="32"/>
    </row>
    <row r="1800" spans="32:36" x14ac:dyDescent="0.25">
      <c r="AF1800" s="32"/>
      <c r="AG1800" s="32"/>
      <c r="AH1800" s="32"/>
      <c r="AI1800" s="32"/>
      <c r="AJ1800" s="32"/>
    </row>
    <row r="1801" spans="32:36" x14ac:dyDescent="0.25">
      <c r="AF1801" s="32"/>
      <c r="AG1801" s="32"/>
      <c r="AH1801" s="32"/>
      <c r="AI1801" s="32"/>
      <c r="AJ1801" s="32"/>
    </row>
    <row r="1802" spans="32:36" x14ac:dyDescent="0.25">
      <c r="AF1802" s="32"/>
      <c r="AG1802" s="32"/>
      <c r="AH1802" s="32"/>
      <c r="AI1802" s="32"/>
      <c r="AJ1802" s="32"/>
    </row>
    <row r="1803" spans="32:36" x14ac:dyDescent="0.25">
      <c r="AF1803" s="32"/>
      <c r="AG1803" s="32"/>
      <c r="AH1803" s="32"/>
      <c r="AI1803" s="32"/>
      <c r="AJ1803" s="32"/>
    </row>
    <row r="1804" spans="32:36" x14ac:dyDescent="0.25">
      <c r="AF1804" s="32"/>
      <c r="AG1804" s="32"/>
      <c r="AH1804" s="32"/>
      <c r="AI1804" s="32"/>
      <c r="AJ1804" s="32"/>
    </row>
    <row r="1805" spans="32:36" x14ac:dyDescent="0.25">
      <c r="AF1805" s="32"/>
      <c r="AG1805" s="32"/>
      <c r="AH1805" s="32"/>
      <c r="AI1805" s="32"/>
      <c r="AJ1805" s="32"/>
    </row>
    <row r="1806" spans="32:36" x14ac:dyDescent="0.25">
      <c r="AF1806" s="32"/>
      <c r="AG1806" s="32"/>
      <c r="AH1806" s="32"/>
      <c r="AI1806" s="32"/>
      <c r="AJ1806" s="32"/>
    </row>
    <row r="1807" spans="32:36" x14ac:dyDescent="0.25">
      <c r="AF1807" s="32"/>
      <c r="AG1807" s="32"/>
      <c r="AH1807" s="32"/>
      <c r="AI1807" s="32"/>
      <c r="AJ1807" s="32"/>
    </row>
    <row r="1808" spans="32:36" x14ac:dyDescent="0.25">
      <c r="AF1808" s="32"/>
      <c r="AG1808" s="32"/>
      <c r="AH1808" s="32"/>
      <c r="AI1808" s="32"/>
      <c r="AJ1808" s="32"/>
    </row>
    <row r="1809" spans="32:36" x14ac:dyDescent="0.25">
      <c r="AF1809" s="32"/>
      <c r="AG1809" s="32"/>
      <c r="AH1809" s="32"/>
      <c r="AI1809" s="32"/>
      <c r="AJ1809" s="32"/>
    </row>
    <row r="1810" spans="32:36" x14ac:dyDescent="0.25">
      <c r="AF1810" s="32"/>
      <c r="AG1810" s="32"/>
      <c r="AH1810" s="32"/>
      <c r="AI1810" s="32"/>
      <c r="AJ1810" s="32"/>
    </row>
    <row r="1811" spans="32:36" x14ac:dyDescent="0.25">
      <c r="AF1811" s="32"/>
      <c r="AG1811" s="32"/>
      <c r="AH1811" s="32"/>
      <c r="AI1811" s="32"/>
      <c r="AJ1811" s="32"/>
    </row>
    <row r="1812" spans="32:36" x14ac:dyDescent="0.25">
      <c r="AF1812" s="32"/>
      <c r="AG1812" s="32"/>
      <c r="AH1812" s="32"/>
      <c r="AI1812" s="32"/>
      <c r="AJ1812" s="32"/>
    </row>
    <row r="1813" spans="32:36" x14ac:dyDescent="0.25">
      <c r="AF1813" s="32"/>
      <c r="AG1813" s="32"/>
      <c r="AH1813" s="32"/>
      <c r="AI1813" s="32"/>
      <c r="AJ1813" s="32"/>
    </row>
    <row r="1814" spans="32:36" x14ac:dyDescent="0.25">
      <c r="AF1814" s="32"/>
      <c r="AG1814" s="32"/>
      <c r="AH1814" s="32"/>
      <c r="AI1814" s="32"/>
      <c r="AJ1814" s="32"/>
    </row>
    <row r="1815" spans="32:36" x14ac:dyDescent="0.25">
      <c r="AF1815" s="32"/>
      <c r="AG1815" s="32"/>
      <c r="AH1815" s="32"/>
      <c r="AI1815" s="32"/>
      <c r="AJ1815" s="32"/>
    </row>
    <row r="1816" spans="32:36" x14ac:dyDescent="0.25">
      <c r="AF1816" s="32"/>
      <c r="AG1816" s="32"/>
      <c r="AH1816" s="32"/>
      <c r="AI1816" s="32"/>
      <c r="AJ1816" s="32"/>
    </row>
    <row r="1817" spans="32:36" x14ac:dyDescent="0.25">
      <c r="AF1817" s="32"/>
      <c r="AG1817" s="32"/>
      <c r="AH1817" s="32"/>
      <c r="AI1817" s="32"/>
      <c r="AJ1817" s="32"/>
    </row>
    <row r="1818" spans="32:36" x14ac:dyDescent="0.25">
      <c r="AF1818" s="32"/>
      <c r="AG1818" s="32"/>
      <c r="AH1818" s="32"/>
      <c r="AI1818" s="32"/>
      <c r="AJ1818" s="32"/>
    </row>
    <row r="1819" spans="32:36" x14ac:dyDescent="0.25">
      <c r="AF1819" s="32"/>
      <c r="AG1819" s="32"/>
      <c r="AH1819" s="32"/>
      <c r="AI1819" s="32"/>
      <c r="AJ1819" s="32"/>
    </row>
    <row r="1820" spans="32:36" x14ac:dyDescent="0.25">
      <c r="AF1820" s="32"/>
      <c r="AG1820" s="32"/>
      <c r="AH1820" s="32"/>
      <c r="AI1820" s="32"/>
      <c r="AJ1820" s="32"/>
    </row>
    <row r="1821" spans="32:36" x14ac:dyDescent="0.25">
      <c r="AF1821" s="32"/>
      <c r="AG1821" s="32"/>
      <c r="AH1821" s="32"/>
      <c r="AI1821" s="32"/>
      <c r="AJ1821" s="32"/>
    </row>
    <row r="1822" spans="32:36" x14ac:dyDescent="0.25">
      <c r="AF1822" s="32"/>
      <c r="AG1822" s="32"/>
      <c r="AH1822" s="32"/>
      <c r="AI1822" s="32"/>
      <c r="AJ1822" s="32"/>
    </row>
    <row r="1823" spans="32:36" x14ac:dyDescent="0.25">
      <c r="AF1823" s="32"/>
      <c r="AG1823" s="32"/>
      <c r="AH1823" s="32"/>
      <c r="AI1823" s="32"/>
      <c r="AJ1823" s="32"/>
    </row>
    <row r="1824" spans="32:36" x14ac:dyDescent="0.25">
      <c r="AF1824" s="32"/>
      <c r="AG1824" s="32"/>
      <c r="AH1824" s="32"/>
      <c r="AI1824" s="32"/>
      <c r="AJ1824" s="32"/>
    </row>
    <row r="1825" spans="32:36" x14ac:dyDescent="0.25">
      <c r="AF1825" s="32"/>
      <c r="AG1825" s="32"/>
      <c r="AH1825" s="32"/>
      <c r="AI1825" s="32"/>
      <c r="AJ1825" s="32"/>
    </row>
    <row r="1826" spans="32:36" x14ac:dyDescent="0.25">
      <c r="AF1826" s="32"/>
      <c r="AG1826" s="32"/>
      <c r="AH1826" s="32"/>
      <c r="AI1826" s="32"/>
      <c r="AJ1826" s="32"/>
    </row>
    <row r="1827" spans="32:36" x14ac:dyDescent="0.25">
      <c r="AF1827" s="32"/>
      <c r="AG1827" s="32"/>
      <c r="AH1827" s="32"/>
      <c r="AI1827" s="32"/>
      <c r="AJ1827" s="32"/>
    </row>
    <row r="1828" spans="32:36" x14ac:dyDescent="0.25">
      <c r="AF1828" s="32"/>
      <c r="AG1828" s="32"/>
      <c r="AH1828" s="32"/>
      <c r="AI1828" s="32"/>
      <c r="AJ1828" s="32"/>
    </row>
    <row r="1829" spans="32:36" x14ac:dyDescent="0.25">
      <c r="AF1829" s="32"/>
      <c r="AG1829" s="32"/>
      <c r="AH1829" s="32"/>
      <c r="AI1829" s="32"/>
      <c r="AJ1829" s="32"/>
    </row>
    <row r="1830" spans="32:36" x14ac:dyDescent="0.25">
      <c r="AF1830" s="32"/>
      <c r="AG1830" s="32"/>
      <c r="AH1830" s="32"/>
      <c r="AI1830" s="32"/>
      <c r="AJ1830" s="32"/>
    </row>
    <row r="1831" spans="32:36" x14ac:dyDescent="0.25">
      <c r="AF1831" s="32"/>
      <c r="AG1831" s="32"/>
      <c r="AH1831" s="32"/>
      <c r="AI1831" s="32"/>
      <c r="AJ1831" s="32"/>
    </row>
    <row r="1832" spans="32:36" x14ac:dyDescent="0.25">
      <c r="AF1832" s="32"/>
      <c r="AG1832" s="32"/>
      <c r="AH1832" s="32"/>
      <c r="AI1832" s="32"/>
      <c r="AJ1832" s="32"/>
    </row>
    <row r="1833" spans="32:36" x14ac:dyDescent="0.25">
      <c r="AF1833" s="32"/>
      <c r="AG1833" s="32"/>
      <c r="AH1833" s="32"/>
      <c r="AI1833" s="32"/>
      <c r="AJ1833" s="32"/>
    </row>
    <row r="1834" spans="32:36" x14ac:dyDescent="0.25">
      <c r="AF1834" s="32"/>
      <c r="AG1834" s="32"/>
      <c r="AH1834" s="32"/>
      <c r="AI1834" s="32"/>
      <c r="AJ1834" s="32"/>
    </row>
    <row r="1835" spans="32:36" x14ac:dyDescent="0.25">
      <c r="AF1835" s="32"/>
      <c r="AG1835" s="32"/>
      <c r="AH1835" s="32"/>
      <c r="AI1835" s="32"/>
      <c r="AJ1835" s="32"/>
    </row>
    <row r="1836" spans="32:36" x14ac:dyDescent="0.25">
      <c r="AF1836" s="32"/>
      <c r="AG1836" s="32"/>
      <c r="AH1836" s="32"/>
      <c r="AI1836" s="32"/>
      <c r="AJ1836" s="32"/>
    </row>
    <row r="1837" spans="32:36" x14ac:dyDescent="0.25">
      <c r="AF1837" s="32"/>
      <c r="AG1837" s="32"/>
      <c r="AH1837" s="32"/>
      <c r="AI1837" s="32"/>
      <c r="AJ1837" s="32"/>
    </row>
    <row r="1838" spans="32:36" x14ac:dyDescent="0.25">
      <c r="AF1838" s="32"/>
      <c r="AG1838" s="32"/>
      <c r="AH1838" s="32"/>
      <c r="AI1838" s="32"/>
      <c r="AJ1838" s="32"/>
    </row>
    <row r="1839" spans="32:36" x14ac:dyDescent="0.25">
      <c r="AF1839" s="32"/>
      <c r="AG1839" s="32"/>
      <c r="AH1839" s="32"/>
      <c r="AI1839" s="32"/>
      <c r="AJ1839" s="32"/>
    </row>
    <row r="1840" spans="32:36" x14ac:dyDescent="0.25">
      <c r="AF1840" s="32"/>
      <c r="AG1840" s="32"/>
      <c r="AH1840" s="32"/>
      <c r="AI1840" s="32"/>
      <c r="AJ1840" s="32"/>
    </row>
    <row r="1841" spans="32:36" x14ac:dyDescent="0.25">
      <c r="AF1841" s="32"/>
      <c r="AG1841" s="32"/>
      <c r="AH1841" s="32"/>
      <c r="AI1841" s="32"/>
      <c r="AJ1841" s="32"/>
    </row>
    <row r="1842" spans="32:36" x14ac:dyDescent="0.25">
      <c r="AF1842" s="32"/>
      <c r="AG1842" s="32"/>
      <c r="AH1842" s="32"/>
      <c r="AI1842" s="32"/>
      <c r="AJ1842" s="32"/>
    </row>
    <row r="1843" spans="32:36" x14ac:dyDescent="0.25">
      <c r="AF1843" s="32"/>
      <c r="AG1843" s="32"/>
      <c r="AH1843" s="32"/>
      <c r="AI1843" s="32"/>
      <c r="AJ1843" s="32"/>
    </row>
    <row r="1844" spans="32:36" x14ac:dyDescent="0.25">
      <c r="AF1844" s="32"/>
      <c r="AG1844" s="32"/>
      <c r="AH1844" s="32"/>
      <c r="AI1844" s="32"/>
      <c r="AJ1844" s="32"/>
    </row>
    <row r="1845" spans="32:36" x14ac:dyDescent="0.25">
      <c r="AF1845" s="32"/>
      <c r="AG1845" s="32"/>
      <c r="AH1845" s="32"/>
      <c r="AI1845" s="32"/>
      <c r="AJ1845" s="32"/>
    </row>
    <row r="1846" spans="32:36" x14ac:dyDescent="0.25">
      <c r="AF1846" s="32"/>
      <c r="AG1846" s="32"/>
      <c r="AH1846" s="32"/>
      <c r="AI1846" s="32"/>
      <c r="AJ1846" s="32"/>
    </row>
    <row r="1847" spans="32:36" x14ac:dyDescent="0.25">
      <c r="AF1847" s="32"/>
      <c r="AG1847" s="32"/>
      <c r="AH1847" s="32"/>
      <c r="AI1847" s="32"/>
      <c r="AJ1847" s="32"/>
    </row>
    <row r="1848" spans="32:36" x14ac:dyDescent="0.25">
      <c r="AF1848" s="32"/>
      <c r="AG1848" s="32"/>
      <c r="AH1848" s="32"/>
      <c r="AI1848" s="32"/>
      <c r="AJ1848" s="32"/>
    </row>
    <row r="1849" spans="32:36" x14ac:dyDescent="0.25">
      <c r="AF1849" s="32"/>
      <c r="AG1849" s="32"/>
      <c r="AH1849" s="32"/>
      <c r="AI1849" s="32"/>
      <c r="AJ1849" s="32"/>
    </row>
    <row r="1850" spans="32:36" x14ac:dyDescent="0.25">
      <c r="AF1850" s="32"/>
      <c r="AG1850" s="32"/>
      <c r="AH1850" s="32"/>
      <c r="AI1850" s="32"/>
      <c r="AJ1850" s="32"/>
    </row>
    <row r="1851" spans="32:36" x14ac:dyDescent="0.25">
      <c r="AF1851" s="32"/>
      <c r="AG1851" s="32"/>
      <c r="AH1851" s="32"/>
      <c r="AI1851" s="32"/>
      <c r="AJ1851" s="32"/>
    </row>
    <row r="1852" spans="32:36" x14ac:dyDescent="0.25">
      <c r="AF1852" s="32"/>
      <c r="AG1852" s="32"/>
      <c r="AH1852" s="32"/>
      <c r="AI1852" s="32"/>
      <c r="AJ1852" s="32"/>
    </row>
    <row r="1853" spans="32:36" x14ac:dyDescent="0.25">
      <c r="AF1853" s="32"/>
      <c r="AG1853" s="32"/>
      <c r="AH1853" s="32"/>
      <c r="AI1853" s="32"/>
      <c r="AJ1853" s="32"/>
    </row>
    <row r="1854" spans="32:36" x14ac:dyDescent="0.25">
      <c r="AF1854" s="32"/>
      <c r="AG1854" s="32"/>
      <c r="AH1854" s="32"/>
      <c r="AI1854" s="32"/>
      <c r="AJ1854" s="32"/>
    </row>
    <row r="1855" spans="32:36" x14ac:dyDescent="0.25">
      <c r="AF1855" s="32"/>
      <c r="AG1855" s="32"/>
      <c r="AH1855" s="32"/>
      <c r="AI1855" s="32"/>
      <c r="AJ1855" s="32"/>
    </row>
    <row r="1856" spans="32:36" x14ac:dyDescent="0.25">
      <c r="AF1856" s="32"/>
      <c r="AG1856" s="32"/>
      <c r="AH1856" s="32"/>
      <c r="AI1856" s="32"/>
      <c r="AJ1856" s="32"/>
    </row>
    <row r="1857" spans="32:36" x14ac:dyDescent="0.25">
      <c r="AF1857" s="32"/>
      <c r="AG1857" s="32"/>
      <c r="AH1857" s="32"/>
      <c r="AI1857" s="32"/>
      <c r="AJ1857" s="32"/>
    </row>
    <row r="1858" spans="32:36" x14ac:dyDescent="0.25">
      <c r="AF1858" s="32"/>
      <c r="AG1858" s="32"/>
      <c r="AH1858" s="32"/>
      <c r="AI1858" s="32"/>
      <c r="AJ1858" s="32"/>
    </row>
    <row r="1859" spans="32:36" x14ac:dyDescent="0.25">
      <c r="AF1859" s="32"/>
      <c r="AG1859" s="32"/>
      <c r="AH1859" s="32"/>
      <c r="AI1859" s="32"/>
      <c r="AJ1859" s="32"/>
    </row>
    <row r="1860" spans="32:36" x14ac:dyDescent="0.25">
      <c r="AF1860" s="32"/>
      <c r="AG1860" s="32"/>
      <c r="AH1860" s="32"/>
      <c r="AI1860" s="32"/>
      <c r="AJ1860" s="32"/>
    </row>
    <row r="1861" spans="32:36" x14ac:dyDescent="0.25">
      <c r="AF1861" s="32"/>
      <c r="AG1861" s="32"/>
      <c r="AH1861" s="32"/>
      <c r="AI1861" s="32"/>
      <c r="AJ1861" s="32"/>
    </row>
    <row r="1862" spans="32:36" x14ac:dyDescent="0.25">
      <c r="AF1862" s="32"/>
      <c r="AG1862" s="32"/>
      <c r="AH1862" s="32"/>
      <c r="AI1862" s="32"/>
      <c r="AJ1862" s="32"/>
    </row>
    <row r="1863" spans="32:36" x14ac:dyDescent="0.25">
      <c r="AF1863" s="32"/>
      <c r="AG1863" s="32"/>
      <c r="AH1863" s="32"/>
      <c r="AI1863" s="32"/>
      <c r="AJ1863" s="32"/>
    </row>
    <row r="1864" spans="32:36" x14ac:dyDescent="0.25">
      <c r="AF1864" s="32"/>
      <c r="AG1864" s="32"/>
      <c r="AH1864" s="32"/>
      <c r="AI1864" s="32"/>
      <c r="AJ1864" s="32"/>
    </row>
    <row r="1865" spans="32:36" x14ac:dyDescent="0.25">
      <c r="AF1865" s="32"/>
      <c r="AG1865" s="32"/>
      <c r="AH1865" s="32"/>
      <c r="AI1865" s="32"/>
      <c r="AJ1865" s="32"/>
    </row>
    <row r="1866" spans="32:36" x14ac:dyDescent="0.25">
      <c r="AF1866" s="32"/>
      <c r="AG1866" s="32"/>
      <c r="AH1866" s="32"/>
      <c r="AI1866" s="32"/>
      <c r="AJ1866" s="32"/>
    </row>
    <row r="1867" spans="32:36" x14ac:dyDescent="0.25">
      <c r="AF1867" s="32"/>
      <c r="AG1867" s="32"/>
      <c r="AH1867" s="32"/>
      <c r="AI1867" s="32"/>
      <c r="AJ1867" s="32"/>
    </row>
    <row r="1868" spans="32:36" x14ac:dyDescent="0.25">
      <c r="AF1868" s="32"/>
      <c r="AG1868" s="32"/>
      <c r="AH1868" s="32"/>
      <c r="AI1868" s="32"/>
      <c r="AJ1868" s="32"/>
    </row>
    <row r="1869" spans="32:36" x14ac:dyDescent="0.25">
      <c r="AF1869" s="32"/>
      <c r="AG1869" s="32"/>
      <c r="AH1869" s="32"/>
      <c r="AI1869" s="32"/>
      <c r="AJ1869" s="32"/>
    </row>
    <row r="1870" spans="32:36" x14ac:dyDescent="0.25">
      <c r="AF1870" s="32"/>
      <c r="AG1870" s="32"/>
      <c r="AH1870" s="32"/>
      <c r="AI1870" s="32"/>
      <c r="AJ1870" s="32"/>
    </row>
    <row r="1871" spans="32:36" x14ac:dyDescent="0.25">
      <c r="AF1871" s="32"/>
      <c r="AG1871" s="32"/>
      <c r="AH1871" s="32"/>
      <c r="AI1871" s="32"/>
      <c r="AJ1871" s="32"/>
    </row>
    <row r="1872" spans="32:36" x14ac:dyDescent="0.25">
      <c r="AF1872" s="32"/>
      <c r="AG1872" s="32"/>
      <c r="AH1872" s="32"/>
      <c r="AI1872" s="32"/>
      <c r="AJ1872" s="32"/>
    </row>
    <row r="1873" spans="32:36" x14ac:dyDescent="0.25">
      <c r="AF1873" s="32"/>
      <c r="AG1873" s="32"/>
      <c r="AH1873" s="32"/>
      <c r="AI1873" s="32"/>
      <c r="AJ1873" s="32"/>
    </row>
    <row r="1874" spans="32:36" x14ac:dyDescent="0.25">
      <c r="AF1874" s="32"/>
      <c r="AG1874" s="32"/>
      <c r="AH1874" s="32"/>
      <c r="AI1874" s="32"/>
      <c r="AJ1874" s="32"/>
    </row>
    <row r="1875" spans="32:36" x14ac:dyDescent="0.25">
      <c r="AF1875" s="32"/>
      <c r="AG1875" s="32"/>
      <c r="AH1875" s="32"/>
      <c r="AI1875" s="32"/>
      <c r="AJ1875" s="32"/>
    </row>
    <row r="1876" spans="32:36" x14ac:dyDescent="0.25">
      <c r="AF1876" s="32"/>
      <c r="AG1876" s="32"/>
      <c r="AH1876" s="32"/>
      <c r="AI1876" s="32"/>
      <c r="AJ1876" s="32"/>
    </row>
    <row r="1877" spans="32:36" x14ac:dyDescent="0.25">
      <c r="AF1877" s="32"/>
      <c r="AG1877" s="32"/>
      <c r="AH1877" s="32"/>
      <c r="AI1877" s="32"/>
      <c r="AJ1877" s="32"/>
    </row>
    <row r="1878" spans="32:36" x14ac:dyDescent="0.25">
      <c r="AF1878" s="32"/>
      <c r="AG1878" s="32"/>
      <c r="AH1878" s="32"/>
      <c r="AI1878" s="32"/>
      <c r="AJ1878" s="32"/>
    </row>
    <row r="1879" spans="32:36" x14ac:dyDescent="0.25">
      <c r="AF1879" s="32"/>
      <c r="AG1879" s="32"/>
      <c r="AH1879" s="32"/>
      <c r="AI1879" s="32"/>
      <c r="AJ1879" s="32"/>
    </row>
    <row r="1880" spans="32:36" x14ac:dyDescent="0.25">
      <c r="AF1880" s="32"/>
      <c r="AG1880" s="32"/>
      <c r="AH1880" s="32"/>
      <c r="AI1880" s="32"/>
      <c r="AJ1880" s="32"/>
    </row>
    <row r="1881" spans="32:36" x14ac:dyDescent="0.25">
      <c r="AF1881" s="32"/>
      <c r="AG1881" s="32"/>
      <c r="AH1881" s="32"/>
      <c r="AI1881" s="32"/>
      <c r="AJ1881" s="32"/>
    </row>
    <row r="1882" spans="32:36" x14ac:dyDescent="0.25">
      <c r="AF1882" s="32"/>
      <c r="AG1882" s="32"/>
      <c r="AH1882" s="32"/>
      <c r="AI1882" s="32"/>
      <c r="AJ1882" s="32"/>
    </row>
    <row r="1883" spans="32:36" x14ac:dyDescent="0.25">
      <c r="AF1883" s="32"/>
      <c r="AG1883" s="32"/>
      <c r="AH1883" s="32"/>
      <c r="AI1883" s="32"/>
      <c r="AJ1883" s="32"/>
    </row>
    <row r="1884" spans="32:36" x14ac:dyDescent="0.25">
      <c r="AF1884" s="32"/>
      <c r="AG1884" s="32"/>
      <c r="AH1884" s="32"/>
      <c r="AI1884" s="32"/>
      <c r="AJ1884" s="32"/>
    </row>
    <row r="1885" spans="32:36" x14ac:dyDescent="0.25">
      <c r="AF1885" s="32"/>
      <c r="AG1885" s="32"/>
      <c r="AH1885" s="32"/>
      <c r="AI1885" s="32"/>
      <c r="AJ1885" s="32"/>
    </row>
    <row r="1886" spans="32:36" x14ac:dyDescent="0.25">
      <c r="AF1886" s="32"/>
      <c r="AG1886" s="32"/>
      <c r="AH1886" s="32"/>
      <c r="AI1886" s="32"/>
      <c r="AJ1886" s="32"/>
    </row>
    <row r="1887" spans="32:36" x14ac:dyDescent="0.25">
      <c r="AF1887" s="32"/>
      <c r="AG1887" s="32"/>
      <c r="AH1887" s="32"/>
      <c r="AI1887" s="32"/>
      <c r="AJ1887" s="32"/>
    </row>
    <row r="1888" spans="32:36" x14ac:dyDescent="0.25">
      <c r="AF1888" s="32"/>
      <c r="AG1888" s="32"/>
      <c r="AH1888" s="32"/>
      <c r="AI1888" s="32"/>
      <c r="AJ1888" s="32"/>
    </row>
    <row r="1889" spans="32:36" x14ac:dyDescent="0.25">
      <c r="AF1889" s="32"/>
      <c r="AG1889" s="32"/>
      <c r="AH1889" s="32"/>
      <c r="AI1889" s="32"/>
      <c r="AJ1889" s="32"/>
    </row>
    <row r="1890" spans="32:36" x14ac:dyDescent="0.25">
      <c r="AF1890" s="32"/>
      <c r="AG1890" s="32"/>
      <c r="AH1890" s="32"/>
      <c r="AI1890" s="32"/>
      <c r="AJ1890" s="32"/>
    </row>
    <row r="1891" spans="32:36" x14ac:dyDescent="0.25">
      <c r="AF1891" s="32"/>
      <c r="AG1891" s="32"/>
      <c r="AH1891" s="32"/>
      <c r="AI1891" s="32"/>
      <c r="AJ1891" s="32"/>
    </row>
    <row r="1892" spans="32:36" x14ac:dyDescent="0.25">
      <c r="AF1892" s="32"/>
      <c r="AG1892" s="32"/>
      <c r="AH1892" s="32"/>
      <c r="AI1892" s="32"/>
      <c r="AJ1892" s="32"/>
    </row>
    <row r="1893" spans="32:36" x14ac:dyDescent="0.25">
      <c r="AF1893" s="32"/>
      <c r="AG1893" s="32"/>
      <c r="AH1893" s="32"/>
      <c r="AI1893" s="32"/>
      <c r="AJ1893" s="32"/>
    </row>
    <row r="1894" spans="32:36" x14ac:dyDescent="0.25">
      <c r="AF1894" s="32"/>
      <c r="AG1894" s="32"/>
      <c r="AH1894" s="32"/>
      <c r="AI1894" s="32"/>
      <c r="AJ1894" s="32"/>
    </row>
    <row r="1895" spans="32:36" x14ac:dyDescent="0.25">
      <c r="AF1895" s="32"/>
      <c r="AG1895" s="32"/>
      <c r="AH1895" s="32"/>
      <c r="AI1895" s="32"/>
      <c r="AJ1895" s="32"/>
    </row>
    <row r="1896" spans="32:36" x14ac:dyDescent="0.25">
      <c r="AF1896" s="32"/>
      <c r="AG1896" s="32"/>
      <c r="AH1896" s="32"/>
      <c r="AI1896" s="32"/>
      <c r="AJ1896" s="32"/>
    </row>
    <row r="1897" spans="32:36" x14ac:dyDescent="0.25">
      <c r="AF1897" s="32"/>
      <c r="AG1897" s="32"/>
      <c r="AH1897" s="32"/>
      <c r="AI1897" s="32"/>
      <c r="AJ1897" s="32"/>
    </row>
    <row r="1898" spans="32:36" x14ac:dyDescent="0.25">
      <c r="AF1898" s="32"/>
      <c r="AG1898" s="32"/>
      <c r="AH1898" s="32"/>
      <c r="AI1898" s="32"/>
      <c r="AJ1898" s="32"/>
    </row>
    <row r="1899" spans="32:36" x14ac:dyDescent="0.25">
      <c r="AF1899" s="32"/>
      <c r="AG1899" s="32"/>
      <c r="AH1899" s="32"/>
      <c r="AI1899" s="32"/>
      <c r="AJ1899" s="32"/>
    </row>
    <row r="1900" spans="32:36" x14ac:dyDescent="0.25">
      <c r="AF1900" s="32"/>
      <c r="AG1900" s="32"/>
      <c r="AH1900" s="32"/>
      <c r="AI1900" s="32"/>
      <c r="AJ1900" s="32"/>
    </row>
    <row r="1901" spans="32:36" x14ac:dyDescent="0.25">
      <c r="AF1901" s="32"/>
      <c r="AG1901" s="32"/>
      <c r="AH1901" s="32"/>
      <c r="AI1901" s="32"/>
      <c r="AJ1901" s="32"/>
    </row>
    <row r="1902" spans="32:36" x14ac:dyDescent="0.25">
      <c r="AF1902" s="32"/>
      <c r="AG1902" s="32"/>
      <c r="AH1902" s="32"/>
      <c r="AI1902" s="32"/>
      <c r="AJ1902" s="32"/>
    </row>
    <row r="1903" spans="32:36" x14ac:dyDescent="0.25">
      <c r="AF1903" s="32"/>
      <c r="AG1903" s="32"/>
      <c r="AH1903" s="32"/>
      <c r="AI1903" s="32"/>
      <c r="AJ1903" s="32"/>
    </row>
    <row r="1904" spans="32:36" x14ac:dyDescent="0.25">
      <c r="AF1904" s="32"/>
      <c r="AG1904" s="32"/>
      <c r="AH1904" s="32"/>
      <c r="AI1904" s="32"/>
      <c r="AJ1904" s="32"/>
    </row>
    <row r="1905" spans="32:36" x14ac:dyDescent="0.25">
      <c r="AF1905" s="32"/>
      <c r="AG1905" s="32"/>
      <c r="AH1905" s="32"/>
      <c r="AI1905" s="32"/>
      <c r="AJ1905" s="32"/>
    </row>
    <row r="1906" spans="32:36" x14ac:dyDescent="0.25">
      <c r="AF1906" s="32"/>
      <c r="AG1906" s="32"/>
      <c r="AH1906" s="32"/>
      <c r="AI1906" s="32"/>
      <c r="AJ1906" s="32"/>
    </row>
    <row r="1907" spans="32:36" x14ac:dyDescent="0.25">
      <c r="AF1907" s="32"/>
      <c r="AG1907" s="32"/>
      <c r="AH1907" s="32"/>
      <c r="AI1907" s="32"/>
      <c r="AJ1907" s="32"/>
    </row>
    <row r="1908" spans="32:36" x14ac:dyDescent="0.25">
      <c r="AF1908" s="32"/>
      <c r="AG1908" s="32"/>
      <c r="AH1908" s="32"/>
      <c r="AI1908" s="32"/>
      <c r="AJ1908" s="32"/>
    </row>
    <row r="1909" spans="32:36" x14ac:dyDescent="0.25">
      <c r="AF1909" s="32"/>
      <c r="AG1909" s="32"/>
      <c r="AH1909" s="32"/>
      <c r="AI1909" s="32"/>
      <c r="AJ1909" s="32"/>
    </row>
    <row r="1910" spans="32:36" x14ac:dyDescent="0.25">
      <c r="AF1910" s="32"/>
      <c r="AG1910" s="32"/>
      <c r="AH1910" s="32"/>
      <c r="AI1910" s="32"/>
      <c r="AJ1910" s="32"/>
    </row>
    <row r="1911" spans="32:36" x14ac:dyDescent="0.25">
      <c r="AF1911" s="32"/>
      <c r="AG1911" s="32"/>
      <c r="AH1911" s="32"/>
      <c r="AI1911" s="32"/>
      <c r="AJ1911" s="32"/>
    </row>
    <row r="1912" spans="32:36" x14ac:dyDescent="0.25">
      <c r="AF1912" s="32"/>
      <c r="AG1912" s="32"/>
      <c r="AH1912" s="32"/>
      <c r="AI1912" s="32"/>
      <c r="AJ1912" s="32"/>
    </row>
    <row r="1913" spans="32:36" x14ac:dyDescent="0.25">
      <c r="AF1913" s="32"/>
      <c r="AG1913" s="32"/>
      <c r="AH1913" s="32"/>
      <c r="AI1913" s="32"/>
      <c r="AJ1913" s="32"/>
    </row>
    <row r="1914" spans="32:36" x14ac:dyDescent="0.25">
      <c r="AF1914" s="32"/>
      <c r="AG1914" s="32"/>
      <c r="AH1914" s="32"/>
      <c r="AI1914" s="32"/>
      <c r="AJ1914" s="32"/>
    </row>
    <row r="1915" spans="32:36" x14ac:dyDescent="0.25">
      <c r="AF1915" s="32"/>
      <c r="AG1915" s="32"/>
      <c r="AH1915" s="32"/>
      <c r="AI1915" s="32"/>
      <c r="AJ1915" s="32"/>
    </row>
    <row r="1916" spans="32:36" x14ac:dyDescent="0.25">
      <c r="AF1916" s="32"/>
      <c r="AG1916" s="32"/>
      <c r="AH1916" s="32"/>
      <c r="AI1916" s="32"/>
      <c r="AJ1916" s="32"/>
    </row>
    <row r="1917" spans="32:36" x14ac:dyDescent="0.25">
      <c r="AF1917" s="32"/>
      <c r="AG1917" s="32"/>
      <c r="AH1917" s="32"/>
      <c r="AI1917" s="32"/>
      <c r="AJ1917" s="32"/>
    </row>
    <row r="1918" spans="32:36" x14ac:dyDescent="0.25">
      <c r="AF1918" s="32"/>
      <c r="AG1918" s="32"/>
      <c r="AH1918" s="32"/>
      <c r="AI1918" s="32"/>
      <c r="AJ1918" s="32"/>
    </row>
    <row r="1919" spans="32:36" x14ac:dyDescent="0.25">
      <c r="AF1919" s="32"/>
      <c r="AG1919" s="32"/>
      <c r="AH1919" s="32"/>
      <c r="AI1919" s="32"/>
      <c r="AJ1919" s="32"/>
    </row>
    <row r="1920" spans="32:36" x14ac:dyDescent="0.25">
      <c r="AF1920" s="32"/>
      <c r="AG1920" s="32"/>
      <c r="AH1920" s="32"/>
      <c r="AI1920" s="32"/>
      <c r="AJ1920" s="32"/>
    </row>
    <row r="1921" spans="32:36" x14ac:dyDescent="0.25">
      <c r="AF1921" s="32"/>
      <c r="AG1921" s="32"/>
      <c r="AH1921" s="32"/>
      <c r="AI1921" s="32"/>
      <c r="AJ1921" s="32"/>
    </row>
    <row r="1922" spans="32:36" x14ac:dyDescent="0.25">
      <c r="AF1922" s="32"/>
      <c r="AG1922" s="32"/>
      <c r="AH1922" s="32"/>
      <c r="AI1922" s="32"/>
      <c r="AJ1922" s="32"/>
    </row>
    <row r="1923" spans="32:36" x14ac:dyDescent="0.25">
      <c r="AF1923" s="32"/>
      <c r="AG1923" s="32"/>
      <c r="AH1923" s="32"/>
      <c r="AI1923" s="32"/>
      <c r="AJ1923" s="32"/>
    </row>
    <row r="1924" spans="32:36" x14ac:dyDescent="0.25">
      <c r="AF1924" s="32"/>
      <c r="AG1924" s="32"/>
      <c r="AH1924" s="32"/>
      <c r="AI1924" s="32"/>
      <c r="AJ1924" s="32"/>
    </row>
    <row r="1925" spans="32:36" x14ac:dyDescent="0.25">
      <c r="AF1925" s="32"/>
      <c r="AG1925" s="32"/>
      <c r="AH1925" s="32"/>
      <c r="AI1925" s="32"/>
      <c r="AJ1925" s="32"/>
    </row>
    <row r="1926" spans="32:36" x14ac:dyDescent="0.25">
      <c r="AF1926" s="32"/>
      <c r="AG1926" s="32"/>
      <c r="AH1926" s="32"/>
      <c r="AI1926" s="32"/>
      <c r="AJ1926" s="32"/>
    </row>
    <row r="1927" spans="32:36" x14ac:dyDescent="0.25">
      <c r="AF1927" s="32"/>
      <c r="AG1927" s="32"/>
      <c r="AH1927" s="32"/>
      <c r="AI1927" s="32"/>
      <c r="AJ1927" s="32"/>
    </row>
    <row r="1928" spans="32:36" x14ac:dyDescent="0.25">
      <c r="AF1928" s="32"/>
      <c r="AG1928" s="32"/>
      <c r="AH1928" s="32"/>
      <c r="AI1928" s="32"/>
      <c r="AJ1928" s="32"/>
    </row>
    <row r="1929" spans="32:36" x14ac:dyDescent="0.25">
      <c r="AF1929" s="32"/>
      <c r="AG1929" s="32"/>
      <c r="AH1929" s="32"/>
      <c r="AI1929" s="32"/>
      <c r="AJ1929" s="32"/>
    </row>
    <row r="1930" spans="32:36" x14ac:dyDescent="0.25">
      <c r="AF1930" s="32"/>
      <c r="AG1930" s="32"/>
      <c r="AH1930" s="32"/>
      <c r="AI1930" s="32"/>
      <c r="AJ1930" s="32"/>
    </row>
    <row r="1931" spans="32:36" x14ac:dyDescent="0.25">
      <c r="AF1931" s="32"/>
      <c r="AG1931" s="32"/>
      <c r="AH1931" s="32"/>
      <c r="AI1931" s="32"/>
      <c r="AJ1931" s="32"/>
    </row>
    <row r="1932" spans="32:36" x14ac:dyDescent="0.25">
      <c r="AF1932" s="32"/>
      <c r="AG1932" s="32"/>
      <c r="AH1932" s="32"/>
      <c r="AI1932" s="32"/>
      <c r="AJ1932" s="32"/>
    </row>
    <row r="1933" spans="32:36" x14ac:dyDescent="0.25">
      <c r="AF1933" s="32"/>
      <c r="AG1933" s="32"/>
      <c r="AH1933" s="32"/>
      <c r="AI1933" s="32"/>
      <c r="AJ1933" s="32"/>
    </row>
    <row r="1934" spans="32:36" x14ac:dyDescent="0.25">
      <c r="AF1934" s="32"/>
      <c r="AG1934" s="32"/>
      <c r="AH1934" s="32"/>
      <c r="AI1934" s="32"/>
      <c r="AJ1934" s="32"/>
    </row>
    <row r="1935" spans="32:36" x14ac:dyDescent="0.25">
      <c r="AF1935" s="32"/>
      <c r="AG1935" s="32"/>
      <c r="AH1935" s="32"/>
      <c r="AI1935" s="32"/>
      <c r="AJ1935" s="32"/>
    </row>
    <row r="1936" spans="32:36" x14ac:dyDescent="0.25">
      <c r="AF1936" s="32"/>
      <c r="AG1936" s="32"/>
      <c r="AH1936" s="32"/>
      <c r="AI1936" s="32"/>
      <c r="AJ1936" s="32"/>
    </row>
    <row r="1937" spans="32:36" x14ac:dyDescent="0.25">
      <c r="AF1937" s="32"/>
      <c r="AG1937" s="32"/>
      <c r="AH1937" s="32"/>
      <c r="AI1937" s="32"/>
      <c r="AJ1937" s="32"/>
    </row>
    <row r="1938" spans="32:36" x14ac:dyDescent="0.25">
      <c r="AF1938" s="32"/>
      <c r="AG1938" s="32"/>
      <c r="AH1938" s="32"/>
      <c r="AI1938" s="32"/>
      <c r="AJ1938" s="32"/>
    </row>
    <row r="1939" spans="32:36" x14ac:dyDescent="0.25">
      <c r="AF1939" s="32"/>
      <c r="AG1939" s="32"/>
      <c r="AH1939" s="32"/>
      <c r="AI1939" s="32"/>
      <c r="AJ1939" s="32"/>
    </row>
    <row r="1940" spans="32:36" x14ac:dyDescent="0.25">
      <c r="AF1940" s="32"/>
      <c r="AG1940" s="32"/>
      <c r="AH1940" s="32"/>
      <c r="AI1940" s="32"/>
      <c r="AJ1940" s="32"/>
    </row>
    <row r="1941" spans="32:36" x14ac:dyDescent="0.25">
      <c r="AF1941" s="32"/>
      <c r="AG1941" s="32"/>
      <c r="AH1941" s="32"/>
      <c r="AI1941" s="32"/>
      <c r="AJ1941" s="32"/>
    </row>
    <row r="1942" spans="32:36" x14ac:dyDescent="0.25">
      <c r="AF1942" s="32"/>
      <c r="AG1942" s="32"/>
      <c r="AH1942" s="32"/>
      <c r="AI1942" s="32"/>
      <c r="AJ1942" s="32"/>
    </row>
    <row r="1943" spans="32:36" x14ac:dyDescent="0.25">
      <c r="AF1943" s="32"/>
      <c r="AG1943" s="32"/>
      <c r="AH1943" s="32"/>
      <c r="AI1943" s="32"/>
      <c r="AJ1943" s="32"/>
    </row>
    <row r="1944" spans="32:36" x14ac:dyDescent="0.25">
      <c r="AF1944" s="32"/>
      <c r="AG1944" s="32"/>
      <c r="AH1944" s="32"/>
      <c r="AI1944" s="32"/>
      <c r="AJ1944" s="32"/>
    </row>
    <row r="1945" spans="32:36" x14ac:dyDescent="0.25">
      <c r="AF1945" s="32"/>
      <c r="AG1945" s="32"/>
      <c r="AH1945" s="32"/>
      <c r="AI1945" s="32"/>
      <c r="AJ1945" s="32"/>
    </row>
    <row r="1946" spans="32:36" x14ac:dyDescent="0.25">
      <c r="AF1946" s="32"/>
      <c r="AG1946" s="32"/>
      <c r="AH1946" s="32"/>
      <c r="AI1946" s="32"/>
      <c r="AJ1946" s="32"/>
    </row>
    <row r="1947" spans="32:36" x14ac:dyDescent="0.25">
      <c r="AF1947" s="32"/>
      <c r="AG1947" s="32"/>
      <c r="AH1947" s="32"/>
      <c r="AI1947" s="32"/>
      <c r="AJ1947" s="32"/>
    </row>
    <row r="1948" spans="32:36" x14ac:dyDescent="0.25">
      <c r="AF1948" s="32"/>
      <c r="AG1948" s="32"/>
      <c r="AH1948" s="32"/>
      <c r="AI1948" s="32"/>
      <c r="AJ1948" s="32"/>
    </row>
    <row r="1949" spans="32:36" x14ac:dyDescent="0.25">
      <c r="AF1949" s="32"/>
      <c r="AG1949" s="32"/>
      <c r="AH1949" s="32"/>
      <c r="AI1949" s="32"/>
      <c r="AJ1949" s="32"/>
    </row>
    <row r="1950" spans="32:36" x14ac:dyDescent="0.25">
      <c r="AF1950" s="32"/>
      <c r="AG1950" s="32"/>
      <c r="AH1950" s="32"/>
      <c r="AI1950" s="32"/>
      <c r="AJ1950" s="32"/>
    </row>
    <row r="1951" spans="32:36" x14ac:dyDescent="0.25">
      <c r="AF1951" s="32"/>
      <c r="AG1951" s="32"/>
      <c r="AH1951" s="32"/>
      <c r="AI1951" s="32"/>
      <c r="AJ1951" s="32"/>
    </row>
    <row r="1952" spans="32:36" x14ac:dyDescent="0.25">
      <c r="AF1952" s="32"/>
      <c r="AG1952" s="32"/>
      <c r="AH1952" s="32"/>
      <c r="AI1952" s="32"/>
      <c r="AJ1952" s="32"/>
    </row>
    <row r="1953" spans="32:36" x14ac:dyDescent="0.25">
      <c r="AF1953" s="32"/>
      <c r="AG1953" s="32"/>
      <c r="AH1953" s="32"/>
      <c r="AI1953" s="32"/>
      <c r="AJ1953" s="32"/>
    </row>
    <row r="1954" spans="32:36" x14ac:dyDescent="0.25">
      <c r="AF1954" s="32"/>
      <c r="AG1954" s="32"/>
      <c r="AH1954" s="32"/>
      <c r="AI1954" s="32"/>
      <c r="AJ1954" s="32"/>
    </row>
    <row r="1955" spans="32:36" x14ac:dyDescent="0.25">
      <c r="AF1955" s="32"/>
      <c r="AG1955" s="32"/>
      <c r="AH1955" s="32"/>
      <c r="AI1955" s="32"/>
      <c r="AJ1955" s="32"/>
    </row>
    <row r="1956" spans="32:36" x14ac:dyDescent="0.25">
      <c r="AF1956" s="32"/>
      <c r="AG1956" s="32"/>
      <c r="AH1956" s="32"/>
      <c r="AI1956" s="32"/>
      <c r="AJ1956" s="32"/>
    </row>
    <row r="1957" spans="32:36" x14ac:dyDescent="0.25">
      <c r="AF1957" s="32"/>
      <c r="AG1957" s="32"/>
      <c r="AH1957" s="32"/>
      <c r="AI1957" s="32"/>
      <c r="AJ1957" s="32"/>
    </row>
    <row r="1958" spans="32:36" x14ac:dyDescent="0.25">
      <c r="AF1958" s="32"/>
      <c r="AG1958" s="32"/>
      <c r="AH1958" s="32"/>
      <c r="AI1958" s="32"/>
      <c r="AJ1958" s="32"/>
    </row>
    <row r="1959" spans="32:36" x14ac:dyDescent="0.25">
      <c r="AF1959" s="32"/>
      <c r="AG1959" s="32"/>
      <c r="AH1959" s="32"/>
      <c r="AI1959" s="32"/>
      <c r="AJ1959" s="32"/>
    </row>
    <row r="1960" spans="32:36" x14ac:dyDescent="0.25">
      <c r="AF1960" s="32"/>
      <c r="AG1960" s="32"/>
      <c r="AH1960" s="32"/>
      <c r="AI1960" s="32"/>
      <c r="AJ1960" s="32"/>
    </row>
    <row r="1961" spans="32:36" x14ac:dyDescent="0.25">
      <c r="AF1961" s="32"/>
      <c r="AG1961" s="32"/>
      <c r="AH1961" s="32"/>
      <c r="AI1961" s="32"/>
      <c r="AJ1961" s="32"/>
    </row>
    <row r="1962" spans="32:36" x14ac:dyDescent="0.25">
      <c r="AF1962" s="32"/>
      <c r="AG1962" s="32"/>
      <c r="AH1962" s="32"/>
      <c r="AI1962" s="32"/>
      <c r="AJ1962" s="32"/>
    </row>
    <row r="1963" spans="32:36" x14ac:dyDescent="0.25">
      <c r="AF1963" s="32"/>
      <c r="AG1963" s="32"/>
      <c r="AH1963" s="32"/>
      <c r="AI1963" s="32"/>
      <c r="AJ1963" s="32"/>
    </row>
    <row r="1964" spans="32:36" x14ac:dyDescent="0.25">
      <c r="AF1964" s="32"/>
      <c r="AG1964" s="32"/>
      <c r="AH1964" s="32"/>
      <c r="AI1964" s="32"/>
      <c r="AJ1964" s="32"/>
    </row>
    <row r="1965" spans="32:36" x14ac:dyDescent="0.25">
      <c r="AF1965" s="32"/>
      <c r="AG1965" s="32"/>
      <c r="AH1965" s="32"/>
      <c r="AI1965" s="32"/>
      <c r="AJ1965" s="32"/>
    </row>
    <row r="1966" spans="32:36" x14ac:dyDescent="0.25">
      <c r="AF1966" s="32"/>
      <c r="AG1966" s="32"/>
      <c r="AH1966" s="32"/>
      <c r="AI1966" s="32"/>
      <c r="AJ1966" s="32"/>
    </row>
    <row r="1967" spans="32:36" x14ac:dyDescent="0.25">
      <c r="AF1967" s="32"/>
      <c r="AG1967" s="32"/>
      <c r="AH1967" s="32"/>
      <c r="AI1967" s="32"/>
      <c r="AJ1967" s="32"/>
    </row>
    <row r="1968" spans="32:36" x14ac:dyDescent="0.25">
      <c r="AF1968" s="32"/>
      <c r="AG1968" s="32"/>
      <c r="AH1968" s="32"/>
      <c r="AI1968" s="32"/>
      <c r="AJ1968" s="32"/>
    </row>
    <row r="1969" spans="32:36" x14ac:dyDescent="0.25">
      <c r="AF1969" s="32"/>
      <c r="AG1969" s="32"/>
      <c r="AH1969" s="32"/>
      <c r="AI1969" s="32"/>
      <c r="AJ1969" s="32"/>
    </row>
    <row r="1970" spans="32:36" x14ac:dyDescent="0.25">
      <c r="AF1970" s="32"/>
      <c r="AG1970" s="32"/>
      <c r="AH1970" s="32"/>
      <c r="AI1970" s="32"/>
      <c r="AJ1970" s="32"/>
    </row>
    <row r="1971" spans="32:36" x14ac:dyDescent="0.25">
      <c r="AF1971" s="32"/>
      <c r="AG1971" s="32"/>
      <c r="AH1971" s="32"/>
      <c r="AI1971" s="32"/>
      <c r="AJ1971" s="32"/>
    </row>
    <row r="1972" spans="32:36" x14ac:dyDescent="0.25">
      <c r="AF1972" s="32"/>
      <c r="AG1972" s="32"/>
      <c r="AH1972" s="32"/>
      <c r="AI1972" s="32"/>
      <c r="AJ1972" s="32"/>
    </row>
    <row r="1973" spans="32:36" x14ac:dyDescent="0.25">
      <c r="AF1973" s="32"/>
      <c r="AG1973" s="32"/>
      <c r="AH1973" s="32"/>
      <c r="AI1973" s="32"/>
      <c r="AJ1973" s="32"/>
    </row>
    <row r="1974" spans="32:36" x14ac:dyDescent="0.25">
      <c r="AF1974" s="32"/>
      <c r="AG1974" s="32"/>
      <c r="AH1974" s="32"/>
      <c r="AI1974" s="32"/>
      <c r="AJ1974" s="32"/>
    </row>
    <row r="1975" spans="32:36" x14ac:dyDescent="0.25">
      <c r="AF1975" s="32"/>
      <c r="AG1975" s="32"/>
      <c r="AH1975" s="32"/>
      <c r="AI1975" s="32"/>
      <c r="AJ1975" s="32"/>
    </row>
    <row r="1976" spans="32:36" x14ac:dyDescent="0.25">
      <c r="AF1976" s="32"/>
      <c r="AG1976" s="32"/>
      <c r="AH1976" s="32"/>
      <c r="AI1976" s="32"/>
      <c r="AJ1976" s="32"/>
    </row>
    <row r="1977" spans="32:36" x14ac:dyDescent="0.25">
      <c r="AF1977" s="32"/>
      <c r="AG1977" s="32"/>
      <c r="AH1977" s="32"/>
      <c r="AI1977" s="32"/>
      <c r="AJ1977" s="32"/>
    </row>
    <row r="1978" spans="32:36" x14ac:dyDescent="0.25">
      <c r="AF1978" s="32"/>
      <c r="AG1978" s="32"/>
      <c r="AH1978" s="32"/>
      <c r="AI1978" s="32"/>
      <c r="AJ1978" s="32"/>
    </row>
    <row r="1979" spans="32:36" x14ac:dyDescent="0.25">
      <c r="AF1979" s="32"/>
      <c r="AG1979" s="32"/>
      <c r="AH1979" s="32"/>
      <c r="AI1979" s="32"/>
      <c r="AJ1979" s="32"/>
    </row>
    <row r="1980" spans="32:36" x14ac:dyDescent="0.25">
      <c r="AF1980" s="32"/>
      <c r="AG1980" s="32"/>
      <c r="AH1980" s="32"/>
      <c r="AI1980" s="32"/>
      <c r="AJ1980" s="32"/>
    </row>
    <row r="1981" spans="32:36" x14ac:dyDescent="0.25">
      <c r="AF1981" s="32"/>
      <c r="AG1981" s="32"/>
      <c r="AH1981" s="32"/>
      <c r="AI1981" s="32"/>
      <c r="AJ1981" s="32"/>
    </row>
    <row r="1982" spans="32:36" x14ac:dyDescent="0.25">
      <c r="AF1982" s="32"/>
      <c r="AG1982" s="32"/>
      <c r="AH1982" s="32"/>
      <c r="AI1982" s="32"/>
      <c r="AJ1982" s="32"/>
    </row>
    <row r="1983" spans="32:36" x14ac:dyDescent="0.25">
      <c r="AF1983" s="32"/>
      <c r="AG1983" s="32"/>
      <c r="AH1983" s="32"/>
      <c r="AI1983" s="32"/>
      <c r="AJ1983" s="32"/>
    </row>
    <row r="1984" spans="32:36" x14ac:dyDescent="0.25">
      <c r="AF1984" s="32"/>
      <c r="AG1984" s="32"/>
      <c r="AH1984" s="32"/>
      <c r="AI1984" s="32"/>
      <c r="AJ1984" s="32"/>
    </row>
    <row r="1985" spans="32:36" x14ac:dyDescent="0.25">
      <c r="AF1985" s="32"/>
      <c r="AG1985" s="32"/>
      <c r="AH1985" s="32"/>
      <c r="AI1985" s="32"/>
      <c r="AJ1985" s="32"/>
    </row>
    <row r="1986" spans="32:36" x14ac:dyDescent="0.25">
      <c r="AF1986" s="32"/>
      <c r="AG1986" s="32"/>
      <c r="AH1986" s="32"/>
      <c r="AI1986" s="32"/>
      <c r="AJ1986" s="32"/>
    </row>
    <row r="1987" spans="32:36" x14ac:dyDescent="0.25">
      <c r="AF1987" s="32"/>
      <c r="AG1987" s="32"/>
      <c r="AH1987" s="32"/>
      <c r="AI1987" s="32"/>
      <c r="AJ1987" s="32"/>
    </row>
    <row r="1988" spans="32:36" x14ac:dyDescent="0.25">
      <c r="AF1988" s="32"/>
      <c r="AG1988" s="32"/>
      <c r="AH1988" s="32"/>
      <c r="AI1988" s="32"/>
      <c r="AJ1988" s="32"/>
    </row>
    <row r="1989" spans="32:36" x14ac:dyDescent="0.25">
      <c r="AF1989" s="32"/>
      <c r="AG1989" s="32"/>
      <c r="AH1989" s="32"/>
      <c r="AI1989" s="32"/>
      <c r="AJ1989" s="32"/>
    </row>
    <row r="1990" spans="32:36" x14ac:dyDescent="0.25">
      <c r="AF1990" s="32"/>
      <c r="AG1990" s="32"/>
      <c r="AH1990" s="32"/>
      <c r="AI1990" s="32"/>
      <c r="AJ1990" s="32"/>
    </row>
    <row r="1991" spans="32:36" x14ac:dyDescent="0.25">
      <c r="AF1991" s="32"/>
      <c r="AG1991" s="32"/>
      <c r="AH1991" s="32"/>
      <c r="AI1991" s="32"/>
      <c r="AJ1991" s="32"/>
    </row>
    <row r="1992" spans="32:36" x14ac:dyDescent="0.25">
      <c r="AF1992" s="32"/>
      <c r="AG1992" s="32"/>
      <c r="AH1992" s="32"/>
      <c r="AI1992" s="32"/>
      <c r="AJ1992" s="32"/>
    </row>
    <row r="1993" spans="32:36" x14ac:dyDescent="0.25">
      <c r="AF1993" s="32"/>
      <c r="AG1993" s="32"/>
      <c r="AH1993" s="32"/>
      <c r="AI1993" s="32"/>
      <c r="AJ1993" s="32"/>
    </row>
    <row r="1994" spans="32:36" x14ac:dyDescent="0.25">
      <c r="AF1994" s="32"/>
      <c r="AG1994" s="32"/>
      <c r="AH1994" s="32"/>
      <c r="AI1994" s="32"/>
      <c r="AJ1994" s="32"/>
    </row>
    <row r="1995" spans="32:36" x14ac:dyDescent="0.25">
      <c r="AF1995" s="32"/>
      <c r="AG1995" s="32"/>
      <c r="AH1995" s="32"/>
      <c r="AI1995" s="32"/>
      <c r="AJ1995" s="32"/>
    </row>
    <row r="1996" spans="32:36" x14ac:dyDescent="0.25">
      <c r="AF1996" s="32"/>
      <c r="AG1996" s="32"/>
      <c r="AH1996" s="32"/>
      <c r="AI1996" s="32"/>
      <c r="AJ1996" s="32"/>
    </row>
    <row r="1997" spans="32:36" x14ac:dyDescent="0.25">
      <c r="AF1997" s="32"/>
      <c r="AG1997" s="32"/>
      <c r="AH1997" s="32"/>
      <c r="AI1997" s="32"/>
      <c r="AJ1997" s="32"/>
    </row>
    <row r="1998" spans="32:36" x14ac:dyDescent="0.25">
      <c r="AF1998" s="32"/>
      <c r="AG1998" s="32"/>
      <c r="AH1998" s="32"/>
      <c r="AI1998" s="32"/>
      <c r="AJ1998" s="32"/>
    </row>
    <row r="1999" spans="32:36" x14ac:dyDescent="0.25">
      <c r="AF1999" s="32"/>
      <c r="AG1999" s="32"/>
      <c r="AH1999" s="32"/>
      <c r="AI1999" s="32"/>
      <c r="AJ1999" s="32"/>
    </row>
    <row r="2000" spans="32:36" x14ac:dyDescent="0.25">
      <c r="AF2000" s="32"/>
      <c r="AG2000" s="32"/>
      <c r="AH2000" s="32"/>
      <c r="AI2000" s="32"/>
      <c r="AJ2000" s="32"/>
    </row>
    <row r="2001" spans="32:36" x14ac:dyDescent="0.25">
      <c r="AF2001" s="32"/>
      <c r="AG2001" s="32"/>
      <c r="AH2001" s="32"/>
      <c r="AI2001" s="32"/>
      <c r="AJ2001" s="32"/>
    </row>
    <row r="2002" spans="32:36" x14ac:dyDescent="0.25">
      <c r="AF2002" s="32"/>
      <c r="AG2002" s="32"/>
      <c r="AH2002" s="32"/>
      <c r="AI2002" s="32"/>
      <c r="AJ2002" s="32"/>
    </row>
    <row r="2003" spans="32:36" x14ac:dyDescent="0.25">
      <c r="AF2003" s="32"/>
      <c r="AG2003" s="32"/>
      <c r="AH2003" s="32"/>
      <c r="AI2003" s="32"/>
      <c r="AJ2003" s="32"/>
    </row>
    <row r="2004" spans="32:36" x14ac:dyDescent="0.25">
      <c r="AF2004" s="32"/>
      <c r="AG2004" s="32"/>
      <c r="AH2004" s="32"/>
      <c r="AI2004" s="32"/>
      <c r="AJ2004" s="32"/>
    </row>
    <row r="2005" spans="32:36" x14ac:dyDescent="0.25">
      <c r="AF2005" s="32"/>
      <c r="AG2005" s="32"/>
      <c r="AH2005" s="32"/>
      <c r="AI2005" s="32"/>
      <c r="AJ2005" s="32"/>
    </row>
    <row r="2006" spans="32:36" x14ac:dyDescent="0.25">
      <c r="AF2006" s="32"/>
      <c r="AG2006" s="32"/>
      <c r="AH2006" s="32"/>
      <c r="AI2006" s="32"/>
      <c r="AJ2006" s="32"/>
    </row>
    <row r="2007" spans="32:36" x14ac:dyDescent="0.25">
      <c r="AF2007" s="32"/>
      <c r="AG2007" s="32"/>
      <c r="AH2007" s="32"/>
      <c r="AI2007" s="32"/>
      <c r="AJ2007" s="32"/>
    </row>
    <row r="2008" spans="32:36" x14ac:dyDescent="0.25">
      <c r="AF2008" s="32"/>
      <c r="AG2008" s="32"/>
      <c r="AH2008" s="32"/>
      <c r="AI2008" s="32"/>
      <c r="AJ2008" s="32"/>
    </row>
    <row r="2009" spans="32:36" x14ac:dyDescent="0.25">
      <c r="AF2009" s="32"/>
      <c r="AG2009" s="32"/>
      <c r="AH2009" s="32"/>
      <c r="AI2009" s="32"/>
      <c r="AJ2009" s="32"/>
    </row>
    <row r="2010" spans="32:36" x14ac:dyDescent="0.25">
      <c r="AF2010" s="32"/>
      <c r="AG2010" s="32"/>
      <c r="AH2010" s="32"/>
      <c r="AI2010" s="32"/>
      <c r="AJ2010" s="32"/>
    </row>
    <row r="2011" spans="32:36" x14ac:dyDescent="0.25">
      <c r="AF2011" s="32"/>
      <c r="AG2011" s="32"/>
      <c r="AH2011" s="32"/>
      <c r="AI2011" s="32"/>
      <c r="AJ2011" s="32"/>
    </row>
    <row r="2012" spans="32:36" x14ac:dyDescent="0.25">
      <c r="AF2012" s="32"/>
      <c r="AG2012" s="32"/>
      <c r="AH2012" s="32"/>
      <c r="AI2012" s="32"/>
      <c r="AJ2012" s="32"/>
    </row>
    <row r="2013" spans="32:36" x14ac:dyDescent="0.25">
      <c r="AF2013" s="32"/>
      <c r="AG2013" s="32"/>
      <c r="AH2013" s="32"/>
      <c r="AI2013" s="32"/>
      <c r="AJ2013" s="32"/>
    </row>
    <row r="2014" spans="32:36" x14ac:dyDescent="0.25">
      <c r="AF2014" s="32"/>
      <c r="AG2014" s="32"/>
      <c r="AH2014" s="32"/>
      <c r="AI2014" s="32"/>
      <c r="AJ2014" s="32"/>
    </row>
    <row r="2015" spans="32:36" x14ac:dyDescent="0.25">
      <c r="AF2015" s="32"/>
      <c r="AG2015" s="32"/>
      <c r="AH2015" s="32"/>
      <c r="AI2015" s="32"/>
      <c r="AJ2015" s="32"/>
    </row>
    <row r="2016" spans="32:36" x14ac:dyDescent="0.25">
      <c r="AF2016" s="32"/>
      <c r="AG2016" s="32"/>
      <c r="AH2016" s="32"/>
      <c r="AI2016" s="32"/>
      <c r="AJ2016" s="32"/>
    </row>
    <row r="2017" spans="32:36" x14ac:dyDescent="0.25">
      <c r="AF2017" s="32"/>
      <c r="AG2017" s="32"/>
      <c r="AH2017" s="32"/>
      <c r="AI2017" s="32"/>
      <c r="AJ2017" s="32"/>
    </row>
    <row r="2018" spans="32:36" x14ac:dyDescent="0.25">
      <c r="AF2018" s="32"/>
      <c r="AG2018" s="32"/>
      <c r="AH2018" s="32"/>
      <c r="AI2018" s="32"/>
      <c r="AJ2018" s="32"/>
    </row>
    <row r="2019" spans="32:36" x14ac:dyDescent="0.25">
      <c r="AF2019" s="32"/>
      <c r="AG2019" s="32"/>
      <c r="AH2019" s="32"/>
      <c r="AI2019" s="32"/>
      <c r="AJ2019" s="32"/>
    </row>
    <row r="2020" spans="32:36" x14ac:dyDescent="0.25">
      <c r="AF2020" s="32"/>
      <c r="AG2020" s="32"/>
      <c r="AH2020" s="32"/>
      <c r="AI2020" s="32"/>
      <c r="AJ2020" s="32"/>
    </row>
    <row r="2021" spans="32:36" x14ac:dyDescent="0.25">
      <c r="AF2021" s="32"/>
      <c r="AG2021" s="32"/>
      <c r="AH2021" s="32"/>
      <c r="AI2021" s="32"/>
      <c r="AJ2021" s="32"/>
    </row>
    <row r="2022" spans="32:36" x14ac:dyDescent="0.25">
      <c r="AF2022" s="32"/>
      <c r="AG2022" s="32"/>
      <c r="AH2022" s="32"/>
      <c r="AI2022" s="32"/>
      <c r="AJ2022" s="32"/>
    </row>
    <row r="2023" spans="32:36" x14ac:dyDescent="0.25">
      <c r="AF2023" s="32"/>
      <c r="AG2023" s="32"/>
      <c r="AH2023" s="32"/>
      <c r="AI2023" s="32"/>
      <c r="AJ2023" s="32"/>
    </row>
    <row r="2024" spans="32:36" x14ac:dyDescent="0.25">
      <c r="AF2024" s="32"/>
      <c r="AG2024" s="32"/>
      <c r="AH2024" s="32"/>
      <c r="AI2024" s="32"/>
      <c r="AJ2024" s="32"/>
    </row>
    <row r="2025" spans="32:36" x14ac:dyDescent="0.25">
      <c r="AF2025" s="32"/>
      <c r="AG2025" s="32"/>
      <c r="AH2025" s="32"/>
      <c r="AI2025" s="32"/>
      <c r="AJ2025" s="32"/>
    </row>
    <row r="2026" spans="32:36" x14ac:dyDescent="0.25">
      <c r="AF2026" s="32"/>
      <c r="AG2026" s="32"/>
      <c r="AH2026" s="32"/>
      <c r="AI2026" s="32"/>
      <c r="AJ2026" s="32"/>
    </row>
    <row r="2027" spans="32:36" x14ac:dyDescent="0.25">
      <c r="AF2027" s="32"/>
      <c r="AG2027" s="32"/>
      <c r="AH2027" s="32"/>
      <c r="AI2027" s="32"/>
      <c r="AJ2027" s="32"/>
    </row>
    <row r="2028" spans="32:36" x14ac:dyDescent="0.25">
      <c r="AF2028" s="32"/>
      <c r="AG2028" s="32"/>
      <c r="AH2028" s="32"/>
      <c r="AI2028" s="32"/>
      <c r="AJ2028" s="32"/>
    </row>
    <row r="2029" spans="32:36" x14ac:dyDescent="0.25">
      <c r="AF2029" s="32"/>
      <c r="AG2029" s="32"/>
      <c r="AH2029" s="32"/>
      <c r="AI2029" s="32"/>
      <c r="AJ2029" s="32"/>
    </row>
    <row r="2030" spans="32:36" x14ac:dyDescent="0.25">
      <c r="AF2030" s="32"/>
      <c r="AG2030" s="32"/>
      <c r="AH2030" s="32"/>
      <c r="AI2030" s="32"/>
      <c r="AJ2030" s="32"/>
    </row>
    <row r="2031" spans="32:36" x14ac:dyDescent="0.25">
      <c r="AF2031" s="32"/>
      <c r="AG2031" s="32"/>
      <c r="AH2031" s="32"/>
      <c r="AI2031" s="32"/>
      <c r="AJ2031" s="32"/>
    </row>
    <row r="2032" spans="32:36" x14ac:dyDescent="0.25">
      <c r="AF2032" s="32"/>
      <c r="AG2032" s="32"/>
      <c r="AH2032" s="32"/>
      <c r="AI2032" s="32"/>
      <c r="AJ2032" s="32"/>
    </row>
    <row r="2033" spans="32:36" x14ac:dyDescent="0.25">
      <c r="AF2033" s="32"/>
      <c r="AG2033" s="32"/>
      <c r="AH2033" s="32"/>
      <c r="AI2033" s="32"/>
      <c r="AJ2033" s="32"/>
    </row>
    <row r="2034" spans="32:36" x14ac:dyDescent="0.25">
      <c r="AF2034" s="32"/>
      <c r="AG2034" s="32"/>
      <c r="AH2034" s="32"/>
      <c r="AI2034" s="32"/>
      <c r="AJ2034" s="32"/>
    </row>
    <row r="2035" spans="32:36" x14ac:dyDescent="0.25">
      <c r="AF2035" s="32"/>
      <c r="AG2035" s="32"/>
      <c r="AH2035" s="32"/>
      <c r="AI2035" s="32"/>
      <c r="AJ2035" s="32"/>
    </row>
    <row r="2036" spans="32:36" x14ac:dyDescent="0.25">
      <c r="AF2036" s="32"/>
      <c r="AG2036" s="32"/>
      <c r="AH2036" s="32"/>
      <c r="AI2036" s="32"/>
      <c r="AJ2036" s="32"/>
    </row>
    <row r="2037" spans="32:36" x14ac:dyDescent="0.25">
      <c r="AF2037" s="32"/>
      <c r="AG2037" s="32"/>
      <c r="AH2037" s="32"/>
      <c r="AI2037" s="32"/>
      <c r="AJ2037" s="32"/>
    </row>
    <row r="2038" spans="32:36" x14ac:dyDescent="0.25">
      <c r="AF2038" s="32"/>
      <c r="AG2038" s="32"/>
      <c r="AH2038" s="32"/>
      <c r="AI2038" s="32"/>
      <c r="AJ2038" s="32"/>
    </row>
    <row r="2039" spans="32:36" x14ac:dyDescent="0.25">
      <c r="AF2039" s="32"/>
      <c r="AG2039" s="32"/>
      <c r="AH2039" s="32"/>
      <c r="AI2039" s="32"/>
      <c r="AJ2039" s="32"/>
    </row>
    <row r="2040" spans="32:36" x14ac:dyDescent="0.25">
      <c r="AF2040" s="32"/>
      <c r="AG2040" s="32"/>
      <c r="AH2040" s="32"/>
      <c r="AI2040" s="32"/>
      <c r="AJ2040" s="32"/>
    </row>
    <row r="2041" spans="32:36" x14ac:dyDescent="0.25">
      <c r="AF2041" s="32"/>
      <c r="AG2041" s="32"/>
      <c r="AH2041" s="32"/>
      <c r="AI2041" s="32"/>
      <c r="AJ2041" s="32"/>
    </row>
    <row r="2042" spans="32:36" x14ac:dyDescent="0.25">
      <c r="AF2042" s="32"/>
      <c r="AG2042" s="32"/>
      <c r="AH2042" s="32"/>
      <c r="AI2042" s="32"/>
      <c r="AJ2042" s="32"/>
    </row>
    <row r="2043" spans="32:36" x14ac:dyDescent="0.25">
      <c r="AF2043" s="32"/>
      <c r="AG2043" s="32"/>
      <c r="AH2043" s="32"/>
      <c r="AI2043" s="32"/>
      <c r="AJ2043" s="32"/>
    </row>
    <row r="2044" spans="32:36" x14ac:dyDescent="0.25">
      <c r="AF2044" s="32"/>
      <c r="AG2044" s="32"/>
      <c r="AH2044" s="32"/>
      <c r="AI2044" s="32"/>
      <c r="AJ2044" s="32"/>
    </row>
    <row r="2045" spans="32:36" x14ac:dyDescent="0.25">
      <c r="AF2045" s="32"/>
      <c r="AG2045" s="32"/>
      <c r="AH2045" s="32"/>
      <c r="AI2045" s="32"/>
      <c r="AJ2045" s="32"/>
    </row>
    <row r="2046" spans="32:36" x14ac:dyDescent="0.25">
      <c r="AF2046" s="32"/>
      <c r="AG2046" s="32"/>
      <c r="AH2046" s="32"/>
      <c r="AI2046" s="32"/>
      <c r="AJ2046" s="32"/>
    </row>
    <row r="2047" spans="32:36" x14ac:dyDescent="0.25">
      <c r="AF2047" s="32"/>
      <c r="AG2047" s="32"/>
      <c r="AH2047" s="32"/>
      <c r="AI2047" s="32"/>
      <c r="AJ2047" s="32"/>
    </row>
    <row r="2048" spans="32:36" x14ac:dyDescent="0.25">
      <c r="AF2048" s="32"/>
      <c r="AG2048" s="32"/>
      <c r="AH2048" s="32"/>
      <c r="AI2048" s="32"/>
      <c r="AJ2048" s="32"/>
    </row>
    <row r="2049" spans="32:36" x14ac:dyDescent="0.25">
      <c r="AF2049" s="32"/>
      <c r="AG2049" s="32"/>
      <c r="AH2049" s="32"/>
      <c r="AI2049" s="32"/>
      <c r="AJ2049" s="32"/>
    </row>
    <row r="2050" spans="32:36" x14ac:dyDescent="0.25">
      <c r="AF2050" s="32"/>
      <c r="AG2050" s="32"/>
      <c r="AH2050" s="32"/>
      <c r="AI2050" s="32"/>
      <c r="AJ2050" s="32"/>
    </row>
    <row r="2051" spans="32:36" x14ac:dyDescent="0.25">
      <c r="AF2051" s="32"/>
      <c r="AG2051" s="32"/>
      <c r="AH2051" s="32"/>
      <c r="AI2051" s="32"/>
      <c r="AJ2051" s="32"/>
    </row>
    <row r="2052" spans="32:36" x14ac:dyDescent="0.25">
      <c r="AF2052" s="32"/>
      <c r="AG2052" s="32"/>
      <c r="AH2052" s="32"/>
      <c r="AI2052" s="32"/>
      <c r="AJ2052" s="32"/>
    </row>
    <row r="2053" spans="32:36" x14ac:dyDescent="0.25">
      <c r="AF2053" s="32"/>
      <c r="AG2053" s="32"/>
      <c r="AH2053" s="32"/>
      <c r="AI2053" s="32"/>
      <c r="AJ2053" s="32"/>
    </row>
    <row r="2054" spans="32:36" x14ac:dyDescent="0.25">
      <c r="AF2054" s="32"/>
      <c r="AG2054" s="32"/>
      <c r="AH2054" s="32"/>
      <c r="AI2054" s="32"/>
      <c r="AJ2054" s="32"/>
    </row>
    <row r="2055" spans="32:36" x14ac:dyDescent="0.25">
      <c r="AF2055" s="32"/>
      <c r="AG2055" s="32"/>
      <c r="AH2055" s="32"/>
      <c r="AI2055" s="32"/>
      <c r="AJ2055" s="32"/>
    </row>
    <row r="2056" spans="32:36" x14ac:dyDescent="0.25">
      <c r="AF2056" s="32"/>
      <c r="AG2056" s="32"/>
      <c r="AH2056" s="32"/>
      <c r="AI2056" s="32"/>
      <c r="AJ2056" s="32"/>
    </row>
    <row r="2057" spans="32:36" x14ac:dyDescent="0.25">
      <c r="AF2057" s="32"/>
      <c r="AG2057" s="32"/>
      <c r="AH2057" s="32"/>
      <c r="AI2057" s="32"/>
      <c r="AJ2057" s="32"/>
    </row>
    <row r="2058" spans="32:36" x14ac:dyDescent="0.25">
      <c r="AF2058" s="32"/>
      <c r="AG2058" s="32"/>
      <c r="AH2058" s="32"/>
      <c r="AI2058" s="32"/>
      <c r="AJ2058" s="32"/>
    </row>
    <row r="2059" spans="32:36" x14ac:dyDescent="0.25">
      <c r="AF2059" s="32"/>
      <c r="AG2059" s="32"/>
      <c r="AH2059" s="32"/>
      <c r="AI2059" s="32"/>
      <c r="AJ2059" s="32"/>
    </row>
    <row r="2060" spans="32:36" x14ac:dyDescent="0.25">
      <c r="AF2060" s="32"/>
      <c r="AG2060" s="32"/>
      <c r="AH2060" s="32"/>
      <c r="AI2060" s="32"/>
      <c r="AJ2060" s="32"/>
    </row>
    <row r="2061" spans="32:36" x14ac:dyDescent="0.25">
      <c r="AF2061" s="32"/>
      <c r="AG2061" s="32"/>
      <c r="AH2061" s="32"/>
      <c r="AI2061" s="32"/>
      <c r="AJ2061" s="32"/>
    </row>
    <row r="2062" spans="32:36" x14ac:dyDescent="0.25">
      <c r="AF2062" s="32"/>
      <c r="AG2062" s="32"/>
      <c r="AH2062" s="32"/>
      <c r="AI2062" s="32"/>
      <c r="AJ2062" s="32"/>
    </row>
    <row r="2063" spans="32:36" x14ac:dyDescent="0.25">
      <c r="AF2063" s="32"/>
      <c r="AG2063" s="32"/>
      <c r="AH2063" s="32"/>
      <c r="AI2063" s="32"/>
      <c r="AJ2063" s="32"/>
    </row>
    <row r="2064" spans="32:36" x14ac:dyDescent="0.25">
      <c r="AF2064" s="32"/>
      <c r="AG2064" s="32"/>
      <c r="AH2064" s="32"/>
      <c r="AI2064" s="32"/>
      <c r="AJ2064" s="32"/>
    </row>
    <row r="2065" spans="32:36" x14ac:dyDescent="0.25">
      <c r="AF2065" s="32"/>
      <c r="AG2065" s="32"/>
      <c r="AH2065" s="32"/>
      <c r="AI2065" s="32"/>
      <c r="AJ2065" s="32"/>
    </row>
    <row r="2066" spans="32:36" x14ac:dyDescent="0.25">
      <c r="AF2066" s="32"/>
      <c r="AG2066" s="32"/>
      <c r="AH2066" s="32"/>
      <c r="AI2066" s="32"/>
      <c r="AJ2066" s="32"/>
    </row>
    <row r="2067" spans="32:36" x14ac:dyDescent="0.25">
      <c r="AF2067" s="32"/>
      <c r="AG2067" s="32"/>
      <c r="AH2067" s="32"/>
      <c r="AI2067" s="32"/>
      <c r="AJ2067" s="32"/>
    </row>
    <row r="2068" spans="32:36" x14ac:dyDescent="0.25">
      <c r="AF2068" s="32"/>
      <c r="AG2068" s="32"/>
      <c r="AH2068" s="32"/>
      <c r="AI2068" s="32"/>
      <c r="AJ2068" s="32"/>
    </row>
    <row r="2069" spans="32:36" x14ac:dyDescent="0.25">
      <c r="AF2069" s="32"/>
      <c r="AG2069" s="32"/>
      <c r="AH2069" s="32"/>
      <c r="AI2069" s="32"/>
      <c r="AJ2069" s="32"/>
    </row>
    <row r="2070" spans="32:36" x14ac:dyDescent="0.25">
      <c r="AF2070" s="32"/>
      <c r="AG2070" s="32"/>
      <c r="AH2070" s="32"/>
      <c r="AI2070" s="32"/>
      <c r="AJ2070" s="32"/>
    </row>
    <row r="2071" spans="32:36" x14ac:dyDescent="0.25">
      <c r="AF2071" s="32"/>
      <c r="AG2071" s="32"/>
      <c r="AH2071" s="32"/>
      <c r="AI2071" s="32"/>
      <c r="AJ2071" s="32"/>
    </row>
    <row r="2072" spans="32:36" x14ac:dyDescent="0.25">
      <c r="AF2072" s="32"/>
      <c r="AG2072" s="32"/>
      <c r="AH2072" s="32"/>
      <c r="AI2072" s="32"/>
      <c r="AJ2072" s="32"/>
    </row>
    <row r="2073" spans="32:36" x14ac:dyDescent="0.25">
      <c r="AF2073" s="32"/>
      <c r="AG2073" s="32"/>
      <c r="AH2073" s="32"/>
      <c r="AI2073" s="32"/>
      <c r="AJ2073" s="32"/>
    </row>
    <row r="2074" spans="32:36" x14ac:dyDescent="0.25">
      <c r="AF2074" s="32"/>
      <c r="AG2074" s="32"/>
      <c r="AH2074" s="32"/>
      <c r="AI2074" s="32"/>
      <c r="AJ2074" s="32"/>
    </row>
    <row r="2075" spans="32:36" x14ac:dyDescent="0.25">
      <c r="AF2075" s="32"/>
      <c r="AG2075" s="32"/>
      <c r="AH2075" s="32"/>
      <c r="AI2075" s="32"/>
      <c r="AJ2075" s="32"/>
    </row>
    <row r="2076" spans="32:36" x14ac:dyDescent="0.25">
      <c r="AF2076" s="32"/>
      <c r="AG2076" s="32"/>
      <c r="AH2076" s="32"/>
      <c r="AI2076" s="32"/>
      <c r="AJ2076" s="32"/>
    </row>
    <row r="2077" spans="32:36" x14ac:dyDescent="0.25">
      <c r="AF2077" s="32"/>
      <c r="AG2077" s="32"/>
      <c r="AH2077" s="32"/>
      <c r="AI2077" s="32"/>
      <c r="AJ2077" s="32"/>
    </row>
    <row r="2078" spans="32:36" x14ac:dyDescent="0.25">
      <c r="AF2078" s="32"/>
      <c r="AG2078" s="32"/>
      <c r="AH2078" s="32"/>
      <c r="AI2078" s="32"/>
      <c r="AJ2078" s="32"/>
    </row>
    <row r="2079" spans="32:36" x14ac:dyDescent="0.25">
      <c r="AF2079" s="32"/>
      <c r="AG2079" s="32"/>
      <c r="AH2079" s="32"/>
      <c r="AI2079" s="32"/>
      <c r="AJ2079" s="32"/>
    </row>
    <row r="2080" spans="32:36" x14ac:dyDescent="0.25">
      <c r="AF2080" s="32"/>
      <c r="AG2080" s="32"/>
      <c r="AH2080" s="32"/>
      <c r="AI2080" s="32"/>
      <c r="AJ2080" s="32"/>
    </row>
    <row r="2081" spans="32:36" x14ac:dyDescent="0.25">
      <c r="AF2081" s="32"/>
      <c r="AG2081" s="32"/>
      <c r="AH2081" s="32"/>
      <c r="AI2081" s="32"/>
      <c r="AJ2081" s="32"/>
    </row>
    <row r="2082" spans="32:36" x14ac:dyDescent="0.25">
      <c r="AF2082" s="32"/>
      <c r="AG2082" s="32"/>
      <c r="AH2082" s="32"/>
      <c r="AI2082" s="32"/>
      <c r="AJ2082" s="32"/>
    </row>
    <row r="2083" spans="32:36" x14ac:dyDescent="0.25">
      <c r="AF2083" s="32"/>
      <c r="AG2083" s="32"/>
      <c r="AH2083" s="32"/>
      <c r="AI2083" s="32"/>
      <c r="AJ2083" s="32"/>
    </row>
    <row r="2084" spans="32:36" x14ac:dyDescent="0.25">
      <c r="AF2084" s="32"/>
      <c r="AG2084" s="32"/>
      <c r="AH2084" s="32"/>
      <c r="AI2084" s="32"/>
      <c r="AJ2084" s="32"/>
    </row>
    <row r="2085" spans="32:36" x14ac:dyDescent="0.25">
      <c r="AF2085" s="32"/>
      <c r="AG2085" s="32"/>
      <c r="AH2085" s="32"/>
      <c r="AI2085" s="32"/>
      <c r="AJ2085" s="32"/>
    </row>
    <row r="2086" spans="32:36" x14ac:dyDescent="0.25">
      <c r="AF2086" s="32"/>
      <c r="AG2086" s="32"/>
      <c r="AH2086" s="32"/>
      <c r="AI2086" s="32"/>
      <c r="AJ2086" s="32"/>
    </row>
    <row r="2087" spans="32:36" x14ac:dyDescent="0.25">
      <c r="AF2087" s="32"/>
      <c r="AG2087" s="32"/>
      <c r="AH2087" s="32"/>
      <c r="AI2087" s="32"/>
      <c r="AJ2087" s="32"/>
    </row>
    <row r="2088" spans="32:36" x14ac:dyDescent="0.25">
      <c r="AF2088" s="32"/>
      <c r="AG2088" s="32"/>
      <c r="AH2088" s="32"/>
      <c r="AI2088" s="32"/>
      <c r="AJ2088" s="32"/>
    </row>
    <row r="2089" spans="32:36" x14ac:dyDescent="0.25">
      <c r="AF2089" s="32"/>
      <c r="AG2089" s="32"/>
      <c r="AH2089" s="32"/>
      <c r="AI2089" s="32"/>
      <c r="AJ2089" s="32"/>
    </row>
    <row r="2090" spans="32:36" x14ac:dyDescent="0.25">
      <c r="AF2090" s="32"/>
      <c r="AG2090" s="32"/>
      <c r="AH2090" s="32"/>
      <c r="AI2090" s="32"/>
      <c r="AJ2090" s="32"/>
    </row>
    <row r="2091" spans="32:36" x14ac:dyDescent="0.25">
      <c r="AF2091" s="32"/>
      <c r="AG2091" s="32"/>
      <c r="AH2091" s="32"/>
      <c r="AI2091" s="32"/>
      <c r="AJ2091" s="32"/>
    </row>
    <row r="2092" spans="32:36" x14ac:dyDescent="0.25">
      <c r="AF2092" s="32"/>
      <c r="AG2092" s="32"/>
      <c r="AH2092" s="32"/>
      <c r="AI2092" s="32"/>
      <c r="AJ2092" s="32"/>
    </row>
    <row r="2093" spans="32:36" x14ac:dyDescent="0.25">
      <c r="AF2093" s="32"/>
      <c r="AG2093" s="32"/>
      <c r="AH2093" s="32"/>
      <c r="AI2093" s="32"/>
      <c r="AJ2093" s="32"/>
    </row>
    <row r="2094" spans="32:36" x14ac:dyDescent="0.25">
      <c r="AF2094" s="32"/>
      <c r="AG2094" s="32"/>
      <c r="AH2094" s="32"/>
      <c r="AI2094" s="32"/>
      <c r="AJ2094" s="32"/>
    </row>
    <row r="2095" spans="32:36" x14ac:dyDescent="0.25">
      <c r="AF2095" s="32"/>
      <c r="AG2095" s="32"/>
      <c r="AH2095" s="32"/>
      <c r="AI2095" s="32"/>
      <c r="AJ2095" s="32"/>
    </row>
    <row r="2096" spans="32:36" x14ac:dyDescent="0.25">
      <c r="AF2096" s="32"/>
      <c r="AG2096" s="32"/>
      <c r="AH2096" s="32"/>
      <c r="AI2096" s="32"/>
      <c r="AJ2096" s="32"/>
    </row>
    <row r="2097" spans="32:36" x14ac:dyDescent="0.25">
      <c r="AF2097" s="32"/>
      <c r="AG2097" s="32"/>
      <c r="AH2097" s="32"/>
      <c r="AI2097" s="32"/>
      <c r="AJ2097" s="32"/>
    </row>
    <row r="2098" spans="32:36" x14ac:dyDescent="0.25">
      <c r="AF2098" s="32"/>
      <c r="AG2098" s="32"/>
      <c r="AH2098" s="32"/>
      <c r="AI2098" s="32"/>
      <c r="AJ2098" s="32"/>
    </row>
    <row r="2099" spans="32:36" x14ac:dyDescent="0.25">
      <c r="AF2099" s="32"/>
      <c r="AG2099" s="32"/>
      <c r="AH2099" s="32"/>
      <c r="AI2099" s="32"/>
      <c r="AJ2099" s="32"/>
    </row>
    <row r="2100" spans="32:36" x14ac:dyDescent="0.25">
      <c r="AF2100" s="32"/>
      <c r="AG2100" s="32"/>
      <c r="AH2100" s="32"/>
      <c r="AI2100" s="32"/>
      <c r="AJ2100" s="32"/>
    </row>
    <row r="2101" spans="32:36" x14ac:dyDescent="0.25">
      <c r="AF2101" s="32"/>
      <c r="AG2101" s="32"/>
      <c r="AH2101" s="32"/>
      <c r="AI2101" s="32"/>
      <c r="AJ2101" s="32"/>
    </row>
    <row r="2102" spans="32:36" x14ac:dyDescent="0.25">
      <c r="AF2102" s="32"/>
      <c r="AG2102" s="32"/>
      <c r="AH2102" s="32"/>
      <c r="AI2102" s="32"/>
      <c r="AJ2102" s="32"/>
    </row>
    <row r="2103" spans="32:36" x14ac:dyDescent="0.25">
      <c r="AF2103" s="32"/>
      <c r="AG2103" s="32"/>
      <c r="AH2103" s="32"/>
      <c r="AI2103" s="32"/>
      <c r="AJ2103" s="32"/>
    </row>
    <row r="2104" spans="32:36" x14ac:dyDescent="0.25">
      <c r="AF2104" s="32"/>
      <c r="AG2104" s="32"/>
      <c r="AH2104" s="32"/>
      <c r="AI2104" s="32"/>
      <c r="AJ2104" s="32"/>
    </row>
    <row r="2105" spans="32:36" x14ac:dyDescent="0.25">
      <c r="AF2105" s="32"/>
      <c r="AG2105" s="32"/>
      <c r="AH2105" s="32"/>
      <c r="AI2105" s="32"/>
      <c r="AJ2105" s="32"/>
    </row>
    <row r="2106" spans="32:36" x14ac:dyDescent="0.25">
      <c r="AF2106" s="32"/>
      <c r="AG2106" s="32"/>
      <c r="AH2106" s="32"/>
      <c r="AI2106" s="32"/>
      <c r="AJ2106" s="32"/>
    </row>
    <row r="2107" spans="32:36" x14ac:dyDescent="0.25">
      <c r="AF2107" s="32"/>
      <c r="AG2107" s="32"/>
      <c r="AH2107" s="32"/>
      <c r="AI2107" s="32"/>
      <c r="AJ2107" s="32"/>
    </row>
    <row r="2108" spans="32:36" x14ac:dyDescent="0.25">
      <c r="AF2108" s="32"/>
      <c r="AG2108" s="32"/>
      <c r="AH2108" s="32"/>
      <c r="AI2108" s="32"/>
      <c r="AJ2108" s="32"/>
    </row>
    <row r="2109" spans="32:36" x14ac:dyDescent="0.25">
      <c r="AF2109" s="32"/>
      <c r="AG2109" s="32"/>
      <c r="AH2109" s="32"/>
      <c r="AI2109" s="32"/>
      <c r="AJ2109" s="32"/>
    </row>
    <row r="2110" spans="32:36" x14ac:dyDescent="0.25">
      <c r="AF2110" s="32"/>
      <c r="AG2110" s="32"/>
      <c r="AH2110" s="32"/>
      <c r="AI2110" s="32"/>
      <c r="AJ2110" s="32"/>
    </row>
    <row r="2111" spans="32:36" x14ac:dyDescent="0.25">
      <c r="AF2111" s="32"/>
      <c r="AG2111" s="32"/>
      <c r="AH2111" s="32"/>
      <c r="AI2111" s="32"/>
      <c r="AJ2111" s="32"/>
    </row>
    <row r="2112" spans="32:36" x14ac:dyDescent="0.25">
      <c r="AF2112" s="32"/>
      <c r="AG2112" s="32"/>
      <c r="AH2112" s="32"/>
      <c r="AI2112" s="32"/>
      <c r="AJ2112" s="32"/>
    </row>
    <row r="2113" spans="32:36" x14ac:dyDescent="0.25">
      <c r="AF2113" s="32"/>
      <c r="AG2113" s="32"/>
      <c r="AH2113" s="32"/>
      <c r="AI2113" s="32"/>
      <c r="AJ2113" s="32"/>
    </row>
    <row r="2114" spans="32:36" x14ac:dyDescent="0.25">
      <c r="AF2114" s="32"/>
      <c r="AG2114" s="32"/>
      <c r="AH2114" s="32"/>
      <c r="AI2114" s="32"/>
      <c r="AJ2114" s="32"/>
    </row>
    <row r="2115" spans="32:36" x14ac:dyDescent="0.25">
      <c r="AF2115" s="32"/>
      <c r="AG2115" s="32"/>
      <c r="AH2115" s="32"/>
      <c r="AI2115" s="32"/>
      <c r="AJ2115" s="32"/>
    </row>
    <row r="2116" spans="32:36" x14ac:dyDescent="0.25">
      <c r="AF2116" s="32"/>
      <c r="AG2116" s="32"/>
      <c r="AH2116" s="32"/>
      <c r="AI2116" s="32"/>
      <c r="AJ2116" s="32"/>
    </row>
    <row r="2117" spans="32:36" x14ac:dyDescent="0.25">
      <c r="AF2117" s="32"/>
      <c r="AG2117" s="32"/>
      <c r="AH2117" s="32"/>
      <c r="AI2117" s="32"/>
      <c r="AJ2117" s="32"/>
    </row>
    <row r="2118" spans="32:36" x14ac:dyDescent="0.25">
      <c r="AF2118" s="32"/>
      <c r="AG2118" s="32"/>
      <c r="AH2118" s="32"/>
      <c r="AI2118" s="32"/>
      <c r="AJ2118" s="32"/>
    </row>
    <row r="2119" spans="32:36" x14ac:dyDescent="0.25">
      <c r="AF2119" s="32"/>
      <c r="AG2119" s="32"/>
      <c r="AH2119" s="32"/>
      <c r="AI2119" s="32"/>
      <c r="AJ2119" s="32"/>
    </row>
    <row r="2120" spans="32:36" x14ac:dyDescent="0.25">
      <c r="AF2120" s="32"/>
      <c r="AG2120" s="32"/>
      <c r="AH2120" s="32"/>
      <c r="AI2120" s="32"/>
      <c r="AJ2120" s="32"/>
    </row>
    <row r="2121" spans="32:36" x14ac:dyDescent="0.25">
      <c r="AF2121" s="32"/>
      <c r="AG2121" s="32"/>
      <c r="AH2121" s="32"/>
      <c r="AI2121" s="32"/>
      <c r="AJ2121" s="32"/>
    </row>
    <row r="2122" spans="32:36" x14ac:dyDescent="0.25">
      <c r="AF2122" s="32"/>
      <c r="AG2122" s="32"/>
      <c r="AH2122" s="32"/>
      <c r="AI2122" s="32"/>
      <c r="AJ2122" s="32"/>
    </row>
    <row r="2123" spans="32:36" x14ac:dyDescent="0.25">
      <c r="AF2123" s="32"/>
      <c r="AG2123" s="32"/>
      <c r="AH2123" s="32"/>
      <c r="AI2123" s="32"/>
      <c r="AJ2123" s="32"/>
    </row>
    <row r="2124" spans="32:36" x14ac:dyDescent="0.25">
      <c r="AF2124" s="32"/>
      <c r="AG2124" s="32"/>
      <c r="AH2124" s="32"/>
      <c r="AI2124" s="32"/>
      <c r="AJ2124" s="32"/>
    </row>
    <row r="2125" spans="32:36" x14ac:dyDescent="0.25">
      <c r="AF2125" s="32"/>
      <c r="AG2125" s="32"/>
      <c r="AH2125" s="32"/>
      <c r="AI2125" s="32"/>
      <c r="AJ2125" s="32"/>
    </row>
    <row r="2126" spans="32:36" x14ac:dyDescent="0.25">
      <c r="AF2126" s="32"/>
      <c r="AG2126" s="32"/>
      <c r="AH2126" s="32"/>
      <c r="AI2126" s="32"/>
      <c r="AJ2126" s="32"/>
    </row>
    <row r="2127" spans="32:36" x14ac:dyDescent="0.25">
      <c r="AF2127" s="32"/>
      <c r="AG2127" s="32"/>
      <c r="AH2127" s="32"/>
      <c r="AI2127" s="32"/>
      <c r="AJ2127" s="32"/>
    </row>
    <row r="2128" spans="32:36" x14ac:dyDescent="0.25">
      <c r="AF2128" s="32"/>
      <c r="AG2128" s="32"/>
      <c r="AH2128" s="32"/>
      <c r="AI2128" s="32"/>
      <c r="AJ2128" s="32"/>
    </row>
    <row r="2129" spans="32:36" x14ac:dyDescent="0.25">
      <c r="AF2129" s="32"/>
      <c r="AG2129" s="32"/>
      <c r="AH2129" s="32"/>
      <c r="AI2129" s="32"/>
      <c r="AJ2129" s="32"/>
    </row>
    <row r="2130" spans="32:36" x14ac:dyDescent="0.25">
      <c r="AF2130" s="32"/>
      <c r="AG2130" s="32"/>
      <c r="AH2130" s="32"/>
      <c r="AI2130" s="32"/>
      <c r="AJ2130" s="32"/>
    </row>
    <row r="2131" spans="32:36" x14ac:dyDescent="0.25">
      <c r="AF2131" s="32"/>
      <c r="AG2131" s="32"/>
      <c r="AH2131" s="32"/>
      <c r="AI2131" s="32"/>
      <c r="AJ2131" s="32"/>
    </row>
    <row r="2132" spans="32:36" x14ac:dyDescent="0.25">
      <c r="AF2132" s="32"/>
      <c r="AG2132" s="32"/>
      <c r="AH2132" s="32"/>
      <c r="AI2132" s="32"/>
      <c r="AJ2132" s="32"/>
    </row>
    <row r="2133" spans="32:36" x14ac:dyDescent="0.25">
      <c r="AF2133" s="32"/>
      <c r="AG2133" s="32"/>
      <c r="AH2133" s="32"/>
      <c r="AI2133" s="32"/>
      <c r="AJ2133" s="32"/>
    </row>
    <row r="2134" spans="32:36" x14ac:dyDescent="0.25">
      <c r="AF2134" s="32"/>
      <c r="AG2134" s="32"/>
      <c r="AH2134" s="32"/>
      <c r="AI2134" s="32"/>
      <c r="AJ2134" s="32"/>
    </row>
    <row r="2135" spans="32:36" x14ac:dyDescent="0.25">
      <c r="AF2135" s="32"/>
      <c r="AG2135" s="32"/>
      <c r="AH2135" s="32"/>
      <c r="AI2135" s="32"/>
      <c r="AJ2135" s="32"/>
    </row>
    <row r="2136" spans="32:36" x14ac:dyDescent="0.25">
      <c r="AF2136" s="32"/>
      <c r="AG2136" s="32"/>
      <c r="AH2136" s="32"/>
      <c r="AI2136" s="32"/>
      <c r="AJ2136" s="32"/>
    </row>
    <row r="2137" spans="32:36" x14ac:dyDescent="0.25">
      <c r="AF2137" s="32"/>
      <c r="AG2137" s="32"/>
      <c r="AH2137" s="32"/>
      <c r="AI2137" s="32"/>
      <c r="AJ2137" s="32"/>
    </row>
    <row r="2138" spans="32:36" x14ac:dyDescent="0.25">
      <c r="AF2138" s="32"/>
      <c r="AG2138" s="32"/>
      <c r="AH2138" s="32"/>
      <c r="AI2138" s="32"/>
      <c r="AJ2138" s="32"/>
    </row>
    <row r="2139" spans="32:36" x14ac:dyDescent="0.25">
      <c r="AF2139" s="32"/>
      <c r="AG2139" s="32"/>
      <c r="AH2139" s="32"/>
      <c r="AI2139" s="32"/>
      <c r="AJ2139" s="32"/>
    </row>
    <row r="2140" spans="32:36" x14ac:dyDescent="0.25">
      <c r="AF2140" s="32"/>
      <c r="AG2140" s="32"/>
      <c r="AH2140" s="32"/>
      <c r="AI2140" s="32"/>
      <c r="AJ2140" s="32"/>
    </row>
    <row r="2141" spans="32:36" x14ac:dyDescent="0.25">
      <c r="AF2141" s="32"/>
      <c r="AG2141" s="32"/>
      <c r="AH2141" s="32"/>
      <c r="AI2141" s="32"/>
      <c r="AJ2141" s="32"/>
    </row>
    <row r="2142" spans="32:36" x14ac:dyDescent="0.25">
      <c r="AF2142" s="32"/>
      <c r="AG2142" s="32"/>
      <c r="AH2142" s="32"/>
      <c r="AI2142" s="32"/>
      <c r="AJ2142" s="32"/>
    </row>
    <row r="2143" spans="32:36" x14ac:dyDescent="0.25">
      <c r="AF2143" s="32"/>
      <c r="AG2143" s="32"/>
      <c r="AH2143" s="32"/>
      <c r="AI2143" s="32"/>
      <c r="AJ2143" s="32"/>
    </row>
    <row r="2144" spans="32:36" x14ac:dyDescent="0.25">
      <c r="AF2144" s="32"/>
      <c r="AG2144" s="32"/>
      <c r="AH2144" s="32"/>
      <c r="AI2144" s="32"/>
      <c r="AJ2144" s="32"/>
    </row>
    <row r="2145" spans="32:36" x14ac:dyDescent="0.25">
      <c r="AF2145" s="32"/>
      <c r="AG2145" s="32"/>
      <c r="AH2145" s="32"/>
      <c r="AI2145" s="32"/>
      <c r="AJ2145" s="32"/>
    </row>
    <row r="2146" spans="32:36" x14ac:dyDescent="0.25">
      <c r="AF2146" s="32"/>
      <c r="AG2146" s="32"/>
      <c r="AH2146" s="32"/>
      <c r="AI2146" s="32"/>
      <c r="AJ2146" s="32"/>
    </row>
    <row r="2147" spans="32:36" x14ac:dyDescent="0.25">
      <c r="AF2147" s="32"/>
      <c r="AG2147" s="32"/>
      <c r="AH2147" s="32"/>
      <c r="AI2147" s="32"/>
      <c r="AJ2147" s="32"/>
    </row>
    <row r="2148" spans="32:36" x14ac:dyDescent="0.25">
      <c r="AF2148" s="32"/>
      <c r="AG2148" s="32"/>
      <c r="AH2148" s="32"/>
      <c r="AI2148" s="32"/>
      <c r="AJ2148" s="32"/>
    </row>
    <row r="2149" spans="32:36" x14ac:dyDescent="0.25">
      <c r="AF2149" s="32"/>
      <c r="AG2149" s="32"/>
      <c r="AH2149" s="32"/>
      <c r="AI2149" s="32"/>
      <c r="AJ2149" s="32"/>
    </row>
    <row r="2150" spans="32:36" x14ac:dyDescent="0.25">
      <c r="AF2150" s="32"/>
      <c r="AG2150" s="32"/>
      <c r="AH2150" s="32"/>
      <c r="AI2150" s="32"/>
      <c r="AJ2150" s="32"/>
    </row>
    <row r="2151" spans="32:36" x14ac:dyDescent="0.25">
      <c r="AF2151" s="32"/>
      <c r="AG2151" s="32"/>
      <c r="AH2151" s="32"/>
      <c r="AI2151" s="32"/>
      <c r="AJ2151" s="32"/>
    </row>
    <row r="2152" spans="32:36" x14ac:dyDescent="0.25">
      <c r="AF2152" s="32"/>
      <c r="AG2152" s="32"/>
      <c r="AH2152" s="32"/>
      <c r="AI2152" s="32"/>
      <c r="AJ2152" s="32"/>
    </row>
    <row r="2153" spans="32:36" x14ac:dyDescent="0.25">
      <c r="AF2153" s="32"/>
      <c r="AG2153" s="32"/>
      <c r="AH2153" s="32"/>
      <c r="AI2153" s="32"/>
      <c r="AJ2153" s="32"/>
    </row>
    <row r="2154" spans="32:36" x14ac:dyDescent="0.25">
      <c r="AF2154" s="32"/>
      <c r="AG2154" s="32"/>
      <c r="AH2154" s="32"/>
      <c r="AI2154" s="32"/>
      <c r="AJ2154" s="32"/>
    </row>
    <row r="2155" spans="32:36" x14ac:dyDescent="0.25">
      <c r="AF2155" s="32"/>
      <c r="AG2155" s="32"/>
      <c r="AH2155" s="32"/>
      <c r="AI2155" s="32"/>
      <c r="AJ2155" s="32"/>
    </row>
    <row r="2156" spans="32:36" x14ac:dyDescent="0.25">
      <c r="AF2156" s="32"/>
      <c r="AG2156" s="32"/>
      <c r="AH2156" s="32"/>
      <c r="AI2156" s="32"/>
      <c r="AJ2156" s="32"/>
    </row>
    <row r="2157" spans="32:36" x14ac:dyDescent="0.25">
      <c r="AF2157" s="32"/>
      <c r="AG2157" s="32"/>
      <c r="AH2157" s="32"/>
      <c r="AI2157" s="32"/>
      <c r="AJ2157" s="32"/>
    </row>
    <row r="2158" spans="32:36" x14ac:dyDescent="0.25">
      <c r="AF2158" s="32"/>
      <c r="AG2158" s="32"/>
      <c r="AH2158" s="32"/>
      <c r="AI2158" s="32"/>
      <c r="AJ2158" s="32"/>
    </row>
    <row r="2159" spans="32:36" x14ac:dyDescent="0.25">
      <c r="AF2159" s="32"/>
      <c r="AG2159" s="32"/>
      <c r="AH2159" s="32"/>
      <c r="AI2159" s="32"/>
      <c r="AJ2159" s="32"/>
    </row>
    <row r="2160" spans="32:36" x14ac:dyDescent="0.25">
      <c r="AF2160" s="32"/>
      <c r="AG2160" s="32"/>
      <c r="AH2160" s="32"/>
      <c r="AI2160" s="32"/>
      <c r="AJ2160" s="32"/>
    </row>
    <row r="2161" spans="32:36" x14ac:dyDescent="0.25">
      <c r="AF2161" s="32"/>
      <c r="AG2161" s="32"/>
      <c r="AH2161" s="32"/>
      <c r="AI2161" s="32"/>
      <c r="AJ2161" s="32"/>
    </row>
    <row r="2162" spans="32:36" x14ac:dyDescent="0.25">
      <c r="AF2162" s="32"/>
      <c r="AG2162" s="32"/>
      <c r="AH2162" s="32"/>
      <c r="AI2162" s="32"/>
      <c r="AJ2162" s="32"/>
    </row>
    <row r="2163" spans="32:36" x14ac:dyDescent="0.25">
      <c r="AF2163" s="32"/>
      <c r="AG2163" s="32"/>
      <c r="AH2163" s="32"/>
      <c r="AI2163" s="32"/>
      <c r="AJ2163" s="32"/>
    </row>
    <row r="2164" spans="32:36" x14ac:dyDescent="0.25">
      <c r="AF2164" s="32"/>
      <c r="AG2164" s="32"/>
      <c r="AH2164" s="32"/>
      <c r="AI2164" s="32"/>
      <c r="AJ2164" s="32"/>
    </row>
    <row r="2165" spans="32:36" x14ac:dyDescent="0.25">
      <c r="AF2165" s="32"/>
      <c r="AG2165" s="32"/>
      <c r="AH2165" s="32"/>
      <c r="AI2165" s="32"/>
      <c r="AJ2165" s="32"/>
    </row>
    <row r="2166" spans="32:36" x14ac:dyDescent="0.25">
      <c r="AF2166" s="32"/>
      <c r="AG2166" s="32"/>
      <c r="AH2166" s="32"/>
      <c r="AI2166" s="32"/>
      <c r="AJ2166" s="32"/>
    </row>
    <row r="2167" spans="32:36" x14ac:dyDescent="0.25">
      <c r="AF2167" s="32"/>
      <c r="AG2167" s="32"/>
      <c r="AH2167" s="32"/>
      <c r="AI2167" s="32"/>
      <c r="AJ2167" s="32"/>
    </row>
    <row r="2168" spans="32:36" x14ac:dyDescent="0.25">
      <c r="AF2168" s="32"/>
      <c r="AG2168" s="32"/>
      <c r="AH2168" s="32"/>
      <c r="AI2168" s="32"/>
      <c r="AJ2168" s="32"/>
    </row>
    <row r="2169" spans="32:36" x14ac:dyDescent="0.25">
      <c r="AF2169" s="32"/>
      <c r="AG2169" s="32"/>
      <c r="AH2169" s="32"/>
      <c r="AI2169" s="32"/>
      <c r="AJ2169" s="32"/>
    </row>
    <row r="2170" spans="32:36" x14ac:dyDescent="0.25">
      <c r="AF2170" s="32"/>
      <c r="AG2170" s="32"/>
      <c r="AH2170" s="32"/>
      <c r="AI2170" s="32"/>
      <c r="AJ2170" s="32"/>
    </row>
    <row r="2171" spans="32:36" x14ac:dyDescent="0.25">
      <c r="AF2171" s="32"/>
      <c r="AG2171" s="32"/>
      <c r="AH2171" s="32"/>
      <c r="AI2171" s="32"/>
      <c r="AJ2171" s="32"/>
    </row>
    <row r="2172" spans="32:36" x14ac:dyDescent="0.25">
      <c r="AF2172" s="32"/>
      <c r="AG2172" s="32"/>
      <c r="AH2172" s="32"/>
      <c r="AI2172" s="32"/>
      <c r="AJ2172" s="32"/>
    </row>
    <row r="2173" spans="32:36" x14ac:dyDescent="0.25">
      <c r="AF2173" s="32"/>
      <c r="AG2173" s="32"/>
      <c r="AH2173" s="32"/>
      <c r="AI2173" s="32"/>
      <c r="AJ2173" s="32"/>
    </row>
    <row r="2174" spans="32:36" x14ac:dyDescent="0.25">
      <c r="AF2174" s="32"/>
      <c r="AG2174" s="32"/>
      <c r="AH2174" s="32"/>
      <c r="AI2174" s="32"/>
      <c r="AJ2174" s="32"/>
    </row>
    <row r="2175" spans="32:36" x14ac:dyDescent="0.25">
      <c r="AF2175" s="32"/>
      <c r="AG2175" s="32"/>
      <c r="AH2175" s="32"/>
      <c r="AI2175" s="32"/>
      <c r="AJ2175" s="32"/>
    </row>
    <row r="2176" spans="32:36" x14ac:dyDescent="0.25">
      <c r="AF2176" s="32"/>
      <c r="AG2176" s="32"/>
      <c r="AH2176" s="32"/>
      <c r="AI2176" s="32"/>
      <c r="AJ2176" s="32"/>
    </row>
    <row r="2177" spans="32:36" x14ac:dyDescent="0.25">
      <c r="AF2177" s="32"/>
      <c r="AG2177" s="32"/>
      <c r="AH2177" s="32"/>
      <c r="AI2177" s="32"/>
      <c r="AJ2177" s="32"/>
    </row>
    <row r="2178" spans="32:36" x14ac:dyDescent="0.25">
      <c r="AF2178" s="32"/>
      <c r="AG2178" s="32"/>
      <c r="AH2178" s="32"/>
      <c r="AI2178" s="32"/>
      <c r="AJ2178" s="32"/>
    </row>
    <row r="2179" spans="32:36" x14ac:dyDescent="0.25">
      <c r="AF2179" s="32"/>
      <c r="AG2179" s="32"/>
      <c r="AH2179" s="32"/>
      <c r="AI2179" s="32"/>
      <c r="AJ2179" s="32"/>
    </row>
    <row r="2180" spans="32:36" x14ac:dyDescent="0.25">
      <c r="AF2180" s="32"/>
      <c r="AG2180" s="32"/>
      <c r="AH2180" s="32"/>
      <c r="AI2180" s="32"/>
      <c r="AJ2180" s="32"/>
    </row>
    <row r="2181" spans="32:36" x14ac:dyDescent="0.25">
      <c r="AF2181" s="32"/>
      <c r="AG2181" s="32"/>
      <c r="AH2181" s="32"/>
      <c r="AI2181" s="32"/>
      <c r="AJ2181" s="32"/>
    </row>
    <row r="2182" spans="32:36" x14ac:dyDescent="0.25">
      <c r="AF2182" s="32"/>
      <c r="AG2182" s="32"/>
      <c r="AH2182" s="32"/>
      <c r="AI2182" s="32"/>
      <c r="AJ2182" s="32"/>
    </row>
    <row r="2183" spans="32:36" x14ac:dyDescent="0.25">
      <c r="AF2183" s="32"/>
      <c r="AG2183" s="32"/>
      <c r="AH2183" s="32"/>
      <c r="AI2183" s="32"/>
      <c r="AJ2183" s="32"/>
    </row>
    <row r="2184" spans="32:36" x14ac:dyDescent="0.25">
      <c r="AF2184" s="32"/>
      <c r="AG2184" s="32"/>
      <c r="AH2184" s="32"/>
      <c r="AI2184" s="32"/>
      <c r="AJ2184" s="32"/>
    </row>
    <row r="2185" spans="32:36" x14ac:dyDescent="0.25">
      <c r="AF2185" s="32"/>
      <c r="AG2185" s="32"/>
      <c r="AH2185" s="32"/>
      <c r="AI2185" s="32"/>
      <c r="AJ2185" s="32"/>
    </row>
    <row r="2186" spans="32:36" x14ac:dyDescent="0.25">
      <c r="AF2186" s="32"/>
      <c r="AG2186" s="32"/>
      <c r="AH2186" s="32"/>
      <c r="AI2186" s="32"/>
      <c r="AJ2186" s="32"/>
    </row>
    <row r="2187" spans="32:36" x14ac:dyDescent="0.25">
      <c r="AF2187" s="32"/>
      <c r="AG2187" s="32"/>
      <c r="AH2187" s="32"/>
      <c r="AI2187" s="32"/>
      <c r="AJ2187" s="32"/>
    </row>
    <row r="2188" spans="32:36" x14ac:dyDescent="0.25">
      <c r="AF2188" s="32"/>
      <c r="AG2188" s="32"/>
      <c r="AH2188" s="32"/>
      <c r="AI2188" s="32"/>
      <c r="AJ2188" s="32"/>
    </row>
    <row r="2189" spans="32:36" x14ac:dyDescent="0.25">
      <c r="AF2189" s="32"/>
      <c r="AG2189" s="32"/>
      <c r="AH2189" s="32"/>
      <c r="AI2189" s="32"/>
      <c r="AJ2189" s="32"/>
    </row>
    <row r="2190" spans="32:36" x14ac:dyDescent="0.25">
      <c r="AF2190" s="32"/>
      <c r="AG2190" s="32"/>
      <c r="AH2190" s="32"/>
      <c r="AI2190" s="32"/>
      <c r="AJ2190" s="32"/>
    </row>
    <row r="2191" spans="32:36" x14ac:dyDescent="0.25">
      <c r="AF2191" s="32"/>
      <c r="AG2191" s="32"/>
      <c r="AH2191" s="32"/>
      <c r="AI2191" s="32"/>
      <c r="AJ2191" s="32"/>
    </row>
    <row r="2192" spans="32:36" x14ac:dyDescent="0.25">
      <c r="AF2192" s="32"/>
      <c r="AG2192" s="32"/>
      <c r="AH2192" s="32"/>
      <c r="AI2192" s="32"/>
      <c r="AJ2192" s="32"/>
    </row>
    <row r="2193" spans="32:36" x14ac:dyDescent="0.25">
      <c r="AF2193" s="32"/>
      <c r="AG2193" s="32"/>
      <c r="AH2193" s="32"/>
      <c r="AI2193" s="32"/>
      <c r="AJ2193" s="32"/>
    </row>
    <row r="2194" spans="32:36" x14ac:dyDescent="0.25">
      <c r="AF2194" s="32"/>
      <c r="AG2194" s="32"/>
      <c r="AH2194" s="32"/>
      <c r="AI2194" s="32"/>
      <c r="AJ2194" s="32"/>
    </row>
    <row r="2195" spans="32:36" x14ac:dyDescent="0.25">
      <c r="AF2195" s="32"/>
      <c r="AG2195" s="32"/>
      <c r="AH2195" s="32"/>
      <c r="AI2195" s="32"/>
      <c r="AJ2195" s="32"/>
    </row>
    <row r="2196" spans="32:36" x14ac:dyDescent="0.25">
      <c r="AF2196" s="32"/>
      <c r="AG2196" s="32"/>
      <c r="AH2196" s="32"/>
      <c r="AI2196" s="32"/>
      <c r="AJ2196" s="32"/>
    </row>
    <row r="2197" spans="32:36" x14ac:dyDescent="0.25">
      <c r="AF2197" s="32"/>
      <c r="AG2197" s="32"/>
      <c r="AH2197" s="32"/>
      <c r="AI2197" s="32"/>
      <c r="AJ2197" s="32"/>
    </row>
    <row r="2198" spans="32:36" x14ac:dyDescent="0.25">
      <c r="AF2198" s="32"/>
      <c r="AG2198" s="32"/>
      <c r="AH2198" s="32"/>
      <c r="AI2198" s="32"/>
      <c r="AJ2198" s="32"/>
    </row>
    <row r="2199" spans="32:36" x14ac:dyDescent="0.25">
      <c r="AF2199" s="32"/>
      <c r="AG2199" s="32"/>
      <c r="AH2199" s="32"/>
      <c r="AI2199" s="32"/>
      <c r="AJ2199" s="32"/>
    </row>
    <row r="2200" spans="32:36" x14ac:dyDescent="0.25">
      <c r="AF2200" s="32"/>
      <c r="AG2200" s="32"/>
      <c r="AH2200" s="32"/>
      <c r="AI2200" s="32"/>
      <c r="AJ2200" s="32"/>
    </row>
    <row r="2201" spans="32:36" x14ac:dyDescent="0.25">
      <c r="AF2201" s="32"/>
      <c r="AG2201" s="32"/>
      <c r="AH2201" s="32"/>
      <c r="AI2201" s="32"/>
      <c r="AJ2201" s="32"/>
    </row>
    <row r="2202" spans="32:36" x14ac:dyDescent="0.25">
      <c r="AF2202" s="32"/>
      <c r="AG2202" s="32"/>
      <c r="AH2202" s="32"/>
      <c r="AI2202" s="32"/>
      <c r="AJ2202" s="32"/>
    </row>
    <row r="2203" spans="32:36" x14ac:dyDescent="0.25">
      <c r="AF2203" s="32"/>
      <c r="AG2203" s="32"/>
      <c r="AH2203" s="32"/>
      <c r="AI2203" s="32"/>
      <c r="AJ2203" s="32"/>
    </row>
    <row r="2204" spans="32:36" x14ac:dyDescent="0.25">
      <c r="AF2204" s="32"/>
      <c r="AG2204" s="32"/>
      <c r="AH2204" s="32"/>
      <c r="AI2204" s="32"/>
      <c r="AJ2204" s="32"/>
    </row>
    <row r="2205" spans="32:36" x14ac:dyDescent="0.25">
      <c r="AF2205" s="32"/>
      <c r="AG2205" s="32"/>
      <c r="AH2205" s="32"/>
      <c r="AI2205" s="32"/>
      <c r="AJ2205" s="32"/>
    </row>
    <row r="2206" spans="32:36" x14ac:dyDescent="0.25">
      <c r="AF2206" s="32"/>
      <c r="AG2206" s="32"/>
      <c r="AH2206" s="32"/>
      <c r="AI2206" s="32"/>
      <c r="AJ2206" s="32"/>
    </row>
    <row r="2207" spans="32:36" x14ac:dyDescent="0.25">
      <c r="AF2207" s="32"/>
      <c r="AG2207" s="32"/>
      <c r="AH2207" s="32"/>
      <c r="AI2207" s="32"/>
      <c r="AJ2207" s="32"/>
    </row>
    <row r="2208" spans="32:36" x14ac:dyDescent="0.25">
      <c r="AF2208" s="32"/>
      <c r="AG2208" s="32"/>
      <c r="AH2208" s="32"/>
      <c r="AI2208" s="32"/>
      <c r="AJ2208" s="32"/>
    </row>
    <row r="2209" spans="32:36" x14ac:dyDescent="0.25">
      <c r="AF2209" s="32"/>
      <c r="AG2209" s="32"/>
      <c r="AH2209" s="32"/>
      <c r="AI2209" s="32"/>
      <c r="AJ2209" s="32"/>
    </row>
    <row r="2210" spans="32:36" x14ac:dyDescent="0.25">
      <c r="AF2210" s="32"/>
      <c r="AG2210" s="32"/>
      <c r="AH2210" s="32"/>
      <c r="AI2210" s="32"/>
      <c r="AJ2210" s="32"/>
    </row>
    <row r="2211" spans="32:36" x14ac:dyDescent="0.25">
      <c r="AF2211" s="32"/>
      <c r="AG2211" s="32"/>
      <c r="AH2211" s="32"/>
      <c r="AI2211" s="32"/>
      <c r="AJ2211" s="32"/>
    </row>
    <row r="2212" spans="32:36" x14ac:dyDescent="0.25">
      <c r="AF2212" s="32"/>
      <c r="AG2212" s="32"/>
      <c r="AH2212" s="32"/>
      <c r="AI2212" s="32"/>
      <c r="AJ2212" s="32"/>
    </row>
    <row r="2213" spans="32:36" x14ac:dyDescent="0.25">
      <c r="AF2213" s="32"/>
      <c r="AG2213" s="32"/>
      <c r="AH2213" s="32"/>
      <c r="AI2213" s="32"/>
      <c r="AJ2213" s="32"/>
    </row>
    <row r="2214" spans="32:36" x14ac:dyDescent="0.25">
      <c r="AF2214" s="32"/>
      <c r="AG2214" s="32"/>
      <c r="AH2214" s="32"/>
      <c r="AI2214" s="32"/>
      <c r="AJ2214" s="32"/>
    </row>
    <row r="2215" spans="32:36" x14ac:dyDescent="0.25">
      <c r="AF2215" s="32"/>
      <c r="AG2215" s="32"/>
      <c r="AH2215" s="32"/>
      <c r="AI2215" s="32"/>
      <c r="AJ2215" s="32"/>
    </row>
    <row r="2216" spans="32:36" x14ac:dyDescent="0.25">
      <c r="AF2216" s="32"/>
      <c r="AG2216" s="32"/>
      <c r="AH2216" s="32"/>
      <c r="AI2216" s="32"/>
      <c r="AJ2216" s="32"/>
    </row>
    <row r="2217" spans="32:36" x14ac:dyDescent="0.25">
      <c r="AF2217" s="32"/>
      <c r="AG2217" s="32"/>
      <c r="AH2217" s="32"/>
      <c r="AI2217" s="32"/>
      <c r="AJ2217" s="32"/>
    </row>
    <row r="2218" spans="32:36" x14ac:dyDescent="0.25">
      <c r="AF2218" s="32"/>
      <c r="AG2218" s="32"/>
      <c r="AH2218" s="32"/>
      <c r="AI2218" s="32"/>
      <c r="AJ2218" s="32"/>
    </row>
    <row r="2219" spans="32:36" x14ac:dyDescent="0.25">
      <c r="AF2219" s="32"/>
      <c r="AG2219" s="32"/>
      <c r="AH2219" s="32"/>
      <c r="AI2219" s="32"/>
      <c r="AJ2219" s="32"/>
    </row>
    <row r="2220" spans="32:36" x14ac:dyDescent="0.25">
      <c r="AF2220" s="32"/>
      <c r="AG2220" s="32"/>
      <c r="AH2220" s="32"/>
      <c r="AI2220" s="32"/>
      <c r="AJ2220" s="32"/>
    </row>
    <row r="2221" spans="32:36" x14ac:dyDescent="0.25">
      <c r="AF2221" s="32"/>
      <c r="AG2221" s="32"/>
      <c r="AH2221" s="32"/>
      <c r="AI2221" s="32"/>
      <c r="AJ2221" s="32"/>
    </row>
    <row r="2222" spans="32:36" x14ac:dyDescent="0.25">
      <c r="AF2222" s="32"/>
      <c r="AG2222" s="32"/>
      <c r="AH2222" s="32"/>
      <c r="AI2222" s="32"/>
      <c r="AJ2222" s="32"/>
    </row>
    <row r="2223" spans="32:36" x14ac:dyDescent="0.25">
      <c r="AF2223" s="32"/>
      <c r="AG2223" s="32"/>
      <c r="AH2223" s="32"/>
      <c r="AI2223" s="32"/>
      <c r="AJ2223" s="32"/>
    </row>
    <row r="2224" spans="32:36" x14ac:dyDescent="0.25">
      <c r="AF2224" s="32"/>
      <c r="AG2224" s="32"/>
      <c r="AH2224" s="32"/>
      <c r="AI2224" s="32"/>
      <c r="AJ2224" s="32"/>
    </row>
    <row r="2225" spans="32:36" x14ac:dyDescent="0.25">
      <c r="AF2225" s="32"/>
      <c r="AG2225" s="32"/>
      <c r="AH2225" s="32"/>
      <c r="AI2225" s="32"/>
      <c r="AJ2225" s="32"/>
    </row>
    <row r="2226" spans="32:36" x14ac:dyDescent="0.25">
      <c r="AF2226" s="32"/>
      <c r="AG2226" s="32"/>
      <c r="AH2226" s="32"/>
      <c r="AI2226" s="32"/>
      <c r="AJ2226" s="32"/>
    </row>
    <row r="2227" spans="32:36" x14ac:dyDescent="0.25">
      <c r="AF2227" s="32"/>
      <c r="AG2227" s="32"/>
      <c r="AH2227" s="32"/>
      <c r="AI2227" s="32"/>
      <c r="AJ2227" s="32"/>
    </row>
    <row r="2228" spans="32:36" x14ac:dyDescent="0.25">
      <c r="AF2228" s="32"/>
      <c r="AG2228" s="32"/>
      <c r="AH2228" s="32"/>
      <c r="AI2228" s="32"/>
      <c r="AJ2228" s="32"/>
    </row>
    <row r="2229" spans="32:36" x14ac:dyDescent="0.25">
      <c r="AF2229" s="32"/>
      <c r="AG2229" s="32"/>
      <c r="AH2229" s="32"/>
      <c r="AI2229" s="32"/>
      <c r="AJ2229" s="32"/>
    </row>
    <row r="2230" spans="32:36" x14ac:dyDescent="0.25">
      <c r="AF2230" s="32"/>
      <c r="AG2230" s="32"/>
      <c r="AH2230" s="32"/>
      <c r="AI2230" s="32"/>
      <c r="AJ2230" s="32"/>
    </row>
    <row r="2231" spans="32:36" x14ac:dyDescent="0.25">
      <c r="AF2231" s="32"/>
      <c r="AG2231" s="32"/>
      <c r="AH2231" s="32"/>
      <c r="AI2231" s="32"/>
      <c r="AJ2231" s="32"/>
    </row>
    <row r="2232" spans="32:36" x14ac:dyDescent="0.25">
      <c r="AF2232" s="32"/>
      <c r="AG2232" s="32"/>
      <c r="AH2232" s="32"/>
      <c r="AI2232" s="32"/>
      <c r="AJ2232" s="32"/>
    </row>
    <row r="2233" spans="32:36" x14ac:dyDescent="0.25">
      <c r="AF2233" s="32"/>
      <c r="AG2233" s="32"/>
      <c r="AH2233" s="32"/>
      <c r="AI2233" s="32"/>
      <c r="AJ2233" s="32"/>
    </row>
    <row r="2234" spans="32:36" x14ac:dyDescent="0.25">
      <c r="AF2234" s="32"/>
      <c r="AG2234" s="32"/>
      <c r="AH2234" s="32"/>
      <c r="AI2234" s="32"/>
      <c r="AJ2234" s="32"/>
    </row>
    <row r="2235" spans="32:36" x14ac:dyDescent="0.25">
      <c r="AF2235" s="32"/>
      <c r="AG2235" s="32"/>
      <c r="AH2235" s="32"/>
      <c r="AI2235" s="32"/>
      <c r="AJ2235" s="32"/>
    </row>
    <row r="2236" spans="32:36" x14ac:dyDescent="0.25">
      <c r="AF2236" s="32"/>
      <c r="AG2236" s="32"/>
      <c r="AH2236" s="32"/>
      <c r="AI2236" s="32"/>
      <c r="AJ2236" s="32"/>
    </row>
    <row r="2237" spans="32:36" x14ac:dyDescent="0.25">
      <c r="AF2237" s="32"/>
      <c r="AG2237" s="32"/>
      <c r="AH2237" s="32"/>
      <c r="AI2237" s="32"/>
      <c r="AJ2237" s="32"/>
    </row>
    <row r="2238" spans="32:36" x14ac:dyDescent="0.25">
      <c r="AF2238" s="32"/>
      <c r="AG2238" s="32"/>
      <c r="AH2238" s="32"/>
      <c r="AI2238" s="32"/>
      <c r="AJ2238" s="32"/>
    </row>
    <row r="2239" spans="32:36" x14ac:dyDescent="0.25">
      <c r="AF2239" s="32"/>
      <c r="AG2239" s="32"/>
      <c r="AH2239" s="32"/>
      <c r="AI2239" s="32"/>
      <c r="AJ2239" s="32"/>
    </row>
    <row r="2240" spans="32:36" x14ac:dyDescent="0.25">
      <c r="AF2240" s="32"/>
      <c r="AG2240" s="32"/>
      <c r="AH2240" s="32"/>
      <c r="AI2240" s="32"/>
      <c r="AJ2240" s="32"/>
    </row>
    <row r="2241" spans="32:36" x14ac:dyDescent="0.25">
      <c r="AF2241" s="32"/>
      <c r="AG2241" s="32"/>
      <c r="AH2241" s="32"/>
      <c r="AI2241" s="32"/>
      <c r="AJ2241" s="32"/>
    </row>
    <row r="2242" spans="32:36" x14ac:dyDescent="0.25">
      <c r="AF2242" s="32"/>
      <c r="AG2242" s="32"/>
      <c r="AH2242" s="32"/>
      <c r="AI2242" s="32"/>
      <c r="AJ2242" s="32"/>
    </row>
    <row r="2243" spans="32:36" x14ac:dyDescent="0.25">
      <c r="AF2243" s="32"/>
      <c r="AG2243" s="32"/>
      <c r="AH2243" s="32"/>
      <c r="AI2243" s="32"/>
      <c r="AJ2243" s="32"/>
    </row>
    <row r="2244" spans="32:36" x14ac:dyDescent="0.25">
      <c r="AF2244" s="32"/>
      <c r="AG2244" s="32"/>
      <c r="AH2244" s="32"/>
      <c r="AI2244" s="32"/>
      <c r="AJ2244" s="32"/>
    </row>
    <row r="2245" spans="32:36" x14ac:dyDescent="0.25">
      <c r="AF2245" s="32"/>
      <c r="AG2245" s="32"/>
      <c r="AH2245" s="32"/>
      <c r="AI2245" s="32"/>
      <c r="AJ2245" s="32"/>
    </row>
    <row r="2246" spans="32:36" x14ac:dyDescent="0.25">
      <c r="AF2246" s="32"/>
      <c r="AG2246" s="32"/>
      <c r="AH2246" s="32"/>
      <c r="AI2246" s="32"/>
      <c r="AJ2246" s="32"/>
    </row>
    <row r="2247" spans="32:36" x14ac:dyDescent="0.25">
      <c r="AF2247" s="32"/>
      <c r="AG2247" s="32"/>
      <c r="AH2247" s="32"/>
      <c r="AI2247" s="32"/>
      <c r="AJ2247" s="32"/>
    </row>
    <row r="2248" spans="32:36" x14ac:dyDescent="0.25">
      <c r="AF2248" s="32"/>
      <c r="AG2248" s="32"/>
      <c r="AH2248" s="32"/>
      <c r="AI2248" s="32"/>
      <c r="AJ2248" s="32"/>
    </row>
    <row r="2249" spans="32:36" x14ac:dyDescent="0.25">
      <c r="AF2249" s="32"/>
      <c r="AG2249" s="32"/>
      <c r="AH2249" s="32"/>
      <c r="AI2249" s="32"/>
      <c r="AJ2249" s="32"/>
    </row>
    <row r="2250" spans="32:36" x14ac:dyDescent="0.25">
      <c r="AF2250" s="32"/>
      <c r="AG2250" s="32"/>
      <c r="AH2250" s="32"/>
      <c r="AI2250" s="32"/>
      <c r="AJ2250" s="32"/>
    </row>
    <row r="2251" spans="32:36" x14ac:dyDescent="0.25">
      <c r="AF2251" s="32"/>
      <c r="AG2251" s="32"/>
      <c r="AH2251" s="32"/>
      <c r="AI2251" s="32"/>
      <c r="AJ2251" s="32"/>
    </row>
    <row r="2252" spans="32:36" x14ac:dyDescent="0.25">
      <c r="AF2252" s="32"/>
      <c r="AG2252" s="32"/>
      <c r="AH2252" s="32"/>
      <c r="AI2252" s="32"/>
      <c r="AJ2252" s="32"/>
    </row>
    <row r="2253" spans="32:36" x14ac:dyDescent="0.25">
      <c r="AF2253" s="32"/>
      <c r="AG2253" s="32"/>
      <c r="AH2253" s="32"/>
      <c r="AI2253" s="32"/>
      <c r="AJ2253" s="32"/>
    </row>
    <row r="2254" spans="32:36" x14ac:dyDescent="0.25">
      <c r="AF2254" s="32"/>
      <c r="AG2254" s="32"/>
      <c r="AH2254" s="32"/>
      <c r="AI2254" s="32"/>
      <c r="AJ2254" s="32"/>
    </row>
    <row r="2255" spans="32:36" x14ac:dyDescent="0.25">
      <c r="AF2255" s="32"/>
      <c r="AG2255" s="32"/>
      <c r="AH2255" s="32"/>
      <c r="AI2255" s="32"/>
      <c r="AJ2255" s="32"/>
    </row>
    <row r="2256" spans="32:36" x14ac:dyDescent="0.25">
      <c r="AF2256" s="32"/>
      <c r="AG2256" s="32"/>
      <c r="AH2256" s="32"/>
      <c r="AI2256" s="32"/>
      <c r="AJ2256" s="32"/>
    </row>
    <row r="2257" spans="32:36" x14ac:dyDescent="0.25">
      <c r="AF2257" s="32"/>
      <c r="AG2257" s="32"/>
      <c r="AH2257" s="32"/>
      <c r="AI2257" s="32"/>
      <c r="AJ2257" s="32"/>
    </row>
    <row r="2258" spans="32:36" x14ac:dyDescent="0.25">
      <c r="AF2258" s="32"/>
      <c r="AG2258" s="32"/>
      <c r="AH2258" s="32"/>
      <c r="AI2258" s="32"/>
      <c r="AJ2258" s="32"/>
    </row>
    <row r="2259" spans="32:36" x14ac:dyDescent="0.25">
      <c r="AF2259" s="32"/>
      <c r="AG2259" s="32"/>
      <c r="AH2259" s="32"/>
      <c r="AI2259" s="32"/>
      <c r="AJ2259" s="32"/>
    </row>
    <row r="2260" spans="32:36" x14ac:dyDescent="0.25">
      <c r="AF2260" s="32"/>
      <c r="AG2260" s="32"/>
      <c r="AH2260" s="32"/>
      <c r="AI2260" s="32"/>
      <c r="AJ2260" s="32"/>
    </row>
    <row r="2261" spans="32:36" x14ac:dyDescent="0.25">
      <c r="AF2261" s="32"/>
      <c r="AG2261" s="32"/>
      <c r="AH2261" s="32"/>
      <c r="AI2261" s="32"/>
      <c r="AJ2261" s="32"/>
    </row>
    <row r="2262" spans="32:36" x14ac:dyDescent="0.25">
      <c r="AF2262" s="32"/>
      <c r="AG2262" s="32"/>
      <c r="AH2262" s="32"/>
      <c r="AI2262" s="32"/>
      <c r="AJ2262" s="32"/>
    </row>
    <row r="2263" spans="32:36" x14ac:dyDescent="0.25">
      <c r="AF2263" s="32"/>
      <c r="AG2263" s="32"/>
      <c r="AH2263" s="32"/>
      <c r="AI2263" s="32"/>
      <c r="AJ2263" s="32"/>
    </row>
    <row r="2264" spans="32:36" x14ac:dyDescent="0.25">
      <c r="AF2264" s="32"/>
      <c r="AG2264" s="32"/>
      <c r="AH2264" s="32"/>
      <c r="AI2264" s="32"/>
      <c r="AJ2264" s="32"/>
    </row>
    <row r="2265" spans="32:36" x14ac:dyDescent="0.25">
      <c r="AF2265" s="32"/>
      <c r="AG2265" s="32"/>
      <c r="AH2265" s="32"/>
      <c r="AI2265" s="32"/>
      <c r="AJ2265" s="32"/>
    </row>
    <row r="2266" spans="32:36" x14ac:dyDescent="0.25">
      <c r="AF2266" s="32"/>
      <c r="AG2266" s="32"/>
      <c r="AH2266" s="32"/>
      <c r="AI2266" s="32"/>
      <c r="AJ2266" s="32"/>
    </row>
    <row r="2267" spans="32:36" x14ac:dyDescent="0.25">
      <c r="AF2267" s="32"/>
      <c r="AG2267" s="32"/>
      <c r="AH2267" s="32"/>
      <c r="AI2267" s="32"/>
      <c r="AJ2267" s="32"/>
    </row>
    <row r="2268" spans="32:36" x14ac:dyDescent="0.25">
      <c r="AF2268" s="32"/>
      <c r="AG2268" s="32"/>
      <c r="AH2268" s="32"/>
      <c r="AI2268" s="32"/>
      <c r="AJ2268" s="32"/>
    </row>
    <row r="2269" spans="32:36" x14ac:dyDescent="0.25">
      <c r="AF2269" s="32"/>
      <c r="AG2269" s="32"/>
      <c r="AH2269" s="32"/>
      <c r="AI2269" s="32"/>
      <c r="AJ2269" s="32"/>
    </row>
    <row r="2270" spans="32:36" x14ac:dyDescent="0.25">
      <c r="AF2270" s="32"/>
      <c r="AG2270" s="32"/>
      <c r="AH2270" s="32"/>
      <c r="AI2270" s="32"/>
      <c r="AJ2270" s="32"/>
    </row>
    <row r="2271" spans="32:36" x14ac:dyDescent="0.25">
      <c r="AF2271" s="32"/>
      <c r="AG2271" s="32"/>
      <c r="AH2271" s="32"/>
      <c r="AI2271" s="32"/>
      <c r="AJ2271" s="32"/>
    </row>
    <row r="2272" spans="32:36" x14ac:dyDescent="0.25">
      <c r="AF2272" s="32"/>
      <c r="AG2272" s="32"/>
      <c r="AH2272" s="32"/>
      <c r="AI2272" s="32"/>
      <c r="AJ2272" s="32"/>
    </row>
    <row r="2273" spans="32:36" x14ac:dyDescent="0.25">
      <c r="AF2273" s="32"/>
      <c r="AG2273" s="32"/>
      <c r="AH2273" s="32"/>
      <c r="AI2273" s="32"/>
      <c r="AJ2273" s="32"/>
    </row>
    <row r="2274" spans="32:36" x14ac:dyDescent="0.25">
      <c r="AF2274" s="32"/>
      <c r="AG2274" s="32"/>
      <c r="AH2274" s="32"/>
      <c r="AI2274" s="32"/>
      <c r="AJ2274" s="32"/>
    </row>
    <row r="2275" spans="32:36" x14ac:dyDescent="0.25">
      <c r="AF2275" s="32"/>
      <c r="AG2275" s="32"/>
      <c r="AH2275" s="32"/>
      <c r="AI2275" s="32"/>
      <c r="AJ2275" s="32"/>
    </row>
    <row r="2276" spans="32:36" x14ac:dyDescent="0.25">
      <c r="AF2276" s="32"/>
      <c r="AG2276" s="32"/>
      <c r="AH2276" s="32"/>
      <c r="AI2276" s="32"/>
      <c r="AJ2276" s="32"/>
    </row>
    <row r="2277" spans="32:36" x14ac:dyDescent="0.25">
      <c r="AF2277" s="32"/>
      <c r="AG2277" s="32"/>
      <c r="AH2277" s="32"/>
      <c r="AI2277" s="32"/>
      <c r="AJ2277" s="32"/>
    </row>
    <row r="2278" spans="32:36" x14ac:dyDescent="0.25">
      <c r="AF2278" s="32"/>
      <c r="AG2278" s="32"/>
      <c r="AH2278" s="32"/>
      <c r="AI2278" s="32"/>
      <c r="AJ2278" s="32"/>
    </row>
    <row r="2279" spans="32:36" x14ac:dyDescent="0.25">
      <c r="AF2279" s="32"/>
      <c r="AG2279" s="32"/>
      <c r="AH2279" s="32"/>
      <c r="AI2279" s="32"/>
      <c r="AJ2279" s="32"/>
    </row>
    <row r="2280" spans="32:36" x14ac:dyDescent="0.25">
      <c r="AF2280" s="32"/>
      <c r="AG2280" s="32"/>
      <c r="AH2280" s="32"/>
      <c r="AI2280" s="32"/>
      <c r="AJ2280" s="32"/>
    </row>
    <row r="2281" spans="32:36" x14ac:dyDescent="0.25">
      <c r="AF2281" s="32"/>
      <c r="AG2281" s="32"/>
      <c r="AH2281" s="32"/>
      <c r="AI2281" s="32"/>
      <c r="AJ2281" s="32"/>
    </row>
    <row r="2282" spans="32:36" x14ac:dyDescent="0.25">
      <c r="AF2282" s="32"/>
      <c r="AG2282" s="32"/>
      <c r="AH2282" s="32"/>
      <c r="AI2282" s="32"/>
      <c r="AJ2282" s="32"/>
    </row>
    <row r="2283" spans="32:36" x14ac:dyDescent="0.25">
      <c r="AF2283" s="32"/>
      <c r="AG2283" s="32"/>
      <c r="AH2283" s="32"/>
      <c r="AI2283" s="32"/>
      <c r="AJ2283" s="32"/>
    </row>
    <row r="2284" spans="32:36" x14ac:dyDescent="0.25">
      <c r="AF2284" s="32"/>
      <c r="AG2284" s="32"/>
      <c r="AH2284" s="32"/>
      <c r="AI2284" s="32"/>
      <c r="AJ2284" s="32"/>
    </row>
    <row r="2285" spans="32:36" x14ac:dyDescent="0.25">
      <c r="AF2285" s="32"/>
      <c r="AG2285" s="32"/>
      <c r="AH2285" s="32"/>
      <c r="AI2285" s="32"/>
      <c r="AJ2285" s="32"/>
    </row>
    <row r="2286" spans="32:36" x14ac:dyDescent="0.25">
      <c r="AF2286" s="32"/>
      <c r="AG2286" s="32"/>
      <c r="AH2286" s="32"/>
      <c r="AI2286" s="32"/>
      <c r="AJ2286" s="32"/>
    </row>
    <row r="2287" spans="32:36" x14ac:dyDescent="0.25">
      <c r="AF2287" s="32"/>
      <c r="AG2287" s="32"/>
      <c r="AH2287" s="32"/>
      <c r="AI2287" s="32"/>
      <c r="AJ2287" s="32"/>
    </row>
    <row r="2288" spans="32:36" x14ac:dyDescent="0.25">
      <c r="AF2288" s="32"/>
      <c r="AG2288" s="32"/>
      <c r="AH2288" s="32"/>
      <c r="AI2288" s="32"/>
      <c r="AJ2288" s="32"/>
    </row>
    <row r="2289" spans="32:36" x14ac:dyDescent="0.25">
      <c r="AF2289" s="32"/>
      <c r="AG2289" s="32"/>
      <c r="AH2289" s="32"/>
      <c r="AI2289" s="32"/>
      <c r="AJ2289" s="32"/>
    </row>
    <row r="2290" spans="32:36" x14ac:dyDescent="0.25">
      <c r="AF2290" s="32"/>
      <c r="AG2290" s="32"/>
      <c r="AH2290" s="32"/>
      <c r="AI2290" s="32"/>
      <c r="AJ2290" s="32"/>
    </row>
    <row r="2291" spans="32:36" x14ac:dyDescent="0.25">
      <c r="AF2291" s="32"/>
      <c r="AG2291" s="32"/>
      <c r="AH2291" s="32"/>
      <c r="AI2291" s="32"/>
      <c r="AJ2291" s="32"/>
    </row>
    <row r="2292" spans="32:36" x14ac:dyDescent="0.25">
      <c r="AF2292" s="32"/>
      <c r="AG2292" s="32"/>
      <c r="AH2292" s="32"/>
      <c r="AI2292" s="32"/>
      <c r="AJ2292" s="32"/>
    </row>
    <row r="2293" spans="32:36" x14ac:dyDescent="0.25">
      <c r="AF2293" s="32"/>
      <c r="AG2293" s="32"/>
      <c r="AH2293" s="32"/>
      <c r="AI2293" s="32"/>
      <c r="AJ2293" s="32"/>
    </row>
    <row r="2294" spans="32:36" x14ac:dyDescent="0.25">
      <c r="AF2294" s="32"/>
      <c r="AG2294" s="32"/>
      <c r="AH2294" s="32"/>
      <c r="AI2294" s="32"/>
      <c r="AJ2294" s="32"/>
    </row>
    <row r="2295" spans="32:36" x14ac:dyDescent="0.25">
      <c r="AF2295" s="32"/>
      <c r="AG2295" s="32"/>
      <c r="AH2295" s="32"/>
      <c r="AI2295" s="32"/>
      <c r="AJ2295" s="32"/>
    </row>
    <row r="2296" spans="32:36" x14ac:dyDescent="0.25">
      <c r="AF2296" s="32"/>
      <c r="AG2296" s="32"/>
      <c r="AH2296" s="32"/>
      <c r="AI2296" s="32"/>
      <c r="AJ2296" s="32"/>
    </row>
    <row r="2297" spans="32:36" x14ac:dyDescent="0.25">
      <c r="AF2297" s="32"/>
      <c r="AG2297" s="32"/>
      <c r="AH2297" s="32"/>
      <c r="AI2297" s="32"/>
      <c r="AJ2297" s="32"/>
    </row>
    <row r="2298" spans="32:36" x14ac:dyDescent="0.25">
      <c r="AF2298" s="32"/>
      <c r="AG2298" s="32"/>
      <c r="AH2298" s="32"/>
      <c r="AI2298" s="32"/>
      <c r="AJ2298" s="32"/>
    </row>
    <row r="2299" spans="32:36" x14ac:dyDescent="0.25">
      <c r="AF2299" s="32"/>
      <c r="AG2299" s="32"/>
      <c r="AH2299" s="32"/>
      <c r="AI2299" s="32"/>
      <c r="AJ2299" s="32"/>
    </row>
    <row r="2300" spans="32:36" x14ac:dyDescent="0.25">
      <c r="AF2300" s="32"/>
      <c r="AG2300" s="32"/>
      <c r="AH2300" s="32"/>
      <c r="AI2300" s="32"/>
      <c r="AJ2300" s="32"/>
    </row>
    <row r="2301" spans="32:36" x14ac:dyDescent="0.25">
      <c r="AF2301" s="32"/>
      <c r="AG2301" s="32"/>
      <c r="AH2301" s="32"/>
      <c r="AI2301" s="32"/>
      <c r="AJ2301" s="32"/>
    </row>
    <row r="2302" spans="32:36" x14ac:dyDescent="0.25">
      <c r="AF2302" s="32"/>
      <c r="AG2302" s="32"/>
      <c r="AH2302" s="32"/>
      <c r="AI2302" s="32"/>
      <c r="AJ2302" s="32"/>
    </row>
    <row r="2303" spans="32:36" x14ac:dyDescent="0.25">
      <c r="AF2303" s="32"/>
      <c r="AG2303" s="32"/>
      <c r="AH2303" s="32"/>
      <c r="AI2303" s="32"/>
      <c r="AJ2303" s="32"/>
    </row>
    <row r="2304" spans="32:36" x14ac:dyDescent="0.25">
      <c r="AF2304" s="32"/>
      <c r="AG2304" s="32"/>
      <c r="AH2304" s="32"/>
      <c r="AI2304" s="32"/>
      <c r="AJ2304" s="32"/>
    </row>
    <row r="2305" spans="32:36" x14ac:dyDescent="0.25">
      <c r="AF2305" s="32"/>
      <c r="AG2305" s="32"/>
      <c r="AH2305" s="32"/>
      <c r="AI2305" s="32"/>
      <c r="AJ2305" s="32"/>
    </row>
    <row r="2306" spans="32:36" x14ac:dyDescent="0.25">
      <c r="AF2306" s="32"/>
      <c r="AG2306" s="32"/>
      <c r="AH2306" s="32"/>
      <c r="AI2306" s="32"/>
      <c r="AJ2306" s="32"/>
    </row>
    <row r="2307" spans="32:36" x14ac:dyDescent="0.25">
      <c r="AF2307" s="32"/>
      <c r="AG2307" s="32"/>
      <c r="AH2307" s="32"/>
      <c r="AI2307" s="32"/>
      <c r="AJ2307" s="32"/>
    </row>
    <row r="2308" spans="32:36" x14ac:dyDescent="0.25">
      <c r="AF2308" s="32"/>
      <c r="AG2308" s="32"/>
      <c r="AH2308" s="32"/>
      <c r="AI2308" s="32"/>
      <c r="AJ2308" s="32"/>
    </row>
    <row r="2309" spans="32:36" x14ac:dyDescent="0.25">
      <c r="AF2309" s="32"/>
      <c r="AG2309" s="32"/>
      <c r="AH2309" s="32"/>
      <c r="AI2309" s="32"/>
      <c r="AJ2309" s="32"/>
    </row>
    <row r="2310" spans="32:36" x14ac:dyDescent="0.25">
      <c r="AF2310" s="32"/>
      <c r="AG2310" s="32"/>
      <c r="AH2310" s="32"/>
      <c r="AI2310" s="32"/>
      <c r="AJ2310" s="32"/>
    </row>
    <row r="2311" spans="32:36" x14ac:dyDescent="0.25">
      <c r="AF2311" s="32"/>
      <c r="AG2311" s="32"/>
      <c r="AH2311" s="32"/>
      <c r="AI2311" s="32"/>
      <c r="AJ2311" s="32"/>
    </row>
    <row r="2312" spans="32:36" x14ac:dyDescent="0.25">
      <c r="AF2312" s="32"/>
      <c r="AG2312" s="32"/>
      <c r="AH2312" s="32"/>
      <c r="AI2312" s="32"/>
      <c r="AJ2312" s="32"/>
    </row>
    <row r="2313" spans="32:36" x14ac:dyDescent="0.25">
      <c r="AF2313" s="32"/>
      <c r="AG2313" s="32"/>
      <c r="AH2313" s="32"/>
      <c r="AI2313" s="32"/>
      <c r="AJ2313" s="32"/>
    </row>
    <row r="2314" spans="32:36" x14ac:dyDescent="0.25">
      <c r="AF2314" s="32"/>
      <c r="AG2314" s="32"/>
      <c r="AH2314" s="32"/>
      <c r="AI2314" s="32"/>
      <c r="AJ2314" s="32"/>
    </row>
    <row r="2315" spans="32:36" x14ac:dyDescent="0.25">
      <c r="AF2315" s="32"/>
      <c r="AG2315" s="32"/>
      <c r="AH2315" s="32"/>
      <c r="AI2315" s="32"/>
      <c r="AJ2315" s="32"/>
    </row>
    <row r="2316" spans="32:36" x14ac:dyDescent="0.25">
      <c r="AF2316" s="32"/>
      <c r="AG2316" s="32"/>
      <c r="AH2316" s="32"/>
      <c r="AI2316" s="32"/>
      <c r="AJ2316" s="32"/>
    </row>
    <row r="2317" spans="32:36" x14ac:dyDescent="0.25">
      <c r="AF2317" s="32"/>
      <c r="AG2317" s="32"/>
      <c r="AH2317" s="32"/>
      <c r="AI2317" s="32"/>
      <c r="AJ2317" s="32"/>
    </row>
    <row r="2318" spans="32:36" x14ac:dyDescent="0.25">
      <c r="AF2318" s="32"/>
      <c r="AG2318" s="32"/>
      <c r="AH2318" s="32"/>
      <c r="AI2318" s="32"/>
      <c r="AJ2318" s="32"/>
    </row>
    <row r="2319" spans="32:36" x14ac:dyDescent="0.25">
      <c r="AF2319" s="32"/>
      <c r="AG2319" s="32"/>
      <c r="AH2319" s="32"/>
      <c r="AI2319" s="32"/>
      <c r="AJ2319" s="32"/>
    </row>
    <row r="2320" spans="32:36" x14ac:dyDescent="0.25">
      <c r="AF2320" s="32"/>
      <c r="AG2320" s="32"/>
      <c r="AH2320" s="32"/>
      <c r="AI2320" s="32"/>
      <c r="AJ2320" s="32"/>
    </row>
    <row r="2321" spans="32:36" x14ac:dyDescent="0.25">
      <c r="AF2321" s="32"/>
      <c r="AG2321" s="32"/>
      <c r="AH2321" s="32"/>
      <c r="AI2321" s="32"/>
      <c r="AJ2321" s="32"/>
    </row>
    <row r="2322" spans="32:36" x14ac:dyDescent="0.25">
      <c r="AF2322" s="32"/>
      <c r="AG2322" s="32"/>
      <c r="AH2322" s="32"/>
      <c r="AI2322" s="32"/>
      <c r="AJ2322" s="32"/>
    </row>
    <row r="2323" spans="32:36" x14ac:dyDescent="0.25">
      <c r="AF2323" s="32"/>
      <c r="AG2323" s="32"/>
      <c r="AH2323" s="32"/>
      <c r="AI2323" s="32"/>
      <c r="AJ2323" s="32"/>
    </row>
    <row r="2324" spans="32:36" x14ac:dyDescent="0.25">
      <c r="AF2324" s="32"/>
      <c r="AG2324" s="32"/>
      <c r="AH2324" s="32"/>
      <c r="AI2324" s="32"/>
      <c r="AJ2324" s="32"/>
    </row>
    <row r="2325" spans="32:36" x14ac:dyDescent="0.25">
      <c r="AF2325" s="32"/>
      <c r="AG2325" s="32"/>
      <c r="AH2325" s="32"/>
      <c r="AI2325" s="32"/>
      <c r="AJ2325" s="32"/>
    </row>
    <row r="2326" spans="32:36" x14ac:dyDescent="0.25">
      <c r="AF2326" s="32"/>
      <c r="AG2326" s="32"/>
      <c r="AH2326" s="32"/>
      <c r="AI2326" s="32"/>
      <c r="AJ2326" s="32"/>
    </row>
    <row r="2327" spans="32:36" x14ac:dyDescent="0.25">
      <c r="AF2327" s="32"/>
      <c r="AG2327" s="32"/>
      <c r="AH2327" s="32"/>
      <c r="AI2327" s="32"/>
      <c r="AJ2327" s="32"/>
    </row>
    <row r="2328" spans="32:36" x14ac:dyDescent="0.25">
      <c r="AF2328" s="32"/>
      <c r="AG2328" s="32"/>
      <c r="AH2328" s="32"/>
      <c r="AI2328" s="32"/>
      <c r="AJ2328" s="32"/>
    </row>
    <row r="2329" spans="32:36" x14ac:dyDescent="0.25">
      <c r="AF2329" s="32"/>
      <c r="AG2329" s="32"/>
      <c r="AH2329" s="32"/>
      <c r="AI2329" s="32"/>
      <c r="AJ2329" s="32"/>
    </row>
    <row r="2330" spans="32:36" x14ac:dyDescent="0.25">
      <c r="AF2330" s="32"/>
      <c r="AG2330" s="32"/>
      <c r="AH2330" s="32"/>
      <c r="AI2330" s="32"/>
      <c r="AJ2330" s="32"/>
    </row>
    <row r="2331" spans="32:36" x14ac:dyDescent="0.25">
      <c r="AF2331" s="32"/>
      <c r="AG2331" s="32"/>
      <c r="AH2331" s="32"/>
      <c r="AI2331" s="32"/>
      <c r="AJ2331" s="32"/>
    </row>
    <row r="2332" spans="32:36" x14ac:dyDescent="0.25">
      <c r="AF2332" s="32"/>
      <c r="AG2332" s="32"/>
      <c r="AH2332" s="32"/>
      <c r="AI2332" s="32"/>
      <c r="AJ2332" s="32"/>
    </row>
    <row r="2333" spans="32:36" x14ac:dyDescent="0.25">
      <c r="AF2333" s="32"/>
      <c r="AG2333" s="32"/>
      <c r="AH2333" s="32"/>
      <c r="AI2333" s="32"/>
      <c r="AJ2333" s="32"/>
    </row>
    <row r="2334" spans="32:36" x14ac:dyDescent="0.25">
      <c r="AF2334" s="32"/>
      <c r="AG2334" s="32"/>
      <c r="AH2334" s="32"/>
      <c r="AI2334" s="32"/>
      <c r="AJ2334" s="32"/>
    </row>
    <row r="2335" spans="32:36" x14ac:dyDescent="0.25">
      <c r="AF2335" s="32"/>
      <c r="AG2335" s="32"/>
      <c r="AH2335" s="32"/>
      <c r="AI2335" s="32"/>
      <c r="AJ2335" s="32"/>
    </row>
    <row r="2336" spans="32:36" x14ac:dyDescent="0.25">
      <c r="AF2336" s="32"/>
      <c r="AG2336" s="32"/>
      <c r="AH2336" s="32"/>
      <c r="AI2336" s="32"/>
      <c r="AJ2336" s="32"/>
    </row>
    <row r="2337" spans="32:36" x14ac:dyDescent="0.25">
      <c r="AF2337" s="32"/>
      <c r="AG2337" s="32"/>
      <c r="AH2337" s="32"/>
      <c r="AI2337" s="32"/>
      <c r="AJ2337" s="32"/>
    </row>
    <row r="2338" spans="32:36" x14ac:dyDescent="0.25">
      <c r="AF2338" s="32"/>
      <c r="AG2338" s="32"/>
      <c r="AH2338" s="32"/>
      <c r="AI2338" s="32"/>
      <c r="AJ2338" s="32"/>
    </row>
    <row r="2339" spans="32:36" x14ac:dyDescent="0.25">
      <c r="AF2339" s="32"/>
      <c r="AG2339" s="32"/>
      <c r="AH2339" s="32"/>
      <c r="AI2339" s="32"/>
      <c r="AJ2339" s="32"/>
    </row>
    <row r="2340" spans="32:36" x14ac:dyDescent="0.25">
      <c r="AF2340" s="32"/>
      <c r="AG2340" s="32"/>
      <c r="AH2340" s="32"/>
      <c r="AI2340" s="32"/>
      <c r="AJ2340" s="32"/>
    </row>
    <row r="2341" spans="32:36" x14ac:dyDescent="0.25">
      <c r="AF2341" s="32"/>
      <c r="AG2341" s="32"/>
      <c r="AH2341" s="32"/>
      <c r="AI2341" s="32"/>
      <c r="AJ2341" s="32"/>
    </row>
    <row r="2342" spans="32:36" x14ac:dyDescent="0.25">
      <c r="AF2342" s="32"/>
      <c r="AG2342" s="32"/>
      <c r="AH2342" s="32"/>
      <c r="AI2342" s="32"/>
      <c r="AJ2342" s="32"/>
    </row>
    <row r="2343" spans="32:36" x14ac:dyDescent="0.25">
      <c r="AF2343" s="32"/>
      <c r="AG2343" s="32"/>
      <c r="AH2343" s="32"/>
      <c r="AI2343" s="32"/>
      <c r="AJ2343" s="32"/>
    </row>
    <row r="2344" spans="32:36" x14ac:dyDescent="0.25">
      <c r="AF2344" s="32"/>
      <c r="AG2344" s="32"/>
      <c r="AH2344" s="32"/>
      <c r="AI2344" s="32"/>
      <c r="AJ2344" s="32"/>
    </row>
    <row r="2345" spans="32:36" x14ac:dyDescent="0.25">
      <c r="AF2345" s="32"/>
      <c r="AG2345" s="32"/>
      <c r="AH2345" s="32"/>
      <c r="AI2345" s="32"/>
      <c r="AJ2345" s="32"/>
    </row>
    <row r="2346" spans="32:36" x14ac:dyDescent="0.25">
      <c r="AF2346" s="32"/>
      <c r="AG2346" s="32"/>
      <c r="AH2346" s="32"/>
      <c r="AI2346" s="32"/>
      <c r="AJ2346" s="32"/>
    </row>
    <row r="2347" spans="32:36" x14ac:dyDescent="0.25">
      <c r="AF2347" s="32"/>
      <c r="AG2347" s="32"/>
      <c r="AH2347" s="32"/>
      <c r="AI2347" s="32"/>
      <c r="AJ2347" s="32"/>
    </row>
    <row r="2348" spans="32:36" x14ac:dyDescent="0.25">
      <c r="AF2348" s="32"/>
      <c r="AG2348" s="32"/>
      <c r="AH2348" s="32"/>
      <c r="AI2348" s="32"/>
      <c r="AJ2348" s="32"/>
    </row>
    <row r="2349" spans="32:36" x14ac:dyDescent="0.25">
      <c r="AF2349" s="32"/>
      <c r="AG2349" s="32"/>
      <c r="AH2349" s="32"/>
      <c r="AI2349" s="32"/>
      <c r="AJ2349" s="32"/>
    </row>
    <row r="2350" spans="32:36" x14ac:dyDescent="0.25">
      <c r="AF2350" s="32"/>
      <c r="AG2350" s="32"/>
      <c r="AH2350" s="32"/>
      <c r="AI2350" s="32"/>
      <c r="AJ2350" s="32"/>
    </row>
    <row r="2351" spans="32:36" x14ac:dyDescent="0.25">
      <c r="AF2351" s="32"/>
      <c r="AG2351" s="32"/>
      <c r="AH2351" s="32"/>
      <c r="AI2351" s="32"/>
      <c r="AJ2351" s="32"/>
    </row>
    <row r="2352" spans="32:36" x14ac:dyDescent="0.25">
      <c r="AF2352" s="32"/>
      <c r="AG2352" s="32"/>
      <c r="AH2352" s="32"/>
      <c r="AI2352" s="32"/>
      <c r="AJ2352" s="32"/>
    </row>
    <row r="2353" spans="32:36" x14ac:dyDescent="0.25">
      <c r="AF2353" s="32"/>
      <c r="AG2353" s="32"/>
      <c r="AH2353" s="32"/>
      <c r="AI2353" s="32"/>
      <c r="AJ2353" s="32"/>
    </row>
    <row r="2354" spans="32:36" x14ac:dyDescent="0.25">
      <c r="AF2354" s="32"/>
      <c r="AG2354" s="32"/>
      <c r="AH2354" s="32"/>
      <c r="AI2354" s="32"/>
      <c r="AJ2354" s="32"/>
    </row>
    <row r="2355" spans="32:36" x14ac:dyDescent="0.25">
      <c r="AF2355" s="32"/>
      <c r="AG2355" s="32"/>
      <c r="AH2355" s="32"/>
      <c r="AI2355" s="32"/>
      <c r="AJ2355" s="32"/>
    </row>
    <row r="2356" spans="32:36" x14ac:dyDescent="0.25">
      <c r="AF2356" s="32"/>
      <c r="AG2356" s="32"/>
      <c r="AH2356" s="32"/>
      <c r="AI2356" s="32"/>
      <c r="AJ2356" s="32"/>
    </row>
    <row r="2357" spans="32:36" x14ac:dyDescent="0.25">
      <c r="AF2357" s="32"/>
      <c r="AG2357" s="32"/>
      <c r="AH2357" s="32"/>
      <c r="AI2357" s="32"/>
      <c r="AJ2357" s="32"/>
    </row>
    <row r="2358" spans="32:36" x14ac:dyDescent="0.25">
      <c r="AF2358" s="32"/>
      <c r="AG2358" s="32"/>
      <c r="AH2358" s="32"/>
      <c r="AI2358" s="32"/>
      <c r="AJ2358" s="32"/>
    </row>
    <row r="2359" spans="32:36" x14ac:dyDescent="0.25">
      <c r="AF2359" s="32"/>
      <c r="AG2359" s="32"/>
      <c r="AH2359" s="32"/>
      <c r="AI2359" s="32"/>
      <c r="AJ2359" s="32"/>
    </row>
    <row r="2360" spans="32:36" x14ac:dyDescent="0.25">
      <c r="AF2360" s="32"/>
      <c r="AG2360" s="32"/>
      <c r="AH2360" s="32"/>
      <c r="AI2360" s="32"/>
      <c r="AJ2360" s="32"/>
    </row>
    <row r="2361" spans="32:36" x14ac:dyDescent="0.25">
      <c r="AF2361" s="32"/>
      <c r="AG2361" s="32"/>
      <c r="AH2361" s="32"/>
      <c r="AI2361" s="32"/>
      <c r="AJ2361" s="32"/>
    </row>
    <row r="2362" spans="32:36" x14ac:dyDescent="0.25">
      <c r="AF2362" s="32"/>
      <c r="AG2362" s="32"/>
      <c r="AH2362" s="32"/>
      <c r="AI2362" s="32"/>
      <c r="AJ2362" s="32"/>
    </row>
    <row r="2363" spans="32:36" x14ac:dyDescent="0.25">
      <c r="AF2363" s="32"/>
      <c r="AG2363" s="32"/>
      <c r="AH2363" s="32"/>
      <c r="AI2363" s="32"/>
      <c r="AJ2363" s="32"/>
    </row>
    <row r="2364" spans="32:36" x14ac:dyDescent="0.25">
      <c r="AF2364" s="32"/>
      <c r="AG2364" s="32"/>
      <c r="AH2364" s="32"/>
      <c r="AI2364" s="32"/>
      <c r="AJ2364" s="32"/>
    </row>
    <row r="2365" spans="32:36" x14ac:dyDescent="0.25">
      <c r="AF2365" s="32"/>
      <c r="AG2365" s="32"/>
      <c r="AH2365" s="32"/>
      <c r="AI2365" s="32"/>
      <c r="AJ2365" s="32"/>
    </row>
    <row r="2366" spans="32:36" x14ac:dyDescent="0.25">
      <c r="AF2366" s="32"/>
      <c r="AG2366" s="32"/>
      <c r="AH2366" s="32"/>
      <c r="AI2366" s="32"/>
      <c r="AJ2366" s="32"/>
    </row>
    <row r="2367" spans="32:36" x14ac:dyDescent="0.25">
      <c r="AF2367" s="32"/>
      <c r="AG2367" s="32"/>
      <c r="AH2367" s="32"/>
      <c r="AI2367" s="32"/>
      <c r="AJ2367" s="32"/>
    </row>
    <row r="2368" spans="32:36" x14ac:dyDescent="0.25">
      <c r="AF2368" s="32"/>
      <c r="AG2368" s="32"/>
      <c r="AH2368" s="32"/>
      <c r="AI2368" s="32"/>
      <c r="AJ2368" s="32"/>
    </row>
    <row r="2369" spans="32:36" x14ac:dyDescent="0.25">
      <c r="AF2369" s="32"/>
      <c r="AG2369" s="32"/>
      <c r="AH2369" s="32"/>
      <c r="AI2369" s="32"/>
      <c r="AJ2369" s="32"/>
    </row>
    <row r="2370" spans="32:36" x14ac:dyDescent="0.25">
      <c r="AF2370" s="32"/>
      <c r="AG2370" s="32"/>
      <c r="AH2370" s="32"/>
      <c r="AI2370" s="32"/>
      <c r="AJ2370" s="32"/>
    </row>
    <row r="2371" spans="32:36" x14ac:dyDescent="0.25">
      <c r="AF2371" s="32"/>
      <c r="AG2371" s="32"/>
      <c r="AH2371" s="32"/>
      <c r="AI2371" s="32"/>
      <c r="AJ2371" s="32"/>
    </row>
    <row r="2372" spans="32:36" x14ac:dyDescent="0.25">
      <c r="AF2372" s="32"/>
      <c r="AG2372" s="32"/>
      <c r="AH2372" s="32"/>
      <c r="AI2372" s="32"/>
      <c r="AJ2372" s="32"/>
    </row>
    <row r="2373" spans="32:36" x14ac:dyDescent="0.25">
      <c r="AF2373" s="32"/>
      <c r="AG2373" s="32"/>
      <c r="AH2373" s="32"/>
      <c r="AI2373" s="32"/>
      <c r="AJ2373" s="32"/>
    </row>
    <row r="2374" spans="32:36" x14ac:dyDescent="0.25">
      <c r="AF2374" s="32"/>
      <c r="AG2374" s="32"/>
      <c r="AH2374" s="32"/>
      <c r="AI2374" s="32"/>
      <c r="AJ2374" s="32"/>
    </row>
    <row r="2375" spans="32:36" x14ac:dyDescent="0.25">
      <c r="AF2375" s="32"/>
      <c r="AG2375" s="32"/>
      <c r="AH2375" s="32"/>
      <c r="AI2375" s="32"/>
      <c r="AJ2375" s="32"/>
    </row>
    <row r="2376" spans="32:36" x14ac:dyDescent="0.25">
      <c r="AF2376" s="32"/>
      <c r="AG2376" s="32"/>
      <c r="AH2376" s="32"/>
      <c r="AI2376" s="32"/>
      <c r="AJ2376" s="32"/>
    </row>
    <row r="2377" spans="32:36" x14ac:dyDescent="0.25">
      <c r="AF2377" s="32"/>
      <c r="AG2377" s="32"/>
      <c r="AH2377" s="32"/>
      <c r="AI2377" s="32"/>
      <c r="AJ2377" s="32"/>
    </row>
    <row r="2378" spans="32:36" x14ac:dyDescent="0.25">
      <c r="AF2378" s="32"/>
      <c r="AG2378" s="32"/>
      <c r="AH2378" s="32"/>
      <c r="AI2378" s="32"/>
      <c r="AJ2378" s="32"/>
    </row>
    <row r="2379" spans="32:36" x14ac:dyDescent="0.25">
      <c r="AF2379" s="32"/>
      <c r="AG2379" s="32"/>
      <c r="AH2379" s="32"/>
      <c r="AI2379" s="32"/>
      <c r="AJ2379" s="32"/>
    </row>
    <row r="2380" spans="32:36" x14ac:dyDescent="0.25">
      <c r="AF2380" s="32"/>
      <c r="AG2380" s="32"/>
      <c r="AH2380" s="32"/>
      <c r="AI2380" s="32"/>
      <c r="AJ2380" s="32"/>
    </row>
    <row r="2381" spans="32:36" x14ac:dyDescent="0.25">
      <c r="AF2381" s="32"/>
      <c r="AG2381" s="32"/>
      <c r="AH2381" s="32"/>
      <c r="AI2381" s="32"/>
      <c r="AJ2381" s="32"/>
    </row>
    <row r="2382" spans="32:36" x14ac:dyDescent="0.25">
      <c r="AF2382" s="32"/>
      <c r="AG2382" s="32"/>
      <c r="AH2382" s="32"/>
      <c r="AI2382" s="32"/>
      <c r="AJ2382" s="32"/>
    </row>
    <row r="2383" spans="32:36" x14ac:dyDescent="0.25">
      <c r="AF2383" s="32"/>
      <c r="AG2383" s="32"/>
      <c r="AH2383" s="32"/>
      <c r="AI2383" s="32"/>
      <c r="AJ2383" s="32"/>
    </row>
    <row r="2384" spans="32:36" x14ac:dyDescent="0.25">
      <c r="AF2384" s="32"/>
      <c r="AG2384" s="32"/>
      <c r="AH2384" s="32"/>
      <c r="AI2384" s="32"/>
      <c r="AJ2384" s="32"/>
    </row>
    <row r="2385" spans="32:36" x14ac:dyDescent="0.25">
      <c r="AF2385" s="32"/>
      <c r="AG2385" s="32"/>
      <c r="AH2385" s="32"/>
      <c r="AI2385" s="32"/>
      <c r="AJ2385" s="32"/>
    </row>
    <row r="2386" spans="32:36" x14ac:dyDescent="0.25">
      <c r="AF2386" s="32"/>
      <c r="AG2386" s="32"/>
      <c r="AH2386" s="32"/>
      <c r="AI2386" s="32"/>
      <c r="AJ2386" s="32"/>
    </row>
    <row r="2387" spans="32:36" x14ac:dyDescent="0.25">
      <c r="AF2387" s="32"/>
      <c r="AG2387" s="32"/>
      <c r="AH2387" s="32"/>
      <c r="AI2387" s="32"/>
      <c r="AJ2387" s="32"/>
    </row>
    <row r="2388" spans="32:36" x14ac:dyDescent="0.25">
      <c r="AF2388" s="32"/>
      <c r="AG2388" s="32"/>
      <c r="AH2388" s="32"/>
      <c r="AI2388" s="32"/>
      <c r="AJ2388" s="32"/>
    </row>
    <row r="2389" spans="32:36" x14ac:dyDescent="0.25">
      <c r="AF2389" s="32"/>
      <c r="AG2389" s="32"/>
      <c r="AH2389" s="32"/>
      <c r="AI2389" s="32"/>
      <c r="AJ2389" s="32"/>
    </row>
    <row r="2390" spans="32:36" x14ac:dyDescent="0.25">
      <c r="AF2390" s="32"/>
      <c r="AG2390" s="32"/>
      <c r="AH2390" s="32"/>
      <c r="AI2390" s="32"/>
      <c r="AJ2390" s="32"/>
    </row>
    <row r="2391" spans="32:36" x14ac:dyDescent="0.25">
      <c r="AF2391" s="32"/>
      <c r="AG2391" s="32"/>
      <c r="AH2391" s="32"/>
      <c r="AI2391" s="32"/>
      <c r="AJ2391" s="32"/>
    </row>
    <row r="2392" spans="32:36" x14ac:dyDescent="0.25">
      <c r="AF2392" s="32"/>
      <c r="AG2392" s="32"/>
      <c r="AH2392" s="32"/>
      <c r="AI2392" s="32"/>
      <c r="AJ2392" s="32"/>
    </row>
    <row r="2393" spans="32:36" x14ac:dyDescent="0.25">
      <c r="AF2393" s="32"/>
      <c r="AG2393" s="32"/>
      <c r="AH2393" s="32"/>
      <c r="AI2393" s="32"/>
      <c r="AJ2393" s="32"/>
    </row>
    <row r="2394" spans="32:36" x14ac:dyDescent="0.25">
      <c r="AF2394" s="32"/>
      <c r="AG2394" s="32"/>
      <c r="AH2394" s="32"/>
      <c r="AI2394" s="32"/>
      <c r="AJ2394" s="32"/>
    </row>
    <row r="2395" spans="32:36" x14ac:dyDescent="0.25">
      <c r="AF2395" s="32"/>
      <c r="AG2395" s="32"/>
      <c r="AH2395" s="32"/>
      <c r="AI2395" s="32"/>
      <c r="AJ2395" s="32"/>
    </row>
    <row r="2396" spans="32:36" x14ac:dyDescent="0.25">
      <c r="AF2396" s="32"/>
      <c r="AG2396" s="32"/>
      <c r="AH2396" s="32"/>
      <c r="AI2396" s="32"/>
      <c r="AJ2396" s="32"/>
    </row>
    <row r="2397" spans="32:36" x14ac:dyDescent="0.25">
      <c r="AF2397" s="32"/>
      <c r="AG2397" s="32"/>
      <c r="AH2397" s="32"/>
      <c r="AI2397" s="32"/>
      <c r="AJ2397" s="32"/>
    </row>
    <row r="2398" spans="32:36" x14ac:dyDescent="0.25">
      <c r="AF2398" s="32"/>
      <c r="AG2398" s="32"/>
      <c r="AH2398" s="32"/>
      <c r="AI2398" s="32"/>
      <c r="AJ2398" s="32"/>
    </row>
    <row r="2399" spans="32:36" x14ac:dyDescent="0.25">
      <c r="AF2399" s="32"/>
      <c r="AG2399" s="32"/>
      <c r="AH2399" s="32"/>
      <c r="AI2399" s="32"/>
      <c r="AJ2399" s="32"/>
    </row>
    <row r="2400" spans="32:36" x14ac:dyDescent="0.25">
      <c r="AF2400" s="32"/>
      <c r="AG2400" s="32"/>
      <c r="AH2400" s="32"/>
      <c r="AI2400" s="32"/>
      <c r="AJ2400" s="32"/>
    </row>
    <row r="2401" spans="32:36" x14ac:dyDescent="0.25">
      <c r="AF2401" s="32"/>
      <c r="AG2401" s="32"/>
      <c r="AH2401" s="32"/>
      <c r="AI2401" s="32"/>
      <c r="AJ2401" s="32"/>
    </row>
    <row r="2402" spans="32:36" x14ac:dyDescent="0.25">
      <c r="AF2402" s="32"/>
      <c r="AG2402" s="32"/>
      <c r="AH2402" s="32"/>
      <c r="AI2402" s="32"/>
      <c r="AJ2402" s="32"/>
    </row>
    <row r="2403" spans="32:36" x14ac:dyDescent="0.25">
      <c r="AF2403" s="32"/>
      <c r="AG2403" s="32"/>
      <c r="AH2403" s="32"/>
      <c r="AI2403" s="32"/>
      <c r="AJ2403" s="32"/>
    </row>
    <row r="2404" spans="32:36" x14ac:dyDescent="0.25">
      <c r="AF2404" s="32"/>
      <c r="AG2404" s="32"/>
      <c r="AH2404" s="32"/>
      <c r="AI2404" s="32"/>
      <c r="AJ2404" s="32"/>
    </row>
    <row r="2405" spans="32:36" x14ac:dyDescent="0.25">
      <c r="AF2405" s="32"/>
      <c r="AG2405" s="32"/>
      <c r="AH2405" s="32"/>
      <c r="AI2405" s="32"/>
      <c r="AJ2405" s="32"/>
    </row>
    <row r="2406" spans="32:36" x14ac:dyDescent="0.25">
      <c r="AF2406" s="32"/>
      <c r="AG2406" s="32"/>
      <c r="AH2406" s="32"/>
      <c r="AI2406" s="32"/>
      <c r="AJ2406" s="32"/>
    </row>
    <row r="2407" spans="32:36" x14ac:dyDescent="0.25">
      <c r="AF2407" s="32"/>
      <c r="AG2407" s="32"/>
      <c r="AH2407" s="32"/>
      <c r="AI2407" s="32"/>
      <c r="AJ2407" s="32"/>
    </row>
    <row r="2408" spans="32:36" x14ac:dyDescent="0.25">
      <c r="AF2408" s="32"/>
      <c r="AG2408" s="32"/>
      <c r="AH2408" s="32"/>
      <c r="AI2408" s="32"/>
      <c r="AJ2408" s="32"/>
    </row>
    <row r="2409" spans="32:36" x14ac:dyDescent="0.25">
      <c r="AF2409" s="32"/>
      <c r="AG2409" s="32"/>
      <c r="AH2409" s="32"/>
      <c r="AI2409" s="32"/>
      <c r="AJ2409" s="32"/>
    </row>
    <row r="2410" spans="32:36" x14ac:dyDescent="0.25">
      <c r="AF2410" s="32"/>
      <c r="AG2410" s="32"/>
      <c r="AH2410" s="32"/>
      <c r="AI2410" s="32"/>
      <c r="AJ2410" s="32"/>
    </row>
    <row r="2411" spans="32:36" x14ac:dyDescent="0.25">
      <c r="AF2411" s="32"/>
      <c r="AG2411" s="32"/>
      <c r="AH2411" s="32"/>
      <c r="AI2411" s="32"/>
      <c r="AJ2411" s="32"/>
    </row>
    <row r="2412" spans="32:36" x14ac:dyDescent="0.25">
      <c r="AF2412" s="32"/>
      <c r="AG2412" s="32"/>
      <c r="AH2412" s="32"/>
      <c r="AI2412" s="32"/>
      <c r="AJ2412" s="32"/>
    </row>
    <row r="2413" spans="32:36" x14ac:dyDescent="0.25">
      <c r="AF2413" s="32"/>
      <c r="AG2413" s="32"/>
      <c r="AH2413" s="32"/>
      <c r="AI2413" s="32"/>
      <c r="AJ2413" s="32"/>
    </row>
    <row r="2414" spans="32:36" x14ac:dyDescent="0.25">
      <c r="AF2414" s="32"/>
      <c r="AG2414" s="32"/>
      <c r="AH2414" s="32"/>
      <c r="AI2414" s="32"/>
      <c r="AJ2414" s="32"/>
    </row>
    <row r="2415" spans="32:36" x14ac:dyDescent="0.25">
      <c r="AF2415" s="32"/>
      <c r="AG2415" s="32"/>
      <c r="AH2415" s="32"/>
      <c r="AI2415" s="32"/>
      <c r="AJ2415" s="32"/>
    </row>
    <row r="2416" spans="32:36" x14ac:dyDescent="0.25">
      <c r="AF2416" s="32"/>
      <c r="AG2416" s="32"/>
      <c r="AH2416" s="32"/>
      <c r="AI2416" s="32"/>
      <c r="AJ2416" s="32"/>
    </row>
    <row r="2417" spans="32:36" x14ac:dyDescent="0.25">
      <c r="AF2417" s="32"/>
      <c r="AG2417" s="32"/>
      <c r="AH2417" s="32"/>
      <c r="AI2417" s="32"/>
      <c r="AJ2417" s="32"/>
    </row>
    <row r="2418" spans="32:36" x14ac:dyDescent="0.25">
      <c r="AF2418" s="32"/>
      <c r="AG2418" s="32"/>
      <c r="AH2418" s="32"/>
      <c r="AI2418" s="32"/>
      <c r="AJ2418" s="32"/>
    </row>
    <row r="2419" spans="32:36" x14ac:dyDescent="0.25">
      <c r="AF2419" s="32"/>
      <c r="AG2419" s="32"/>
      <c r="AH2419" s="32"/>
      <c r="AI2419" s="32"/>
      <c r="AJ2419" s="32"/>
    </row>
    <row r="2420" spans="32:36" x14ac:dyDescent="0.25">
      <c r="AF2420" s="32"/>
      <c r="AG2420" s="32"/>
      <c r="AH2420" s="32"/>
      <c r="AI2420" s="32"/>
      <c r="AJ2420" s="32"/>
    </row>
    <row r="2421" spans="32:36" x14ac:dyDescent="0.25">
      <c r="AF2421" s="32"/>
      <c r="AG2421" s="32"/>
      <c r="AH2421" s="32"/>
      <c r="AI2421" s="32"/>
      <c r="AJ2421" s="32"/>
    </row>
    <row r="2422" spans="32:36" x14ac:dyDescent="0.25">
      <c r="AF2422" s="32"/>
      <c r="AG2422" s="32"/>
      <c r="AH2422" s="32"/>
      <c r="AI2422" s="32"/>
      <c r="AJ2422" s="32"/>
    </row>
    <row r="2423" spans="32:36" x14ac:dyDescent="0.25">
      <c r="AF2423" s="32"/>
      <c r="AG2423" s="32"/>
      <c r="AH2423" s="32"/>
      <c r="AI2423" s="32"/>
      <c r="AJ2423" s="32"/>
    </row>
    <row r="2424" spans="32:36" x14ac:dyDescent="0.25">
      <c r="AF2424" s="32"/>
      <c r="AG2424" s="32"/>
      <c r="AH2424" s="32"/>
      <c r="AI2424" s="32"/>
      <c r="AJ2424" s="32"/>
    </row>
    <row r="2425" spans="32:36" x14ac:dyDescent="0.25">
      <c r="AF2425" s="32"/>
      <c r="AG2425" s="32"/>
      <c r="AH2425" s="32"/>
      <c r="AI2425" s="32"/>
      <c r="AJ2425" s="32"/>
    </row>
    <row r="2426" spans="32:36" x14ac:dyDescent="0.25">
      <c r="AF2426" s="32"/>
      <c r="AG2426" s="32"/>
      <c r="AH2426" s="32"/>
      <c r="AI2426" s="32"/>
      <c r="AJ2426" s="32"/>
    </row>
    <row r="2427" spans="32:36" x14ac:dyDescent="0.25">
      <c r="AF2427" s="32"/>
      <c r="AG2427" s="32"/>
      <c r="AH2427" s="32"/>
      <c r="AI2427" s="32"/>
      <c r="AJ2427" s="32"/>
    </row>
    <row r="2428" spans="32:36" x14ac:dyDescent="0.25">
      <c r="AF2428" s="32"/>
      <c r="AG2428" s="32"/>
      <c r="AH2428" s="32"/>
      <c r="AI2428" s="32"/>
      <c r="AJ2428" s="32"/>
    </row>
    <row r="2429" spans="32:36" x14ac:dyDescent="0.25">
      <c r="AF2429" s="32"/>
      <c r="AG2429" s="32"/>
      <c r="AH2429" s="32"/>
      <c r="AI2429" s="32"/>
      <c r="AJ2429" s="32"/>
    </row>
    <row r="2430" spans="32:36" x14ac:dyDescent="0.25">
      <c r="AF2430" s="32"/>
      <c r="AG2430" s="32"/>
      <c r="AH2430" s="32"/>
      <c r="AI2430" s="32"/>
      <c r="AJ2430" s="32"/>
    </row>
    <row r="2431" spans="32:36" x14ac:dyDescent="0.25">
      <c r="AF2431" s="32"/>
      <c r="AG2431" s="32"/>
      <c r="AH2431" s="32"/>
      <c r="AI2431" s="32"/>
      <c r="AJ2431" s="32"/>
    </row>
    <row r="2432" spans="32:36" x14ac:dyDescent="0.25">
      <c r="AF2432" s="32"/>
      <c r="AG2432" s="32"/>
      <c r="AH2432" s="32"/>
      <c r="AI2432" s="32"/>
      <c r="AJ2432" s="32"/>
    </row>
    <row r="2433" spans="32:36" x14ac:dyDescent="0.25">
      <c r="AF2433" s="32"/>
      <c r="AG2433" s="32"/>
      <c r="AH2433" s="32"/>
      <c r="AI2433" s="32"/>
      <c r="AJ2433" s="32"/>
    </row>
    <row r="2434" spans="32:36" x14ac:dyDescent="0.25">
      <c r="AF2434" s="32"/>
      <c r="AG2434" s="32"/>
      <c r="AH2434" s="32"/>
      <c r="AI2434" s="32"/>
      <c r="AJ2434" s="32"/>
    </row>
    <row r="2435" spans="32:36" x14ac:dyDescent="0.25">
      <c r="AF2435" s="32"/>
      <c r="AG2435" s="32"/>
      <c r="AH2435" s="32"/>
      <c r="AI2435" s="32"/>
      <c r="AJ2435" s="32"/>
    </row>
    <row r="2436" spans="32:36" x14ac:dyDescent="0.25">
      <c r="AF2436" s="32"/>
      <c r="AG2436" s="32"/>
      <c r="AH2436" s="32"/>
      <c r="AI2436" s="32"/>
      <c r="AJ2436" s="32"/>
    </row>
    <row r="2437" spans="32:36" x14ac:dyDescent="0.25">
      <c r="AF2437" s="32"/>
      <c r="AG2437" s="32"/>
      <c r="AH2437" s="32"/>
      <c r="AI2437" s="32"/>
      <c r="AJ2437" s="32"/>
    </row>
    <row r="2438" spans="32:36" x14ac:dyDescent="0.25">
      <c r="AF2438" s="32"/>
      <c r="AG2438" s="32"/>
      <c r="AH2438" s="32"/>
      <c r="AI2438" s="32"/>
      <c r="AJ2438" s="32"/>
    </row>
    <row r="2439" spans="32:36" x14ac:dyDescent="0.25">
      <c r="AF2439" s="32"/>
      <c r="AG2439" s="32"/>
      <c r="AH2439" s="32"/>
      <c r="AI2439" s="32"/>
      <c r="AJ2439" s="32"/>
    </row>
    <row r="2440" spans="32:36" x14ac:dyDescent="0.25">
      <c r="AF2440" s="32"/>
      <c r="AG2440" s="32"/>
      <c r="AH2440" s="32"/>
      <c r="AI2440" s="32"/>
      <c r="AJ2440" s="32"/>
    </row>
    <row r="2441" spans="32:36" x14ac:dyDescent="0.25">
      <c r="AF2441" s="32"/>
      <c r="AG2441" s="32"/>
      <c r="AH2441" s="32"/>
      <c r="AI2441" s="32"/>
      <c r="AJ2441" s="32"/>
    </row>
    <row r="2442" spans="32:36" x14ac:dyDescent="0.25">
      <c r="AF2442" s="32"/>
      <c r="AG2442" s="32"/>
      <c r="AH2442" s="32"/>
      <c r="AI2442" s="32"/>
      <c r="AJ2442" s="32"/>
    </row>
    <row r="2443" spans="32:36" x14ac:dyDescent="0.25">
      <c r="AF2443" s="32"/>
      <c r="AG2443" s="32"/>
      <c r="AH2443" s="32"/>
      <c r="AI2443" s="32"/>
      <c r="AJ2443" s="32"/>
    </row>
    <row r="2444" spans="32:36" x14ac:dyDescent="0.25">
      <c r="AF2444" s="32"/>
      <c r="AG2444" s="32"/>
      <c r="AH2444" s="32"/>
      <c r="AI2444" s="32"/>
      <c r="AJ2444" s="32"/>
    </row>
    <row r="2445" spans="32:36" x14ac:dyDescent="0.25">
      <c r="AF2445" s="32"/>
      <c r="AG2445" s="32"/>
      <c r="AH2445" s="32"/>
      <c r="AI2445" s="32"/>
      <c r="AJ2445" s="32"/>
    </row>
    <row r="2446" spans="32:36" x14ac:dyDescent="0.25">
      <c r="AF2446" s="32"/>
      <c r="AG2446" s="32"/>
      <c r="AH2446" s="32"/>
      <c r="AI2446" s="32"/>
      <c r="AJ2446" s="32"/>
    </row>
    <row r="2447" spans="32:36" x14ac:dyDescent="0.25">
      <c r="AF2447" s="32"/>
      <c r="AG2447" s="32"/>
      <c r="AH2447" s="32"/>
      <c r="AI2447" s="32"/>
      <c r="AJ2447" s="32"/>
    </row>
    <row r="2448" spans="32:36" x14ac:dyDescent="0.25">
      <c r="AF2448" s="32"/>
      <c r="AG2448" s="32"/>
      <c r="AH2448" s="32"/>
      <c r="AI2448" s="32"/>
      <c r="AJ2448" s="32"/>
    </row>
    <row r="2449" spans="32:36" x14ac:dyDescent="0.25">
      <c r="AF2449" s="32"/>
      <c r="AG2449" s="32"/>
      <c r="AH2449" s="32"/>
      <c r="AI2449" s="32"/>
      <c r="AJ2449" s="32"/>
    </row>
    <row r="2450" spans="32:36" x14ac:dyDescent="0.25">
      <c r="AF2450" s="32"/>
      <c r="AG2450" s="32"/>
      <c r="AH2450" s="32"/>
      <c r="AI2450" s="32"/>
      <c r="AJ2450" s="32"/>
    </row>
    <row r="2451" spans="32:36" x14ac:dyDescent="0.25">
      <c r="AF2451" s="32"/>
      <c r="AG2451" s="32"/>
      <c r="AH2451" s="32"/>
      <c r="AI2451" s="32"/>
      <c r="AJ2451" s="32"/>
    </row>
    <row r="2452" spans="32:36" x14ac:dyDescent="0.25">
      <c r="AF2452" s="32"/>
      <c r="AG2452" s="32"/>
      <c r="AH2452" s="32"/>
      <c r="AI2452" s="32"/>
      <c r="AJ2452" s="32"/>
    </row>
    <row r="2453" spans="32:36" x14ac:dyDescent="0.25">
      <c r="AF2453" s="32"/>
      <c r="AG2453" s="32"/>
      <c r="AH2453" s="32"/>
      <c r="AI2453" s="32"/>
      <c r="AJ2453" s="32"/>
    </row>
    <row r="2454" spans="32:36" x14ac:dyDescent="0.25">
      <c r="AF2454" s="32"/>
      <c r="AG2454" s="32"/>
      <c r="AH2454" s="32"/>
      <c r="AI2454" s="32"/>
      <c r="AJ2454" s="32"/>
    </row>
    <row r="2455" spans="32:36" x14ac:dyDescent="0.25">
      <c r="AF2455" s="32"/>
      <c r="AG2455" s="32"/>
      <c r="AH2455" s="32"/>
      <c r="AI2455" s="32"/>
      <c r="AJ2455" s="32"/>
    </row>
    <row r="2456" spans="32:36" x14ac:dyDescent="0.25">
      <c r="AF2456" s="32"/>
      <c r="AG2456" s="32"/>
      <c r="AH2456" s="32"/>
      <c r="AI2456" s="32"/>
      <c r="AJ2456" s="32"/>
    </row>
    <row r="2457" spans="32:36" x14ac:dyDescent="0.25">
      <c r="AF2457" s="32"/>
      <c r="AG2457" s="32"/>
      <c r="AH2457" s="32"/>
      <c r="AI2457" s="32"/>
      <c r="AJ2457" s="32"/>
    </row>
    <row r="2458" spans="32:36" x14ac:dyDescent="0.25">
      <c r="AF2458" s="32"/>
      <c r="AG2458" s="32"/>
      <c r="AH2458" s="32"/>
      <c r="AI2458" s="32"/>
      <c r="AJ2458" s="32"/>
    </row>
    <row r="2459" spans="32:36" x14ac:dyDescent="0.25">
      <c r="AF2459" s="32"/>
      <c r="AG2459" s="32"/>
      <c r="AH2459" s="32"/>
      <c r="AI2459" s="32"/>
      <c r="AJ2459" s="32"/>
    </row>
    <row r="2460" spans="32:36" x14ac:dyDescent="0.25">
      <c r="AF2460" s="32"/>
      <c r="AG2460" s="32"/>
      <c r="AH2460" s="32"/>
      <c r="AI2460" s="32"/>
      <c r="AJ2460" s="32"/>
    </row>
    <row r="2461" spans="32:36" x14ac:dyDescent="0.25">
      <c r="AF2461" s="32"/>
      <c r="AG2461" s="32"/>
      <c r="AH2461" s="32"/>
      <c r="AI2461" s="32"/>
      <c r="AJ2461" s="32"/>
    </row>
    <row r="2462" spans="32:36" x14ac:dyDescent="0.25">
      <c r="AF2462" s="32"/>
      <c r="AG2462" s="32"/>
      <c r="AH2462" s="32"/>
      <c r="AI2462" s="32"/>
      <c r="AJ2462" s="32"/>
    </row>
    <row r="2463" spans="32:36" x14ac:dyDescent="0.25">
      <c r="AF2463" s="32"/>
      <c r="AG2463" s="32"/>
      <c r="AH2463" s="32"/>
      <c r="AI2463" s="32"/>
      <c r="AJ2463" s="32"/>
    </row>
    <row r="2464" spans="32:36" x14ac:dyDescent="0.25">
      <c r="AF2464" s="32"/>
      <c r="AG2464" s="32"/>
      <c r="AH2464" s="32"/>
      <c r="AI2464" s="32"/>
      <c r="AJ2464" s="32"/>
    </row>
    <row r="2465" spans="32:36" x14ac:dyDescent="0.25">
      <c r="AF2465" s="32"/>
      <c r="AG2465" s="32"/>
      <c r="AH2465" s="32"/>
      <c r="AI2465" s="32"/>
      <c r="AJ2465" s="32"/>
    </row>
    <row r="2466" spans="32:36" x14ac:dyDescent="0.25">
      <c r="AF2466" s="32"/>
      <c r="AG2466" s="32"/>
      <c r="AH2466" s="32"/>
      <c r="AI2466" s="32"/>
      <c r="AJ2466" s="32"/>
    </row>
    <row r="2467" spans="32:36" x14ac:dyDescent="0.25">
      <c r="AF2467" s="32"/>
      <c r="AG2467" s="32"/>
      <c r="AH2467" s="32"/>
      <c r="AI2467" s="32"/>
      <c r="AJ2467" s="32"/>
    </row>
    <row r="2468" spans="32:36" x14ac:dyDescent="0.25">
      <c r="AF2468" s="32"/>
      <c r="AG2468" s="32"/>
      <c r="AH2468" s="32"/>
      <c r="AI2468" s="32"/>
      <c r="AJ2468" s="32"/>
    </row>
    <row r="2469" spans="32:36" x14ac:dyDescent="0.25">
      <c r="AF2469" s="32"/>
      <c r="AG2469" s="32"/>
      <c r="AH2469" s="32"/>
      <c r="AI2469" s="32"/>
      <c r="AJ2469" s="32"/>
    </row>
    <row r="2470" spans="32:36" x14ac:dyDescent="0.25">
      <c r="AF2470" s="32"/>
      <c r="AG2470" s="32"/>
      <c r="AH2470" s="32"/>
      <c r="AI2470" s="32"/>
      <c r="AJ2470" s="32"/>
    </row>
    <row r="2471" spans="32:36" x14ac:dyDescent="0.25">
      <c r="AF2471" s="32"/>
      <c r="AG2471" s="32"/>
      <c r="AH2471" s="32"/>
      <c r="AI2471" s="32"/>
      <c r="AJ2471" s="32"/>
    </row>
    <row r="2472" spans="32:36" x14ac:dyDescent="0.25">
      <c r="AF2472" s="32"/>
      <c r="AG2472" s="32"/>
      <c r="AH2472" s="32"/>
      <c r="AI2472" s="32"/>
      <c r="AJ2472" s="32"/>
    </row>
    <row r="2473" spans="32:36" x14ac:dyDescent="0.25">
      <c r="AF2473" s="32"/>
      <c r="AG2473" s="32"/>
      <c r="AH2473" s="32"/>
      <c r="AI2473" s="32"/>
      <c r="AJ2473" s="32"/>
    </row>
    <row r="2474" spans="32:36" x14ac:dyDescent="0.25">
      <c r="AF2474" s="32"/>
      <c r="AG2474" s="32"/>
      <c r="AH2474" s="32"/>
      <c r="AI2474" s="32"/>
      <c r="AJ2474" s="32"/>
    </row>
    <row r="2475" spans="32:36" x14ac:dyDescent="0.25">
      <c r="AF2475" s="32"/>
      <c r="AG2475" s="32"/>
      <c r="AH2475" s="32"/>
      <c r="AI2475" s="32"/>
      <c r="AJ2475" s="32"/>
    </row>
    <row r="2476" spans="32:36" x14ac:dyDescent="0.25">
      <c r="AF2476" s="32"/>
      <c r="AG2476" s="32"/>
      <c r="AH2476" s="32"/>
      <c r="AI2476" s="32"/>
      <c r="AJ2476" s="32"/>
    </row>
    <row r="2477" spans="32:36" x14ac:dyDescent="0.25">
      <c r="AF2477" s="32"/>
      <c r="AG2477" s="32"/>
      <c r="AH2477" s="32"/>
      <c r="AI2477" s="32"/>
      <c r="AJ2477" s="32"/>
    </row>
    <row r="2478" spans="32:36" x14ac:dyDescent="0.25">
      <c r="AF2478" s="32"/>
      <c r="AG2478" s="32"/>
      <c r="AH2478" s="32"/>
      <c r="AI2478" s="32"/>
      <c r="AJ2478" s="32"/>
    </row>
    <row r="2479" spans="32:36" x14ac:dyDescent="0.25">
      <c r="AF2479" s="32"/>
      <c r="AG2479" s="32"/>
      <c r="AH2479" s="32"/>
      <c r="AI2479" s="32"/>
      <c r="AJ2479" s="32"/>
    </row>
    <row r="2480" spans="32:36" x14ac:dyDescent="0.25">
      <c r="AF2480" s="32"/>
      <c r="AG2480" s="32"/>
      <c r="AH2480" s="32"/>
      <c r="AI2480" s="32"/>
      <c r="AJ2480" s="32"/>
    </row>
    <row r="2481" spans="32:36" x14ac:dyDescent="0.25">
      <c r="AF2481" s="32"/>
      <c r="AG2481" s="32"/>
      <c r="AH2481" s="32"/>
      <c r="AI2481" s="32"/>
      <c r="AJ2481" s="32"/>
    </row>
    <row r="2482" spans="32:36" x14ac:dyDescent="0.25">
      <c r="AF2482" s="32"/>
      <c r="AG2482" s="32"/>
      <c r="AH2482" s="32"/>
      <c r="AI2482" s="32"/>
      <c r="AJ2482" s="32"/>
    </row>
    <row r="2483" spans="32:36" x14ac:dyDescent="0.25">
      <c r="AF2483" s="32"/>
      <c r="AG2483" s="32"/>
      <c r="AH2483" s="32"/>
      <c r="AI2483" s="32"/>
      <c r="AJ2483" s="32"/>
    </row>
    <row r="2484" spans="32:36" x14ac:dyDescent="0.25">
      <c r="AF2484" s="32"/>
      <c r="AG2484" s="32"/>
      <c r="AH2484" s="32"/>
      <c r="AI2484" s="32"/>
      <c r="AJ2484" s="32"/>
    </row>
    <row r="2485" spans="32:36" x14ac:dyDescent="0.25">
      <c r="AF2485" s="32"/>
      <c r="AG2485" s="32"/>
      <c r="AH2485" s="32"/>
      <c r="AI2485" s="32"/>
      <c r="AJ2485" s="32"/>
    </row>
    <row r="2486" spans="32:36" x14ac:dyDescent="0.25">
      <c r="AF2486" s="32"/>
      <c r="AG2486" s="32"/>
      <c r="AH2486" s="32"/>
      <c r="AI2486" s="32"/>
      <c r="AJ2486" s="32"/>
    </row>
    <row r="2487" spans="32:36" x14ac:dyDescent="0.25">
      <c r="AF2487" s="32"/>
      <c r="AG2487" s="32"/>
      <c r="AH2487" s="32"/>
      <c r="AI2487" s="32"/>
      <c r="AJ2487" s="32"/>
    </row>
    <row r="2488" spans="32:36" x14ac:dyDescent="0.25">
      <c r="AF2488" s="32"/>
      <c r="AG2488" s="32"/>
      <c r="AH2488" s="32"/>
      <c r="AI2488" s="32"/>
      <c r="AJ2488" s="32"/>
    </row>
    <row r="2489" spans="32:36" x14ac:dyDescent="0.25">
      <c r="AF2489" s="32"/>
      <c r="AG2489" s="32"/>
      <c r="AH2489" s="32"/>
      <c r="AI2489" s="32"/>
      <c r="AJ2489" s="32"/>
    </row>
    <row r="2490" spans="32:36" x14ac:dyDescent="0.25">
      <c r="AF2490" s="32"/>
      <c r="AG2490" s="32"/>
      <c r="AH2490" s="32"/>
      <c r="AI2490" s="32"/>
      <c r="AJ2490" s="32"/>
    </row>
    <row r="2491" spans="32:36" x14ac:dyDescent="0.25">
      <c r="AF2491" s="32"/>
      <c r="AG2491" s="32"/>
      <c r="AH2491" s="32"/>
      <c r="AI2491" s="32"/>
      <c r="AJ2491" s="32"/>
    </row>
    <row r="2492" spans="32:36" x14ac:dyDescent="0.25">
      <c r="AF2492" s="32"/>
      <c r="AG2492" s="32"/>
      <c r="AH2492" s="32"/>
      <c r="AI2492" s="32"/>
      <c r="AJ2492" s="32"/>
    </row>
    <row r="2493" spans="32:36" x14ac:dyDescent="0.25">
      <c r="AF2493" s="32"/>
      <c r="AG2493" s="32"/>
      <c r="AH2493" s="32"/>
      <c r="AI2493" s="32"/>
      <c r="AJ2493" s="32"/>
    </row>
    <row r="2494" spans="32:36" x14ac:dyDescent="0.25">
      <c r="AF2494" s="32"/>
      <c r="AG2494" s="32"/>
      <c r="AH2494" s="32"/>
      <c r="AI2494" s="32"/>
      <c r="AJ2494" s="32"/>
    </row>
    <row r="2495" spans="32:36" x14ac:dyDescent="0.25">
      <c r="AF2495" s="32"/>
      <c r="AG2495" s="32"/>
      <c r="AH2495" s="32"/>
      <c r="AI2495" s="32"/>
      <c r="AJ2495" s="32"/>
    </row>
    <row r="2496" spans="32:36" x14ac:dyDescent="0.25">
      <c r="AF2496" s="32"/>
      <c r="AG2496" s="32"/>
      <c r="AH2496" s="32"/>
      <c r="AI2496" s="32"/>
      <c r="AJ2496" s="32"/>
    </row>
    <row r="2497" spans="32:36" x14ac:dyDescent="0.25">
      <c r="AF2497" s="32"/>
      <c r="AG2497" s="32"/>
      <c r="AH2497" s="32"/>
      <c r="AI2497" s="32"/>
      <c r="AJ2497" s="32"/>
    </row>
    <row r="2498" spans="32:36" x14ac:dyDescent="0.25">
      <c r="AF2498" s="32"/>
      <c r="AG2498" s="32"/>
      <c r="AH2498" s="32"/>
      <c r="AI2498" s="32"/>
      <c r="AJ2498" s="32"/>
    </row>
    <row r="2499" spans="32:36" x14ac:dyDescent="0.25">
      <c r="AF2499" s="32"/>
      <c r="AG2499" s="32"/>
      <c r="AH2499" s="32"/>
      <c r="AI2499" s="32"/>
      <c r="AJ2499" s="32"/>
    </row>
    <row r="2500" spans="32:36" x14ac:dyDescent="0.25">
      <c r="AF2500" s="32"/>
      <c r="AG2500" s="32"/>
      <c r="AH2500" s="32"/>
      <c r="AI2500" s="32"/>
      <c r="AJ2500" s="32"/>
    </row>
    <row r="2501" spans="32:36" x14ac:dyDescent="0.25">
      <c r="AF2501" s="32"/>
      <c r="AG2501" s="32"/>
      <c r="AH2501" s="32"/>
      <c r="AI2501" s="32"/>
      <c r="AJ2501" s="32"/>
    </row>
    <row r="2502" spans="32:36" x14ac:dyDescent="0.25">
      <c r="AF2502" s="32"/>
      <c r="AG2502" s="32"/>
      <c r="AH2502" s="32"/>
      <c r="AI2502" s="32"/>
      <c r="AJ2502" s="32"/>
    </row>
    <row r="2503" spans="32:36" x14ac:dyDescent="0.25">
      <c r="AF2503" s="32"/>
      <c r="AG2503" s="32"/>
      <c r="AH2503" s="32"/>
      <c r="AI2503" s="32"/>
      <c r="AJ2503" s="32"/>
    </row>
    <row r="2504" spans="32:36" x14ac:dyDescent="0.25">
      <c r="AF2504" s="32"/>
      <c r="AG2504" s="32"/>
      <c r="AH2504" s="32"/>
      <c r="AI2504" s="32"/>
      <c r="AJ2504" s="32"/>
    </row>
    <row r="2505" spans="32:36" x14ac:dyDescent="0.25">
      <c r="AF2505" s="32"/>
      <c r="AG2505" s="32"/>
      <c r="AH2505" s="32"/>
      <c r="AI2505" s="32"/>
      <c r="AJ2505" s="32"/>
    </row>
    <row r="2506" spans="32:36" x14ac:dyDescent="0.25">
      <c r="AF2506" s="32"/>
      <c r="AG2506" s="32"/>
      <c r="AH2506" s="32"/>
      <c r="AI2506" s="32"/>
      <c r="AJ2506" s="32"/>
    </row>
    <row r="2507" spans="32:36" x14ac:dyDescent="0.25">
      <c r="AF2507" s="32"/>
      <c r="AG2507" s="32"/>
      <c r="AH2507" s="32"/>
      <c r="AI2507" s="32"/>
      <c r="AJ2507" s="32"/>
    </row>
    <row r="2508" spans="32:36" x14ac:dyDescent="0.25">
      <c r="AF2508" s="32"/>
      <c r="AG2508" s="32"/>
      <c r="AH2508" s="32"/>
      <c r="AI2508" s="32"/>
      <c r="AJ2508" s="32"/>
    </row>
    <row r="2509" spans="32:36" x14ac:dyDescent="0.25">
      <c r="AF2509" s="32"/>
      <c r="AG2509" s="32"/>
      <c r="AH2509" s="32"/>
      <c r="AI2509" s="32"/>
      <c r="AJ2509" s="32"/>
    </row>
    <row r="2510" spans="32:36" x14ac:dyDescent="0.25">
      <c r="AF2510" s="32"/>
      <c r="AG2510" s="32"/>
      <c r="AH2510" s="32"/>
      <c r="AI2510" s="32"/>
      <c r="AJ2510" s="32"/>
    </row>
    <row r="2511" spans="32:36" x14ac:dyDescent="0.25">
      <c r="AF2511" s="32"/>
      <c r="AG2511" s="32"/>
      <c r="AH2511" s="32"/>
      <c r="AI2511" s="32"/>
      <c r="AJ2511" s="32"/>
    </row>
    <row r="2512" spans="32:36" x14ac:dyDescent="0.25">
      <c r="AF2512" s="32"/>
      <c r="AG2512" s="32"/>
      <c r="AH2512" s="32"/>
      <c r="AI2512" s="32"/>
      <c r="AJ2512" s="32"/>
    </row>
    <row r="2513" spans="32:36" x14ac:dyDescent="0.25">
      <c r="AF2513" s="32"/>
      <c r="AG2513" s="32"/>
      <c r="AH2513" s="32"/>
      <c r="AI2513" s="32"/>
      <c r="AJ2513" s="32"/>
    </row>
    <row r="2514" spans="32:36" x14ac:dyDescent="0.25">
      <c r="AF2514" s="32"/>
      <c r="AG2514" s="32"/>
      <c r="AH2514" s="32"/>
      <c r="AI2514" s="32"/>
      <c r="AJ2514" s="32"/>
    </row>
    <row r="2515" spans="32:36" x14ac:dyDescent="0.25">
      <c r="AF2515" s="32"/>
      <c r="AG2515" s="32"/>
      <c r="AH2515" s="32"/>
      <c r="AI2515" s="32"/>
      <c r="AJ2515" s="32"/>
    </row>
    <row r="2516" spans="32:36" x14ac:dyDescent="0.25">
      <c r="AF2516" s="32"/>
      <c r="AG2516" s="32"/>
      <c r="AH2516" s="32"/>
      <c r="AI2516" s="32"/>
      <c r="AJ2516" s="32"/>
    </row>
    <row r="2517" spans="32:36" x14ac:dyDescent="0.25">
      <c r="AF2517" s="32"/>
      <c r="AG2517" s="32"/>
      <c r="AH2517" s="32"/>
      <c r="AI2517" s="32"/>
      <c r="AJ2517" s="32"/>
    </row>
    <row r="2518" spans="32:36" x14ac:dyDescent="0.25">
      <c r="AF2518" s="32"/>
      <c r="AG2518" s="32"/>
      <c r="AH2518" s="32"/>
      <c r="AI2518" s="32"/>
      <c r="AJ2518" s="32"/>
    </row>
    <row r="2519" spans="32:36" x14ac:dyDescent="0.25">
      <c r="AF2519" s="32"/>
      <c r="AG2519" s="32"/>
      <c r="AH2519" s="32"/>
      <c r="AI2519" s="32"/>
      <c r="AJ2519" s="32"/>
    </row>
    <row r="2520" spans="32:36" x14ac:dyDescent="0.25">
      <c r="AF2520" s="32"/>
      <c r="AG2520" s="32"/>
      <c r="AH2520" s="32"/>
      <c r="AI2520" s="32"/>
      <c r="AJ2520" s="32"/>
    </row>
    <row r="2521" spans="32:36" x14ac:dyDescent="0.25">
      <c r="AF2521" s="32"/>
      <c r="AG2521" s="32"/>
      <c r="AH2521" s="32"/>
      <c r="AI2521" s="32"/>
      <c r="AJ2521" s="32"/>
    </row>
    <row r="2522" spans="32:36" x14ac:dyDescent="0.25">
      <c r="AF2522" s="32"/>
      <c r="AG2522" s="32"/>
      <c r="AH2522" s="32"/>
      <c r="AI2522" s="32"/>
      <c r="AJ2522" s="32"/>
    </row>
    <row r="2523" spans="32:36" x14ac:dyDescent="0.25">
      <c r="AF2523" s="32"/>
      <c r="AG2523" s="32"/>
      <c r="AH2523" s="32"/>
      <c r="AI2523" s="32"/>
      <c r="AJ2523" s="32"/>
    </row>
    <row r="2524" spans="32:36" x14ac:dyDescent="0.25">
      <c r="AF2524" s="32"/>
      <c r="AG2524" s="32"/>
      <c r="AH2524" s="32"/>
      <c r="AI2524" s="32"/>
      <c r="AJ2524" s="32"/>
    </row>
    <row r="2525" spans="32:36" x14ac:dyDescent="0.25">
      <c r="AF2525" s="32"/>
      <c r="AG2525" s="32"/>
      <c r="AH2525" s="32"/>
      <c r="AI2525" s="32"/>
      <c r="AJ2525" s="32"/>
    </row>
    <row r="2526" spans="32:36" x14ac:dyDescent="0.25">
      <c r="AF2526" s="32"/>
      <c r="AG2526" s="32"/>
      <c r="AH2526" s="32"/>
      <c r="AI2526" s="32"/>
      <c r="AJ2526" s="32"/>
    </row>
    <row r="2527" spans="32:36" x14ac:dyDescent="0.25">
      <c r="AF2527" s="32"/>
      <c r="AG2527" s="32"/>
      <c r="AH2527" s="32"/>
      <c r="AI2527" s="32"/>
      <c r="AJ2527" s="32"/>
    </row>
    <row r="2528" spans="32:36" x14ac:dyDescent="0.25">
      <c r="AF2528" s="32"/>
      <c r="AG2528" s="32"/>
      <c r="AH2528" s="32"/>
      <c r="AI2528" s="32"/>
      <c r="AJ2528" s="32"/>
    </row>
    <row r="2529" spans="32:36" x14ac:dyDescent="0.25">
      <c r="AF2529" s="32"/>
      <c r="AG2529" s="32"/>
      <c r="AH2529" s="32"/>
      <c r="AI2529" s="32"/>
      <c r="AJ2529" s="32"/>
    </row>
    <row r="2530" spans="32:36" x14ac:dyDescent="0.25">
      <c r="AF2530" s="32"/>
      <c r="AG2530" s="32"/>
      <c r="AH2530" s="32"/>
      <c r="AI2530" s="32"/>
      <c r="AJ2530" s="32"/>
    </row>
    <row r="2531" spans="32:36" x14ac:dyDescent="0.25">
      <c r="AF2531" s="32"/>
      <c r="AG2531" s="32"/>
      <c r="AH2531" s="32"/>
      <c r="AI2531" s="32"/>
      <c r="AJ2531" s="32"/>
    </row>
    <row r="2532" spans="32:36" x14ac:dyDescent="0.25">
      <c r="AF2532" s="32"/>
      <c r="AG2532" s="32"/>
      <c r="AH2532" s="32"/>
      <c r="AI2532" s="32"/>
      <c r="AJ2532" s="32"/>
    </row>
    <row r="2533" spans="32:36" x14ac:dyDescent="0.25">
      <c r="AF2533" s="32"/>
      <c r="AG2533" s="32"/>
      <c r="AH2533" s="32"/>
      <c r="AI2533" s="32"/>
      <c r="AJ2533" s="32"/>
    </row>
    <row r="2534" spans="32:36" x14ac:dyDescent="0.25">
      <c r="AF2534" s="32"/>
      <c r="AG2534" s="32"/>
      <c r="AH2534" s="32"/>
      <c r="AI2534" s="32"/>
      <c r="AJ2534" s="32"/>
    </row>
    <row r="2535" spans="32:36" x14ac:dyDescent="0.25">
      <c r="AF2535" s="32"/>
      <c r="AG2535" s="32"/>
      <c r="AH2535" s="32"/>
      <c r="AI2535" s="32"/>
      <c r="AJ2535" s="32"/>
    </row>
    <row r="2536" spans="32:36" x14ac:dyDescent="0.25">
      <c r="AF2536" s="32"/>
      <c r="AG2536" s="32"/>
      <c r="AH2536" s="32"/>
      <c r="AI2536" s="32"/>
      <c r="AJ2536" s="32"/>
    </row>
    <row r="2537" spans="32:36" x14ac:dyDescent="0.25">
      <c r="AF2537" s="32"/>
      <c r="AG2537" s="32"/>
      <c r="AH2537" s="32"/>
      <c r="AI2537" s="32"/>
      <c r="AJ2537" s="32"/>
    </row>
    <row r="2538" spans="32:36" x14ac:dyDescent="0.25">
      <c r="AF2538" s="32"/>
      <c r="AG2538" s="32"/>
      <c r="AH2538" s="32"/>
      <c r="AI2538" s="32"/>
      <c r="AJ2538" s="32"/>
    </row>
    <row r="2539" spans="32:36" x14ac:dyDescent="0.25">
      <c r="AF2539" s="32"/>
      <c r="AG2539" s="32"/>
      <c r="AH2539" s="32"/>
      <c r="AI2539" s="32"/>
      <c r="AJ2539" s="32"/>
    </row>
    <row r="2540" spans="32:36" x14ac:dyDescent="0.25">
      <c r="AF2540" s="32"/>
      <c r="AG2540" s="32"/>
      <c r="AH2540" s="32"/>
      <c r="AI2540" s="32"/>
      <c r="AJ2540" s="32"/>
    </row>
    <row r="2541" spans="32:36" x14ac:dyDescent="0.25">
      <c r="AF2541" s="32"/>
      <c r="AG2541" s="32"/>
      <c r="AH2541" s="32"/>
      <c r="AI2541" s="32"/>
      <c r="AJ2541" s="32"/>
    </row>
    <row r="2542" spans="32:36" x14ac:dyDescent="0.25">
      <c r="AF2542" s="32"/>
      <c r="AG2542" s="32"/>
      <c r="AH2542" s="32"/>
      <c r="AI2542" s="32"/>
      <c r="AJ2542" s="32"/>
    </row>
    <row r="2543" spans="32:36" x14ac:dyDescent="0.25">
      <c r="AF2543" s="32"/>
      <c r="AG2543" s="32"/>
      <c r="AH2543" s="32"/>
      <c r="AI2543" s="32"/>
      <c r="AJ2543" s="32"/>
    </row>
    <row r="2544" spans="32:36" x14ac:dyDescent="0.25">
      <c r="AF2544" s="32"/>
      <c r="AG2544" s="32"/>
      <c r="AH2544" s="32"/>
      <c r="AI2544" s="32"/>
      <c r="AJ2544" s="32"/>
    </row>
    <row r="2545" spans="32:36" x14ac:dyDescent="0.25">
      <c r="AF2545" s="32"/>
      <c r="AG2545" s="32"/>
      <c r="AH2545" s="32"/>
      <c r="AI2545" s="32"/>
      <c r="AJ2545" s="32"/>
    </row>
    <row r="2546" spans="32:36" x14ac:dyDescent="0.25">
      <c r="AF2546" s="32"/>
      <c r="AG2546" s="32"/>
      <c r="AH2546" s="32"/>
      <c r="AI2546" s="32"/>
      <c r="AJ2546" s="32"/>
    </row>
    <row r="2547" spans="32:36" x14ac:dyDescent="0.25">
      <c r="AF2547" s="32"/>
      <c r="AG2547" s="32"/>
      <c r="AH2547" s="32"/>
      <c r="AI2547" s="32"/>
      <c r="AJ2547" s="32"/>
    </row>
    <row r="2548" spans="32:36" x14ac:dyDescent="0.25">
      <c r="AF2548" s="32"/>
      <c r="AG2548" s="32"/>
      <c r="AH2548" s="32"/>
      <c r="AI2548" s="32"/>
      <c r="AJ2548" s="32"/>
    </row>
    <row r="2549" spans="32:36" x14ac:dyDescent="0.25">
      <c r="AF2549" s="32"/>
      <c r="AG2549" s="32"/>
      <c r="AH2549" s="32"/>
      <c r="AI2549" s="32"/>
      <c r="AJ2549" s="32"/>
    </row>
    <row r="2550" spans="32:36" x14ac:dyDescent="0.25">
      <c r="AF2550" s="32"/>
      <c r="AG2550" s="32"/>
      <c r="AH2550" s="32"/>
      <c r="AI2550" s="32"/>
      <c r="AJ2550" s="32"/>
    </row>
    <row r="2551" spans="32:36" x14ac:dyDescent="0.25">
      <c r="AF2551" s="32"/>
      <c r="AG2551" s="32"/>
      <c r="AH2551" s="32"/>
      <c r="AI2551" s="32"/>
      <c r="AJ2551" s="32"/>
    </row>
    <row r="2552" spans="32:36" x14ac:dyDescent="0.25">
      <c r="AF2552" s="32"/>
      <c r="AG2552" s="32"/>
      <c r="AH2552" s="32"/>
      <c r="AI2552" s="32"/>
      <c r="AJ2552" s="32"/>
    </row>
    <row r="2553" spans="32:36" x14ac:dyDescent="0.25">
      <c r="AF2553" s="32"/>
      <c r="AG2553" s="32"/>
      <c r="AH2553" s="32"/>
      <c r="AI2553" s="32"/>
      <c r="AJ2553" s="32"/>
    </row>
    <row r="2554" spans="32:36" x14ac:dyDescent="0.25">
      <c r="AF2554" s="32"/>
      <c r="AG2554" s="32"/>
      <c r="AH2554" s="32"/>
      <c r="AI2554" s="32"/>
      <c r="AJ2554" s="32"/>
    </row>
    <row r="2555" spans="32:36" x14ac:dyDescent="0.25">
      <c r="AF2555" s="32"/>
      <c r="AG2555" s="32"/>
      <c r="AH2555" s="32"/>
      <c r="AI2555" s="32"/>
      <c r="AJ2555" s="32"/>
    </row>
    <row r="2556" spans="32:36" x14ac:dyDescent="0.25">
      <c r="AF2556" s="32"/>
      <c r="AG2556" s="32"/>
      <c r="AH2556" s="32"/>
      <c r="AI2556" s="32"/>
      <c r="AJ2556" s="32"/>
    </row>
    <row r="2557" spans="32:36" x14ac:dyDescent="0.25">
      <c r="AF2557" s="32"/>
      <c r="AG2557" s="32"/>
      <c r="AH2557" s="32"/>
      <c r="AI2557" s="32"/>
      <c r="AJ2557" s="32"/>
    </row>
    <row r="2558" spans="32:36" x14ac:dyDescent="0.25">
      <c r="AF2558" s="32"/>
      <c r="AG2558" s="32"/>
      <c r="AH2558" s="32"/>
      <c r="AI2558" s="32"/>
      <c r="AJ2558" s="32"/>
    </row>
    <row r="2559" spans="32:36" x14ac:dyDescent="0.25">
      <c r="AF2559" s="32"/>
      <c r="AG2559" s="32"/>
      <c r="AH2559" s="32"/>
      <c r="AI2559" s="32"/>
      <c r="AJ2559" s="32"/>
    </row>
    <row r="2560" spans="32:36" x14ac:dyDescent="0.25">
      <c r="AF2560" s="32"/>
      <c r="AG2560" s="32"/>
      <c r="AH2560" s="32"/>
      <c r="AI2560" s="32"/>
      <c r="AJ2560" s="32"/>
    </row>
    <row r="2561" spans="32:36" x14ac:dyDescent="0.25">
      <c r="AF2561" s="32"/>
      <c r="AG2561" s="32"/>
      <c r="AH2561" s="32"/>
      <c r="AI2561" s="32"/>
      <c r="AJ2561" s="32"/>
    </row>
    <row r="2562" spans="32:36" x14ac:dyDescent="0.25">
      <c r="AF2562" s="32"/>
      <c r="AG2562" s="32"/>
      <c r="AH2562" s="32"/>
      <c r="AI2562" s="32"/>
      <c r="AJ2562" s="32"/>
    </row>
    <row r="2563" spans="32:36" x14ac:dyDescent="0.25">
      <c r="AF2563" s="32"/>
      <c r="AG2563" s="32"/>
      <c r="AH2563" s="32"/>
      <c r="AI2563" s="32"/>
      <c r="AJ2563" s="32"/>
    </row>
    <row r="2564" spans="32:36" x14ac:dyDescent="0.25">
      <c r="AF2564" s="32"/>
      <c r="AG2564" s="32"/>
      <c r="AH2564" s="32"/>
      <c r="AI2564" s="32"/>
      <c r="AJ2564" s="32"/>
    </row>
    <row r="2565" spans="32:36" x14ac:dyDescent="0.25">
      <c r="AF2565" s="32"/>
      <c r="AG2565" s="32"/>
      <c r="AH2565" s="32"/>
      <c r="AI2565" s="32"/>
      <c r="AJ2565" s="32"/>
    </row>
    <row r="2566" spans="32:36" x14ac:dyDescent="0.25">
      <c r="AF2566" s="32"/>
      <c r="AG2566" s="32"/>
      <c r="AH2566" s="32"/>
      <c r="AI2566" s="32"/>
      <c r="AJ2566" s="32"/>
    </row>
    <row r="2567" spans="32:36" x14ac:dyDescent="0.25">
      <c r="AF2567" s="32"/>
      <c r="AG2567" s="32"/>
      <c r="AH2567" s="32"/>
      <c r="AI2567" s="32"/>
      <c r="AJ2567" s="32"/>
    </row>
    <row r="2568" spans="32:36" x14ac:dyDescent="0.25">
      <c r="AF2568" s="32"/>
      <c r="AG2568" s="32"/>
      <c r="AH2568" s="32"/>
      <c r="AI2568" s="32"/>
      <c r="AJ2568" s="32"/>
    </row>
    <row r="2569" spans="32:36" x14ac:dyDescent="0.25">
      <c r="AF2569" s="32"/>
      <c r="AG2569" s="32"/>
      <c r="AH2569" s="32"/>
      <c r="AI2569" s="32"/>
      <c r="AJ2569" s="32"/>
    </row>
    <row r="2570" spans="32:36" x14ac:dyDescent="0.25">
      <c r="AF2570" s="32"/>
      <c r="AG2570" s="32"/>
      <c r="AH2570" s="32"/>
      <c r="AI2570" s="32"/>
      <c r="AJ2570" s="32"/>
    </row>
    <row r="2571" spans="32:36" x14ac:dyDescent="0.25">
      <c r="AF2571" s="32"/>
      <c r="AG2571" s="32"/>
      <c r="AH2571" s="32"/>
      <c r="AI2571" s="32"/>
      <c r="AJ2571" s="32"/>
    </row>
    <row r="2572" spans="32:36" x14ac:dyDescent="0.25">
      <c r="AF2572" s="32"/>
      <c r="AG2572" s="32"/>
      <c r="AH2572" s="32"/>
      <c r="AI2572" s="32"/>
      <c r="AJ2572" s="32"/>
    </row>
    <row r="2573" spans="32:36" x14ac:dyDescent="0.25">
      <c r="AF2573" s="32"/>
      <c r="AG2573" s="32"/>
      <c r="AH2573" s="32"/>
      <c r="AI2573" s="32"/>
      <c r="AJ2573" s="32"/>
    </row>
    <row r="2574" spans="32:36" x14ac:dyDescent="0.25">
      <c r="AF2574" s="32"/>
      <c r="AG2574" s="32"/>
      <c r="AH2574" s="32"/>
      <c r="AI2574" s="32"/>
      <c r="AJ2574" s="32"/>
    </row>
    <row r="2575" spans="32:36" x14ac:dyDescent="0.25">
      <c r="AF2575" s="32"/>
      <c r="AG2575" s="32"/>
      <c r="AH2575" s="32"/>
      <c r="AI2575" s="32"/>
      <c r="AJ2575" s="32"/>
    </row>
    <row r="2576" spans="32:36" x14ac:dyDescent="0.25">
      <c r="AF2576" s="32"/>
      <c r="AG2576" s="32"/>
      <c r="AH2576" s="32"/>
      <c r="AI2576" s="32"/>
      <c r="AJ2576" s="32"/>
    </row>
    <row r="2577" spans="32:36" x14ac:dyDescent="0.25">
      <c r="AF2577" s="32"/>
      <c r="AG2577" s="32"/>
      <c r="AH2577" s="32"/>
      <c r="AI2577" s="32"/>
      <c r="AJ2577" s="32"/>
    </row>
    <row r="2578" spans="32:36" x14ac:dyDescent="0.25">
      <c r="AF2578" s="32"/>
      <c r="AG2578" s="32"/>
      <c r="AH2578" s="32"/>
      <c r="AI2578" s="32"/>
      <c r="AJ2578" s="32"/>
    </row>
    <row r="2579" spans="32:36" x14ac:dyDescent="0.25">
      <c r="AF2579" s="32"/>
      <c r="AG2579" s="32"/>
      <c r="AH2579" s="32"/>
      <c r="AI2579" s="32"/>
      <c r="AJ2579" s="32"/>
    </row>
    <row r="2580" spans="32:36" x14ac:dyDescent="0.25">
      <c r="AF2580" s="32"/>
      <c r="AG2580" s="32"/>
      <c r="AH2580" s="32"/>
      <c r="AI2580" s="32"/>
      <c r="AJ2580" s="32"/>
    </row>
    <row r="2581" spans="32:36" x14ac:dyDescent="0.25">
      <c r="AF2581" s="32"/>
      <c r="AG2581" s="32"/>
      <c r="AH2581" s="32"/>
      <c r="AI2581" s="32"/>
      <c r="AJ2581" s="32"/>
    </row>
    <row r="2582" spans="32:36" x14ac:dyDescent="0.25">
      <c r="AF2582" s="32"/>
      <c r="AG2582" s="32"/>
      <c r="AH2582" s="32"/>
      <c r="AI2582" s="32"/>
      <c r="AJ2582" s="32"/>
    </row>
    <row r="2583" spans="32:36" x14ac:dyDescent="0.25">
      <c r="AF2583" s="32"/>
      <c r="AG2583" s="32"/>
      <c r="AH2583" s="32"/>
      <c r="AI2583" s="32"/>
      <c r="AJ2583" s="32"/>
    </row>
    <row r="2584" spans="32:36" x14ac:dyDescent="0.25">
      <c r="AF2584" s="32"/>
      <c r="AG2584" s="32"/>
      <c r="AH2584" s="32"/>
      <c r="AI2584" s="32"/>
      <c r="AJ2584" s="32"/>
    </row>
    <row r="2585" spans="32:36" x14ac:dyDescent="0.25">
      <c r="AF2585" s="32"/>
      <c r="AG2585" s="32"/>
      <c r="AH2585" s="32"/>
      <c r="AI2585" s="32"/>
      <c r="AJ2585" s="32"/>
    </row>
    <row r="2586" spans="32:36" x14ac:dyDescent="0.25">
      <c r="AF2586" s="32"/>
      <c r="AG2586" s="32"/>
      <c r="AH2586" s="32"/>
      <c r="AI2586" s="32"/>
      <c r="AJ2586" s="32"/>
    </row>
    <row r="2587" spans="32:36" x14ac:dyDescent="0.25">
      <c r="AF2587" s="32"/>
      <c r="AG2587" s="32"/>
      <c r="AH2587" s="32"/>
      <c r="AI2587" s="32"/>
      <c r="AJ2587" s="32"/>
    </row>
    <row r="2588" spans="32:36" x14ac:dyDescent="0.25">
      <c r="AF2588" s="32"/>
      <c r="AG2588" s="32"/>
      <c r="AH2588" s="32"/>
      <c r="AI2588" s="32"/>
      <c r="AJ2588" s="32"/>
    </row>
    <row r="2589" spans="32:36" x14ac:dyDescent="0.25">
      <c r="AF2589" s="32"/>
      <c r="AG2589" s="32"/>
      <c r="AH2589" s="32"/>
      <c r="AI2589" s="32"/>
      <c r="AJ2589" s="32"/>
    </row>
    <row r="2590" spans="32:36" x14ac:dyDescent="0.25">
      <c r="AF2590" s="32"/>
      <c r="AG2590" s="32"/>
      <c r="AH2590" s="32"/>
      <c r="AI2590" s="32"/>
      <c r="AJ2590" s="32"/>
    </row>
    <row r="2591" spans="32:36" x14ac:dyDescent="0.25">
      <c r="AF2591" s="32"/>
      <c r="AG2591" s="32"/>
      <c r="AH2591" s="32"/>
      <c r="AI2591" s="32"/>
      <c r="AJ2591" s="32"/>
    </row>
    <row r="2592" spans="32:36" x14ac:dyDescent="0.25">
      <c r="AF2592" s="32"/>
      <c r="AG2592" s="32"/>
      <c r="AH2592" s="32"/>
      <c r="AI2592" s="32"/>
      <c r="AJ2592" s="32"/>
    </row>
    <row r="2593" spans="32:36" x14ac:dyDescent="0.25">
      <c r="AF2593" s="32"/>
      <c r="AG2593" s="32"/>
      <c r="AH2593" s="32"/>
      <c r="AI2593" s="32"/>
      <c r="AJ2593" s="32"/>
    </row>
    <row r="2594" spans="32:36" x14ac:dyDescent="0.25">
      <c r="AF2594" s="32"/>
      <c r="AG2594" s="32"/>
      <c r="AH2594" s="32"/>
      <c r="AI2594" s="32"/>
      <c r="AJ2594" s="32"/>
    </row>
    <row r="2595" spans="32:36" x14ac:dyDescent="0.25">
      <c r="AF2595" s="32"/>
      <c r="AG2595" s="32"/>
      <c r="AH2595" s="32"/>
      <c r="AI2595" s="32"/>
      <c r="AJ2595" s="32"/>
    </row>
    <row r="2596" spans="32:36" x14ac:dyDescent="0.25">
      <c r="AF2596" s="32"/>
      <c r="AG2596" s="32"/>
      <c r="AH2596" s="32"/>
      <c r="AI2596" s="32"/>
      <c r="AJ2596" s="32"/>
    </row>
    <row r="2597" spans="32:36" x14ac:dyDescent="0.25">
      <c r="AF2597" s="32"/>
      <c r="AG2597" s="32"/>
      <c r="AH2597" s="32"/>
      <c r="AI2597" s="32"/>
      <c r="AJ2597" s="32"/>
    </row>
    <row r="2598" spans="32:36" x14ac:dyDescent="0.25">
      <c r="AF2598" s="32"/>
      <c r="AG2598" s="32"/>
      <c r="AH2598" s="32"/>
      <c r="AI2598" s="32"/>
      <c r="AJ2598" s="32"/>
    </row>
    <row r="2599" spans="32:36" x14ac:dyDescent="0.25">
      <c r="AF2599" s="32"/>
      <c r="AG2599" s="32"/>
      <c r="AH2599" s="32"/>
      <c r="AI2599" s="32"/>
      <c r="AJ2599" s="32"/>
    </row>
    <row r="2600" spans="32:36" x14ac:dyDescent="0.25">
      <c r="AF2600" s="32"/>
      <c r="AG2600" s="32"/>
      <c r="AH2600" s="32"/>
      <c r="AI2600" s="32"/>
      <c r="AJ2600" s="32"/>
    </row>
    <row r="2601" spans="32:36" x14ac:dyDescent="0.25">
      <c r="AF2601" s="32"/>
      <c r="AG2601" s="32"/>
      <c r="AH2601" s="32"/>
      <c r="AI2601" s="32"/>
      <c r="AJ2601" s="32"/>
    </row>
    <row r="2602" spans="32:36" x14ac:dyDescent="0.25">
      <c r="AF2602" s="32"/>
      <c r="AG2602" s="32"/>
      <c r="AH2602" s="32"/>
      <c r="AI2602" s="32"/>
      <c r="AJ2602" s="32"/>
    </row>
    <row r="2603" spans="32:36" x14ac:dyDescent="0.25">
      <c r="AF2603" s="32"/>
      <c r="AG2603" s="32"/>
      <c r="AH2603" s="32"/>
      <c r="AI2603" s="32"/>
      <c r="AJ2603" s="32"/>
    </row>
    <row r="2604" spans="32:36" x14ac:dyDescent="0.25">
      <c r="AF2604" s="32"/>
      <c r="AG2604" s="32"/>
      <c r="AH2604" s="32"/>
      <c r="AI2604" s="32"/>
      <c r="AJ2604" s="32"/>
    </row>
    <row r="2605" spans="32:36" x14ac:dyDescent="0.25">
      <c r="AF2605" s="32"/>
      <c r="AG2605" s="32"/>
      <c r="AH2605" s="32"/>
      <c r="AI2605" s="32"/>
      <c r="AJ2605" s="32"/>
    </row>
    <row r="2606" spans="32:36" x14ac:dyDescent="0.25">
      <c r="AF2606" s="32"/>
      <c r="AG2606" s="32"/>
      <c r="AH2606" s="32"/>
      <c r="AI2606" s="32"/>
      <c r="AJ2606" s="32"/>
    </row>
    <row r="2607" spans="32:36" x14ac:dyDescent="0.25">
      <c r="AF2607" s="32"/>
      <c r="AG2607" s="32"/>
      <c r="AH2607" s="32"/>
      <c r="AI2607" s="32"/>
      <c r="AJ2607" s="32"/>
    </row>
    <row r="2608" spans="32:36" x14ac:dyDescent="0.25">
      <c r="AF2608" s="32"/>
      <c r="AG2608" s="32"/>
      <c r="AH2608" s="32"/>
      <c r="AI2608" s="32"/>
      <c r="AJ2608" s="32"/>
    </row>
    <row r="2609" spans="32:36" x14ac:dyDescent="0.25">
      <c r="AF2609" s="32"/>
      <c r="AG2609" s="32"/>
      <c r="AH2609" s="32"/>
      <c r="AI2609" s="32"/>
      <c r="AJ2609" s="32"/>
    </row>
    <row r="2610" spans="32:36" x14ac:dyDescent="0.25">
      <c r="AF2610" s="32"/>
      <c r="AG2610" s="32"/>
      <c r="AH2610" s="32"/>
      <c r="AI2610" s="32"/>
      <c r="AJ2610" s="32"/>
    </row>
    <row r="2611" spans="32:36" x14ac:dyDescent="0.25">
      <c r="AF2611" s="32"/>
      <c r="AG2611" s="32"/>
      <c r="AH2611" s="32"/>
      <c r="AI2611" s="32"/>
      <c r="AJ2611" s="32"/>
    </row>
    <row r="2612" spans="32:36" x14ac:dyDescent="0.25">
      <c r="AF2612" s="32"/>
      <c r="AG2612" s="32"/>
      <c r="AH2612" s="32"/>
      <c r="AI2612" s="32"/>
      <c r="AJ2612" s="32"/>
    </row>
    <row r="2613" spans="32:36" x14ac:dyDescent="0.25">
      <c r="AF2613" s="32"/>
      <c r="AG2613" s="32"/>
      <c r="AH2613" s="32"/>
      <c r="AI2613" s="32"/>
      <c r="AJ2613" s="32"/>
    </row>
    <row r="2614" spans="32:36" x14ac:dyDescent="0.25">
      <c r="AF2614" s="32"/>
      <c r="AG2614" s="32"/>
      <c r="AH2614" s="32"/>
      <c r="AI2614" s="32"/>
      <c r="AJ2614" s="32"/>
    </row>
    <row r="2615" spans="32:36" x14ac:dyDescent="0.25">
      <c r="AF2615" s="32"/>
      <c r="AG2615" s="32"/>
      <c r="AH2615" s="32"/>
      <c r="AI2615" s="32"/>
      <c r="AJ2615" s="32"/>
    </row>
    <row r="2616" spans="32:36" x14ac:dyDescent="0.25">
      <c r="AF2616" s="32"/>
      <c r="AG2616" s="32"/>
      <c r="AH2616" s="32"/>
      <c r="AI2616" s="32"/>
      <c r="AJ2616" s="32"/>
    </row>
    <row r="2617" spans="32:36" x14ac:dyDescent="0.25">
      <c r="AF2617" s="32"/>
      <c r="AG2617" s="32"/>
      <c r="AH2617" s="32"/>
      <c r="AI2617" s="32"/>
      <c r="AJ2617" s="32"/>
    </row>
    <row r="2618" spans="32:36" x14ac:dyDescent="0.25">
      <c r="AF2618" s="32"/>
      <c r="AG2618" s="32"/>
      <c r="AH2618" s="32"/>
      <c r="AI2618" s="32"/>
      <c r="AJ2618" s="32"/>
    </row>
    <row r="2619" spans="32:36" x14ac:dyDescent="0.25">
      <c r="AF2619" s="32"/>
      <c r="AG2619" s="32"/>
      <c r="AH2619" s="32"/>
      <c r="AI2619" s="32"/>
      <c r="AJ2619" s="32"/>
    </row>
    <row r="2620" spans="32:36" x14ac:dyDescent="0.25">
      <c r="AF2620" s="32"/>
      <c r="AG2620" s="32"/>
      <c r="AH2620" s="32"/>
      <c r="AI2620" s="32"/>
      <c r="AJ2620" s="32"/>
    </row>
    <row r="2621" spans="32:36" x14ac:dyDescent="0.25">
      <c r="AF2621" s="32"/>
      <c r="AG2621" s="32"/>
      <c r="AH2621" s="32"/>
      <c r="AI2621" s="32"/>
      <c r="AJ2621" s="32"/>
    </row>
    <row r="2622" spans="32:36" x14ac:dyDescent="0.25">
      <c r="AF2622" s="32"/>
      <c r="AG2622" s="32"/>
      <c r="AH2622" s="32"/>
      <c r="AI2622" s="32"/>
      <c r="AJ2622" s="32"/>
    </row>
    <row r="2623" spans="32:36" x14ac:dyDescent="0.25">
      <c r="AF2623" s="32"/>
      <c r="AG2623" s="32"/>
      <c r="AH2623" s="32"/>
      <c r="AI2623" s="32"/>
      <c r="AJ2623" s="32"/>
    </row>
    <row r="2624" spans="32:36" x14ac:dyDescent="0.25">
      <c r="AF2624" s="32"/>
      <c r="AG2624" s="32"/>
      <c r="AH2624" s="32"/>
      <c r="AI2624" s="32"/>
      <c r="AJ2624" s="32"/>
    </row>
    <row r="2625" spans="32:36" x14ac:dyDescent="0.25">
      <c r="AF2625" s="32"/>
      <c r="AG2625" s="32"/>
      <c r="AH2625" s="32"/>
      <c r="AI2625" s="32"/>
      <c r="AJ2625" s="32"/>
    </row>
    <row r="2626" spans="32:36" x14ac:dyDescent="0.25">
      <c r="AF2626" s="32"/>
      <c r="AG2626" s="32"/>
      <c r="AH2626" s="32"/>
      <c r="AI2626" s="32"/>
      <c r="AJ2626" s="32"/>
    </row>
    <row r="2627" spans="32:36" x14ac:dyDescent="0.25">
      <c r="AF2627" s="32"/>
      <c r="AG2627" s="32"/>
      <c r="AH2627" s="32"/>
      <c r="AI2627" s="32"/>
      <c r="AJ2627" s="32"/>
    </row>
    <row r="2628" spans="32:36" x14ac:dyDescent="0.25">
      <c r="AF2628" s="32"/>
      <c r="AG2628" s="32"/>
      <c r="AH2628" s="32"/>
      <c r="AI2628" s="32"/>
      <c r="AJ2628" s="32"/>
    </row>
    <row r="2629" spans="32:36" x14ac:dyDescent="0.25">
      <c r="AF2629" s="32"/>
      <c r="AG2629" s="32"/>
      <c r="AH2629" s="32"/>
      <c r="AI2629" s="32"/>
      <c r="AJ2629" s="32"/>
    </row>
    <row r="2630" spans="32:36" x14ac:dyDescent="0.25">
      <c r="AF2630" s="32"/>
      <c r="AG2630" s="32"/>
      <c r="AH2630" s="32"/>
      <c r="AI2630" s="32"/>
      <c r="AJ2630" s="32"/>
    </row>
    <row r="2631" spans="32:36" x14ac:dyDescent="0.25">
      <c r="AF2631" s="32"/>
      <c r="AG2631" s="32"/>
      <c r="AH2631" s="32"/>
      <c r="AI2631" s="32"/>
      <c r="AJ2631" s="32"/>
    </row>
    <row r="2632" spans="32:36" x14ac:dyDescent="0.25">
      <c r="AF2632" s="32"/>
      <c r="AG2632" s="32"/>
      <c r="AH2632" s="32"/>
      <c r="AI2632" s="32"/>
      <c r="AJ2632" s="32"/>
    </row>
    <row r="2633" spans="32:36" x14ac:dyDescent="0.25">
      <c r="AF2633" s="32"/>
      <c r="AG2633" s="32"/>
      <c r="AH2633" s="32"/>
      <c r="AI2633" s="32"/>
      <c r="AJ2633" s="32"/>
    </row>
    <row r="2634" spans="32:36" x14ac:dyDescent="0.25">
      <c r="AF2634" s="32"/>
      <c r="AG2634" s="32"/>
      <c r="AH2634" s="32"/>
      <c r="AI2634" s="32"/>
      <c r="AJ2634" s="32"/>
    </row>
    <row r="2635" spans="32:36" x14ac:dyDescent="0.25">
      <c r="AF2635" s="32"/>
      <c r="AG2635" s="32"/>
      <c r="AH2635" s="32"/>
      <c r="AI2635" s="32"/>
      <c r="AJ2635" s="32"/>
    </row>
    <row r="2636" spans="32:36" x14ac:dyDescent="0.25">
      <c r="AF2636" s="32"/>
      <c r="AG2636" s="32"/>
      <c r="AH2636" s="32"/>
      <c r="AI2636" s="32"/>
      <c r="AJ2636" s="32"/>
    </row>
    <row r="2637" spans="32:36" x14ac:dyDescent="0.25">
      <c r="AF2637" s="32"/>
      <c r="AG2637" s="32"/>
      <c r="AH2637" s="32"/>
      <c r="AI2637" s="32"/>
      <c r="AJ2637" s="32"/>
    </row>
    <row r="2638" spans="32:36" x14ac:dyDescent="0.25">
      <c r="AF2638" s="32"/>
      <c r="AG2638" s="32"/>
      <c r="AH2638" s="32"/>
      <c r="AI2638" s="32"/>
      <c r="AJ2638" s="32"/>
    </row>
    <row r="2639" spans="32:36" x14ac:dyDescent="0.25">
      <c r="AF2639" s="32"/>
      <c r="AG2639" s="32"/>
      <c r="AH2639" s="32"/>
      <c r="AI2639" s="32"/>
      <c r="AJ2639" s="32"/>
    </row>
    <row r="2640" spans="32:36" x14ac:dyDescent="0.25">
      <c r="AF2640" s="32"/>
      <c r="AG2640" s="32"/>
      <c r="AH2640" s="32"/>
      <c r="AI2640" s="32"/>
      <c r="AJ2640" s="32"/>
    </row>
    <row r="2641" spans="32:36" x14ac:dyDescent="0.25">
      <c r="AF2641" s="32"/>
      <c r="AG2641" s="32"/>
      <c r="AH2641" s="32"/>
      <c r="AI2641" s="32"/>
      <c r="AJ2641" s="32"/>
    </row>
    <row r="2642" spans="32:36" x14ac:dyDescent="0.25">
      <c r="AF2642" s="32"/>
      <c r="AG2642" s="32"/>
      <c r="AH2642" s="32"/>
      <c r="AI2642" s="32"/>
      <c r="AJ2642" s="32"/>
    </row>
    <row r="2643" spans="32:36" x14ac:dyDescent="0.25">
      <c r="AF2643" s="32"/>
      <c r="AG2643" s="32"/>
      <c r="AH2643" s="32"/>
      <c r="AI2643" s="32"/>
      <c r="AJ2643" s="32"/>
    </row>
    <row r="2644" spans="32:36" x14ac:dyDescent="0.25">
      <c r="AF2644" s="32"/>
      <c r="AG2644" s="32"/>
      <c r="AH2644" s="32"/>
      <c r="AI2644" s="32"/>
      <c r="AJ2644" s="32"/>
    </row>
    <row r="2645" spans="32:36" x14ac:dyDescent="0.25">
      <c r="AF2645" s="32"/>
      <c r="AG2645" s="32"/>
      <c r="AH2645" s="32"/>
      <c r="AI2645" s="32"/>
      <c r="AJ2645" s="32"/>
    </row>
    <row r="2646" spans="32:36" x14ac:dyDescent="0.25">
      <c r="AF2646" s="32"/>
      <c r="AG2646" s="32"/>
      <c r="AH2646" s="32"/>
      <c r="AI2646" s="32"/>
      <c r="AJ2646" s="32"/>
    </row>
    <row r="2647" spans="32:36" x14ac:dyDescent="0.25">
      <c r="AF2647" s="32"/>
      <c r="AG2647" s="32"/>
      <c r="AH2647" s="32"/>
      <c r="AI2647" s="32"/>
      <c r="AJ2647" s="32"/>
    </row>
    <row r="2648" spans="32:36" x14ac:dyDescent="0.25">
      <c r="AF2648" s="32"/>
      <c r="AG2648" s="32"/>
      <c r="AH2648" s="32"/>
      <c r="AI2648" s="32"/>
      <c r="AJ2648" s="32"/>
    </row>
    <row r="2649" spans="32:36" x14ac:dyDescent="0.25">
      <c r="AF2649" s="32"/>
      <c r="AG2649" s="32"/>
      <c r="AH2649" s="32"/>
      <c r="AI2649" s="32"/>
      <c r="AJ2649" s="32"/>
    </row>
    <row r="2650" spans="32:36" x14ac:dyDescent="0.25">
      <c r="AF2650" s="32"/>
      <c r="AG2650" s="32"/>
      <c r="AH2650" s="32"/>
      <c r="AI2650" s="32"/>
      <c r="AJ2650" s="32"/>
    </row>
    <row r="2651" spans="32:36" x14ac:dyDescent="0.25">
      <c r="AF2651" s="32"/>
      <c r="AG2651" s="32"/>
      <c r="AH2651" s="32"/>
      <c r="AI2651" s="32"/>
      <c r="AJ2651" s="32"/>
    </row>
    <row r="2652" spans="32:36" x14ac:dyDescent="0.25">
      <c r="AF2652" s="32"/>
      <c r="AG2652" s="32"/>
      <c r="AH2652" s="32"/>
      <c r="AI2652" s="32"/>
      <c r="AJ2652" s="32"/>
    </row>
    <row r="2653" spans="32:36" x14ac:dyDescent="0.25">
      <c r="AF2653" s="32"/>
      <c r="AG2653" s="32"/>
      <c r="AH2653" s="32"/>
      <c r="AI2653" s="32"/>
      <c r="AJ2653" s="32"/>
    </row>
    <row r="2654" spans="32:36" x14ac:dyDescent="0.25">
      <c r="AF2654" s="32"/>
      <c r="AG2654" s="32"/>
      <c r="AH2654" s="32"/>
      <c r="AI2654" s="32"/>
      <c r="AJ2654" s="32"/>
    </row>
    <row r="2655" spans="32:36" x14ac:dyDescent="0.25">
      <c r="AF2655" s="32"/>
      <c r="AG2655" s="32"/>
      <c r="AH2655" s="32"/>
      <c r="AI2655" s="32"/>
      <c r="AJ2655" s="32"/>
    </row>
    <row r="2656" spans="32:36" x14ac:dyDescent="0.25">
      <c r="AF2656" s="32"/>
      <c r="AG2656" s="32"/>
      <c r="AH2656" s="32"/>
      <c r="AI2656" s="32"/>
      <c r="AJ2656" s="32"/>
    </row>
    <row r="2657" spans="32:36" x14ac:dyDescent="0.25">
      <c r="AF2657" s="32"/>
      <c r="AG2657" s="32"/>
      <c r="AH2657" s="32"/>
      <c r="AI2657" s="32"/>
      <c r="AJ2657" s="32"/>
    </row>
    <row r="2658" spans="32:36" x14ac:dyDescent="0.25">
      <c r="AF2658" s="32"/>
      <c r="AG2658" s="32"/>
      <c r="AH2658" s="32"/>
      <c r="AI2658" s="32"/>
      <c r="AJ2658" s="32"/>
    </row>
    <row r="2659" spans="32:36" x14ac:dyDescent="0.25">
      <c r="AF2659" s="32"/>
      <c r="AG2659" s="32"/>
      <c r="AH2659" s="32"/>
      <c r="AI2659" s="32"/>
      <c r="AJ2659" s="32"/>
    </row>
    <row r="2660" spans="32:36" x14ac:dyDescent="0.25">
      <c r="AF2660" s="32"/>
      <c r="AG2660" s="32"/>
      <c r="AH2660" s="32"/>
      <c r="AI2660" s="32"/>
      <c r="AJ2660" s="32"/>
    </row>
    <row r="2661" spans="32:36" x14ac:dyDescent="0.25">
      <c r="AF2661" s="32"/>
      <c r="AG2661" s="32"/>
      <c r="AH2661" s="32"/>
      <c r="AI2661" s="32"/>
      <c r="AJ2661" s="32"/>
    </row>
    <row r="2662" spans="32:36" x14ac:dyDescent="0.25">
      <c r="AF2662" s="32"/>
      <c r="AG2662" s="32"/>
      <c r="AH2662" s="32"/>
      <c r="AI2662" s="32"/>
      <c r="AJ2662" s="32"/>
    </row>
    <row r="2663" spans="32:36" x14ac:dyDescent="0.25">
      <c r="AF2663" s="32"/>
      <c r="AG2663" s="32"/>
      <c r="AH2663" s="32"/>
      <c r="AI2663" s="32"/>
      <c r="AJ2663" s="32"/>
    </row>
    <row r="2664" spans="32:36" x14ac:dyDescent="0.25">
      <c r="AF2664" s="32"/>
      <c r="AG2664" s="32"/>
      <c r="AH2664" s="32"/>
      <c r="AI2664" s="32"/>
      <c r="AJ2664" s="32"/>
    </row>
    <row r="2665" spans="32:36" x14ac:dyDescent="0.25">
      <c r="AF2665" s="32"/>
      <c r="AG2665" s="32"/>
      <c r="AH2665" s="32"/>
      <c r="AI2665" s="32"/>
      <c r="AJ2665" s="32"/>
    </row>
    <row r="2666" spans="32:36" x14ac:dyDescent="0.25">
      <c r="AF2666" s="32"/>
      <c r="AG2666" s="32"/>
      <c r="AH2666" s="32"/>
      <c r="AI2666" s="32"/>
      <c r="AJ2666" s="32"/>
    </row>
    <row r="2667" spans="32:36" x14ac:dyDescent="0.25">
      <c r="AF2667" s="32"/>
      <c r="AG2667" s="32"/>
      <c r="AH2667" s="32"/>
      <c r="AI2667" s="32"/>
      <c r="AJ2667" s="32"/>
    </row>
    <row r="2668" spans="32:36" x14ac:dyDescent="0.25">
      <c r="AF2668" s="32"/>
      <c r="AG2668" s="32"/>
      <c r="AH2668" s="32"/>
      <c r="AI2668" s="32"/>
      <c r="AJ2668" s="32"/>
    </row>
    <row r="2669" spans="32:36" x14ac:dyDescent="0.25">
      <c r="AF2669" s="32"/>
      <c r="AG2669" s="32"/>
      <c r="AH2669" s="32"/>
      <c r="AI2669" s="32"/>
      <c r="AJ2669" s="32"/>
    </row>
    <row r="2670" spans="32:36" x14ac:dyDescent="0.25">
      <c r="AF2670" s="32"/>
      <c r="AG2670" s="32"/>
      <c r="AH2670" s="32"/>
      <c r="AI2670" s="32"/>
      <c r="AJ2670" s="32"/>
    </row>
    <row r="2671" spans="32:36" x14ac:dyDescent="0.25">
      <c r="AF2671" s="32"/>
      <c r="AG2671" s="32"/>
      <c r="AH2671" s="32"/>
      <c r="AI2671" s="32"/>
      <c r="AJ2671" s="32"/>
    </row>
    <row r="2672" spans="32:36" x14ac:dyDescent="0.25">
      <c r="AF2672" s="32"/>
      <c r="AG2672" s="32"/>
      <c r="AH2672" s="32"/>
      <c r="AI2672" s="32"/>
      <c r="AJ2672" s="32"/>
    </row>
    <row r="2673" spans="32:36" x14ac:dyDescent="0.25">
      <c r="AF2673" s="32"/>
      <c r="AG2673" s="32"/>
      <c r="AH2673" s="32"/>
      <c r="AI2673" s="32"/>
      <c r="AJ2673" s="32"/>
    </row>
    <row r="2674" spans="32:36" x14ac:dyDescent="0.25">
      <c r="AF2674" s="32"/>
      <c r="AG2674" s="32"/>
      <c r="AH2674" s="32"/>
      <c r="AI2674" s="32"/>
      <c r="AJ2674" s="32"/>
    </row>
    <row r="2675" spans="32:36" x14ac:dyDescent="0.25">
      <c r="AF2675" s="32"/>
      <c r="AG2675" s="32"/>
      <c r="AH2675" s="32"/>
      <c r="AI2675" s="32"/>
      <c r="AJ2675" s="32"/>
    </row>
    <row r="2676" spans="32:36" x14ac:dyDescent="0.25">
      <c r="AF2676" s="32"/>
      <c r="AG2676" s="32"/>
      <c r="AH2676" s="32"/>
      <c r="AI2676" s="32"/>
      <c r="AJ2676" s="32"/>
    </row>
    <row r="2677" spans="32:36" x14ac:dyDescent="0.25">
      <c r="AF2677" s="32"/>
      <c r="AG2677" s="32"/>
      <c r="AH2677" s="32"/>
      <c r="AI2677" s="32"/>
      <c r="AJ2677" s="32"/>
    </row>
    <row r="2678" spans="32:36" x14ac:dyDescent="0.25">
      <c r="AF2678" s="32"/>
      <c r="AG2678" s="32"/>
      <c r="AH2678" s="32"/>
      <c r="AI2678" s="32"/>
      <c r="AJ2678" s="32"/>
    </row>
    <row r="2679" spans="32:36" x14ac:dyDescent="0.25">
      <c r="AF2679" s="32"/>
      <c r="AG2679" s="32"/>
      <c r="AH2679" s="32"/>
      <c r="AI2679" s="32"/>
      <c r="AJ2679" s="32"/>
    </row>
    <row r="2680" spans="32:36" x14ac:dyDescent="0.25">
      <c r="AF2680" s="32"/>
      <c r="AG2680" s="32"/>
      <c r="AH2680" s="32"/>
      <c r="AI2680" s="32"/>
      <c r="AJ2680" s="32"/>
    </row>
    <row r="2681" spans="32:36" x14ac:dyDescent="0.25">
      <c r="AF2681" s="32"/>
      <c r="AG2681" s="32"/>
      <c r="AH2681" s="32"/>
      <c r="AI2681" s="32"/>
      <c r="AJ2681" s="32"/>
    </row>
    <row r="2682" spans="32:36" x14ac:dyDescent="0.25">
      <c r="AF2682" s="32"/>
      <c r="AG2682" s="32"/>
      <c r="AH2682" s="32"/>
      <c r="AI2682" s="32"/>
      <c r="AJ2682" s="32"/>
    </row>
    <row r="2683" spans="32:36" x14ac:dyDescent="0.25">
      <c r="AF2683" s="32"/>
      <c r="AG2683" s="32"/>
      <c r="AH2683" s="32"/>
      <c r="AI2683" s="32"/>
      <c r="AJ2683" s="32"/>
    </row>
    <row r="2684" spans="32:36" x14ac:dyDescent="0.25">
      <c r="AF2684" s="32"/>
      <c r="AG2684" s="32"/>
      <c r="AH2684" s="32"/>
      <c r="AI2684" s="32"/>
      <c r="AJ2684" s="32"/>
    </row>
    <row r="2685" spans="32:36" x14ac:dyDescent="0.25">
      <c r="AF2685" s="32"/>
      <c r="AG2685" s="32"/>
      <c r="AH2685" s="32"/>
      <c r="AI2685" s="32"/>
      <c r="AJ2685" s="32"/>
    </row>
    <row r="2686" spans="32:36" x14ac:dyDescent="0.25">
      <c r="AF2686" s="32"/>
      <c r="AG2686" s="32"/>
      <c r="AH2686" s="32"/>
      <c r="AI2686" s="32"/>
      <c r="AJ2686" s="32"/>
    </row>
    <row r="2687" spans="32:36" x14ac:dyDescent="0.25">
      <c r="AF2687" s="32"/>
      <c r="AG2687" s="32"/>
      <c r="AH2687" s="32"/>
      <c r="AI2687" s="32"/>
      <c r="AJ2687" s="32"/>
    </row>
    <row r="2688" spans="32:36" x14ac:dyDescent="0.25">
      <c r="AF2688" s="32"/>
      <c r="AG2688" s="32"/>
      <c r="AH2688" s="32"/>
      <c r="AI2688" s="32"/>
      <c r="AJ2688" s="32"/>
    </row>
    <row r="2689" spans="32:36" x14ac:dyDescent="0.25">
      <c r="AF2689" s="32"/>
      <c r="AG2689" s="32"/>
      <c r="AH2689" s="32"/>
      <c r="AI2689" s="32"/>
      <c r="AJ2689" s="32"/>
    </row>
    <row r="2690" spans="32:36" x14ac:dyDescent="0.25">
      <c r="AF2690" s="32"/>
      <c r="AG2690" s="32"/>
      <c r="AH2690" s="32"/>
      <c r="AI2690" s="32"/>
      <c r="AJ2690" s="32"/>
    </row>
    <row r="2691" spans="32:36" x14ac:dyDescent="0.25">
      <c r="AF2691" s="32"/>
      <c r="AG2691" s="32"/>
      <c r="AH2691" s="32"/>
      <c r="AI2691" s="32"/>
      <c r="AJ2691" s="32"/>
    </row>
    <row r="2692" spans="32:36" x14ac:dyDescent="0.25">
      <c r="AF2692" s="32"/>
      <c r="AG2692" s="32"/>
      <c r="AH2692" s="32"/>
      <c r="AI2692" s="32"/>
      <c r="AJ2692" s="32"/>
    </row>
    <row r="2693" spans="32:36" x14ac:dyDescent="0.25">
      <c r="AF2693" s="32"/>
      <c r="AG2693" s="32"/>
      <c r="AH2693" s="32"/>
      <c r="AI2693" s="32"/>
      <c r="AJ2693" s="32"/>
    </row>
    <row r="2694" spans="32:36" x14ac:dyDescent="0.25">
      <c r="AF2694" s="32"/>
      <c r="AG2694" s="32"/>
      <c r="AH2694" s="32"/>
      <c r="AI2694" s="32"/>
      <c r="AJ2694" s="32"/>
    </row>
    <row r="2695" spans="32:36" x14ac:dyDescent="0.25">
      <c r="AF2695" s="32"/>
      <c r="AG2695" s="32"/>
      <c r="AH2695" s="32"/>
      <c r="AI2695" s="32"/>
      <c r="AJ2695" s="32"/>
    </row>
    <row r="2696" spans="32:36" x14ac:dyDescent="0.25">
      <c r="AF2696" s="32"/>
      <c r="AG2696" s="32"/>
      <c r="AH2696" s="32"/>
      <c r="AI2696" s="32"/>
      <c r="AJ2696" s="32"/>
    </row>
    <row r="2697" spans="32:36" x14ac:dyDescent="0.25">
      <c r="AF2697" s="32"/>
      <c r="AG2697" s="32"/>
      <c r="AH2697" s="32"/>
      <c r="AI2697" s="32"/>
      <c r="AJ2697" s="32"/>
    </row>
    <row r="2698" spans="32:36" x14ac:dyDescent="0.25">
      <c r="AF2698" s="32"/>
      <c r="AG2698" s="32"/>
      <c r="AH2698" s="32"/>
      <c r="AI2698" s="32"/>
      <c r="AJ2698" s="32"/>
    </row>
    <row r="2699" spans="32:36" x14ac:dyDescent="0.25">
      <c r="AF2699" s="32"/>
      <c r="AG2699" s="32"/>
      <c r="AH2699" s="32"/>
      <c r="AI2699" s="32"/>
      <c r="AJ2699" s="32"/>
    </row>
    <row r="2700" spans="32:36" x14ac:dyDescent="0.25">
      <c r="AF2700" s="32"/>
      <c r="AG2700" s="32"/>
      <c r="AH2700" s="32"/>
      <c r="AI2700" s="32"/>
      <c r="AJ2700" s="32"/>
    </row>
    <row r="2701" spans="32:36" x14ac:dyDescent="0.25">
      <c r="AF2701" s="32"/>
      <c r="AG2701" s="32"/>
      <c r="AH2701" s="32"/>
      <c r="AI2701" s="32"/>
      <c r="AJ2701" s="32"/>
    </row>
    <row r="2702" spans="32:36" x14ac:dyDescent="0.25">
      <c r="AF2702" s="32"/>
      <c r="AG2702" s="32"/>
      <c r="AH2702" s="32"/>
      <c r="AI2702" s="32"/>
      <c r="AJ2702" s="32"/>
    </row>
    <row r="2703" spans="32:36" x14ac:dyDescent="0.25">
      <c r="AF2703" s="32"/>
      <c r="AG2703" s="32"/>
      <c r="AH2703" s="32"/>
      <c r="AI2703" s="32"/>
      <c r="AJ2703" s="32"/>
    </row>
    <row r="2704" spans="32:36" x14ac:dyDescent="0.25">
      <c r="AF2704" s="32"/>
      <c r="AG2704" s="32"/>
      <c r="AH2704" s="32"/>
      <c r="AI2704" s="32"/>
      <c r="AJ2704" s="32"/>
    </row>
    <row r="2705" spans="32:36" x14ac:dyDescent="0.25">
      <c r="AF2705" s="32"/>
      <c r="AG2705" s="32"/>
      <c r="AH2705" s="32"/>
      <c r="AI2705" s="32"/>
      <c r="AJ2705" s="32"/>
    </row>
    <row r="2706" spans="32:36" x14ac:dyDescent="0.25">
      <c r="AF2706" s="32"/>
      <c r="AG2706" s="32"/>
      <c r="AH2706" s="32"/>
      <c r="AI2706" s="32"/>
      <c r="AJ2706" s="32"/>
    </row>
    <row r="2707" spans="32:36" x14ac:dyDescent="0.25">
      <c r="AF2707" s="32"/>
      <c r="AG2707" s="32"/>
      <c r="AH2707" s="32"/>
      <c r="AI2707" s="32"/>
      <c r="AJ2707" s="32"/>
    </row>
    <row r="2708" spans="32:36" x14ac:dyDescent="0.25">
      <c r="AF2708" s="32"/>
      <c r="AG2708" s="32"/>
      <c r="AH2708" s="32"/>
      <c r="AI2708" s="32"/>
      <c r="AJ2708" s="32"/>
    </row>
    <row r="2709" spans="32:36" x14ac:dyDescent="0.25">
      <c r="AF2709" s="32"/>
      <c r="AG2709" s="32"/>
      <c r="AH2709" s="32"/>
      <c r="AI2709" s="32"/>
      <c r="AJ2709" s="32"/>
    </row>
    <row r="2710" spans="32:36" x14ac:dyDescent="0.25">
      <c r="AF2710" s="32"/>
      <c r="AG2710" s="32"/>
      <c r="AH2710" s="32"/>
      <c r="AI2710" s="32"/>
      <c r="AJ2710" s="32"/>
    </row>
    <row r="2711" spans="32:36" x14ac:dyDescent="0.25">
      <c r="AF2711" s="32"/>
      <c r="AG2711" s="32"/>
      <c r="AH2711" s="32"/>
      <c r="AI2711" s="32"/>
      <c r="AJ2711" s="32"/>
    </row>
    <row r="2712" spans="32:36" x14ac:dyDescent="0.25">
      <c r="AF2712" s="32"/>
      <c r="AG2712" s="32"/>
      <c r="AH2712" s="32"/>
      <c r="AI2712" s="32"/>
      <c r="AJ2712" s="32"/>
    </row>
    <row r="2713" spans="32:36" x14ac:dyDescent="0.25">
      <c r="AF2713" s="32"/>
      <c r="AG2713" s="32"/>
      <c r="AH2713" s="32"/>
      <c r="AI2713" s="32"/>
      <c r="AJ2713" s="32"/>
    </row>
    <row r="2714" spans="32:36" x14ac:dyDescent="0.25">
      <c r="AF2714" s="32"/>
      <c r="AG2714" s="32"/>
      <c r="AH2714" s="32"/>
      <c r="AI2714" s="32"/>
      <c r="AJ2714" s="32"/>
    </row>
    <row r="2715" spans="32:36" x14ac:dyDescent="0.25">
      <c r="AF2715" s="32"/>
      <c r="AG2715" s="32"/>
      <c r="AH2715" s="32"/>
      <c r="AI2715" s="32"/>
      <c r="AJ2715" s="32"/>
    </row>
    <row r="2716" spans="32:36" x14ac:dyDescent="0.25">
      <c r="AF2716" s="32"/>
      <c r="AG2716" s="32"/>
      <c r="AH2716" s="32"/>
      <c r="AI2716" s="32"/>
      <c r="AJ2716" s="32"/>
    </row>
    <row r="2717" spans="32:36" x14ac:dyDescent="0.25">
      <c r="AF2717" s="32"/>
      <c r="AG2717" s="32"/>
      <c r="AH2717" s="32"/>
      <c r="AI2717" s="32"/>
      <c r="AJ2717" s="32"/>
    </row>
    <row r="2718" spans="32:36" x14ac:dyDescent="0.25">
      <c r="AF2718" s="32"/>
      <c r="AG2718" s="32"/>
      <c r="AH2718" s="32"/>
      <c r="AI2718" s="32"/>
      <c r="AJ2718" s="32"/>
    </row>
    <row r="2719" spans="32:36" x14ac:dyDescent="0.25">
      <c r="AF2719" s="32"/>
      <c r="AG2719" s="32"/>
      <c r="AH2719" s="32"/>
      <c r="AI2719" s="32"/>
      <c r="AJ2719" s="32"/>
    </row>
    <row r="2720" spans="32:36" x14ac:dyDescent="0.25">
      <c r="AF2720" s="32"/>
      <c r="AG2720" s="32"/>
      <c r="AH2720" s="32"/>
      <c r="AI2720" s="32"/>
      <c r="AJ2720" s="32"/>
    </row>
    <row r="2721" spans="32:36" x14ac:dyDescent="0.25">
      <c r="AF2721" s="32"/>
      <c r="AG2721" s="32"/>
      <c r="AH2721" s="32"/>
      <c r="AI2721" s="32"/>
      <c r="AJ2721" s="32"/>
    </row>
    <row r="2722" spans="32:36" x14ac:dyDescent="0.25">
      <c r="AF2722" s="32"/>
      <c r="AG2722" s="32"/>
      <c r="AH2722" s="32"/>
      <c r="AI2722" s="32"/>
      <c r="AJ2722" s="32"/>
    </row>
    <row r="2723" spans="32:36" x14ac:dyDescent="0.25">
      <c r="AF2723" s="32"/>
      <c r="AG2723" s="32"/>
      <c r="AH2723" s="32"/>
      <c r="AI2723" s="32"/>
      <c r="AJ2723" s="32"/>
    </row>
    <row r="2724" spans="32:36" x14ac:dyDescent="0.25">
      <c r="AF2724" s="32"/>
      <c r="AG2724" s="32"/>
      <c r="AH2724" s="32"/>
      <c r="AI2724" s="32"/>
      <c r="AJ2724" s="32"/>
    </row>
    <row r="2725" spans="32:36" x14ac:dyDescent="0.25">
      <c r="AF2725" s="32"/>
      <c r="AG2725" s="32"/>
      <c r="AH2725" s="32"/>
      <c r="AI2725" s="32"/>
      <c r="AJ2725" s="32"/>
    </row>
    <row r="2726" spans="32:36" x14ac:dyDescent="0.25">
      <c r="AF2726" s="32"/>
      <c r="AG2726" s="32"/>
      <c r="AH2726" s="32"/>
      <c r="AI2726" s="32"/>
      <c r="AJ2726" s="32"/>
    </row>
    <row r="2727" spans="32:36" x14ac:dyDescent="0.25">
      <c r="AF2727" s="32"/>
      <c r="AG2727" s="32"/>
      <c r="AH2727" s="32"/>
      <c r="AI2727" s="32"/>
      <c r="AJ2727" s="32"/>
    </row>
    <row r="2728" spans="32:36" x14ac:dyDescent="0.25">
      <c r="AF2728" s="32"/>
      <c r="AG2728" s="32"/>
      <c r="AH2728" s="32"/>
      <c r="AI2728" s="32"/>
      <c r="AJ2728" s="32"/>
    </row>
    <row r="2729" spans="32:36" x14ac:dyDescent="0.25">
      <c r="AF2729" s="32"/>
      <c r="AG2729" s="32"/>
      <c r="AH2729" s="32"/>
      <c r="AI2729" s="32"/>
      <c r="AJ2729" s="32"/>
    </row>
    <row r="2730" spans="32:36" x14ac:dyDescent="0.25">
      <c r="AF2730" s="32"/>
      <c r="AG2730" s="32"/>
      <c r="AH2730" s="32"/>
      <c r="AI2730" s="32"/>
      <c r="AJ2730" s="32"/>
    </row>
    <row r="2731" spans="32:36" x14ac:dyDescent="0.25">
      <c r="AF2731" s="32"/>
      <c r="AG2731" s="32"/>
      <c r="AH2731" s="32"/>
      <c r="AI2731" s="32"/>
      <c r="AJ2731" s="32"/>
    </row>
    <row r="2732" spans="32:36" x14ac:dyDescent="0.25">
      <c r="AF2732" s="32"/>
      <c r="AG2732" s="32"/>
      <c r="AH2732" s="32"/>
      <c r="AI2732" s="32"/>
      <c r="AJ2732" s="32"/>
    </row>
    <row r="2733" spans="32:36" x14ac:dyDescent="0.25">
      <c r="AF2733" s="32"/>
      <c r="AG2733" s="32"/>
      <c r="AH2733" s="32"/>
      <c r="AI2733" s="32"/>
      <c r="AJ2733" s="32"/>
    </row>
    <row r="2734" spans="32:36" x14ac:dyDescent="0.25">
      <c r="AF2734" s="32"/>
      <c r="AG2734" s="32"/>
      <c r="AH2734" s="32"/>
      <c r="AI2734" s="32"/>
      <c r="AJ2734" s="32"/>
    </row>
    <row r="2735" spans="32:36" x14ac:dyDescent="0.25">
      <c r="AF2735" s="32"/>
      <c r="AG2735" s="32"/>
      <c r="AH2735" s="32"/>
      <c r="AI2735" s="32"/>
      <c r="AJ2735" s="32"/>
    </row>
    <row r="2736" spans="32:36" x14ac:dyDescent="0.25">
      <c r="AF2736" s="32"/>
      <c r="AG2736" s="32"/>
      <c r="AH2736" s="32"/>
      <c r="AI2736" s="32"/>
      <c r="AJ2736" s="32"/>
    </row>
    <row r="2737" spans="32:36" x14ac:dyDescent="0.25">
      <c r="AF2737" s="32"/>
      <c r="AG2737" s="32"/>
      <c r="AH2737" s="32"/>
      <c r="AI2737" s="32"/>
      <c r="AJ2737" s="32"/>
    </row>
    <row r="2738" spans="32:36" x14ac:dyDescent="0.25">
      <c r="AF2738" s="32"/>
      <c r="AG2738" s="32"/>
      <c r="AH2738" s="32"/>
      <c r="AI2738" s="32"/>
      <c r="AJ2738" s="32"/>
    </row>
    <row r="2739" spans="32:36" x14ac:dyDescent="0.25">
      <c r="AF2739" s="32"/>
      <c r="AG2739" s="32"/>
      <c r="AH2739" s="32"/>
      <c r="AI2739" s="32"/>
      <c r="AJ2739" s="32"/>
    </row>
    <row r="2740" spans="32:36" x14ac:dyDescent="0.25">
      <c r="AF2740" s="32"/>
      <c r="AG2740" s="32"/>
      <c r="AH2740" s="32"/>
      <c r="AI2740" s="32"/>
      <c r="AJ2740" s="32"/>
    </row>
    <row r="2741" spans="32:36" x14ac:dyDescent="0.25">
      <c r="AF2741" s="32"/>
      <c r="AG2741" s="32"/>
      <c r="AH2741" s="32"/>
      <c r="AI2741" s="32"/>
      <c r="AJ2741" s="32"/>
    </row>
    <row r="2742" spans="32:36" x14ac:dyDescent="0.25">
      <c r="AF2742" s="32"/>
      <c r="AG2742" s="32"/>
      <c r="AH2742" s="32"/>
      <c r="AI2742" s="32"/>
      <c r="AJ2742" s="32"/>
    </row>
    <row r="2743" spans="32:36" x14ac:dyDescent="0.25">
      <c r="AF2743" s="32"/>
      <c r="AG2743" s="32"/>
      <c r="AH2743" s="32"/>
      <c r="AI2743" s="32"/>
      <c r="AJ2743" s="32"/>
    </row>
    <row r="2744" spans="32:36" x14ac:dyDescent="0.25">
      <c r="AF2744" s="32"/>
      <c r="AG2744" s="32"/>
      <c r="AH2744" s="32"/>
      <c r="AI2744" s="32"/>
      <c r="AJ2744" s="32"/>
    </row>
    <row r="2745" spans="32:36" x14ac:dyDescent="0.25">
      <c r="AF2745" s="32"/>
      <c r="AG2745" s="32"/>
      <c r="AH2745" s="32"/>
      <c r="AI2745" s="32"/>
      <c r="AJ2745" s="32"/>
    </row>
    <row r="2746" spans="32:36" x14ac:dyDescent="0.25">
      <c r="AF2746" s="32"/>
      <c r="AG2746" s="32"/>
      <c r="AH2746" s="32"/>
      <c r="AI2746" s="32"/>
      <c r="AJ2746" s="32"/>
    </row>
    <row r="2747" spans="32:36" x14ac:dyDescent="0.25">
      <c r="AF2747" s="32"/>
      <c r="AG2747" s="32"/>
      <c r="AH2747" s="32"/>
      <c r="AI2747" s="32"/>
      <c r="AJ2747" s="32"/>
    </row>
    <row r="2748" spans="32:36" x14ac:dyDescent="0.25">
      <c r="AF2748" s="32"/>
      <c r="AG2748" s="32"/>
      <c r="AH2748" s="32"/>
      <c r="AI2748" s="32"/>
      <c r="AJ2748" s="32"/>
    </row>
    <row r="2749" spans="32:36" x14ac:dyDescent="0.25">
      <c r="AF2749" s="32"/>
      <c r="AG2749" s="32"/>
      <c r="AH2749" s="32"/>
      <c r="AI2749" s="32"/>
      <c r="AJ2749" s="32"/>
    </row>
    <row r="2750" spans="32:36" x14ac:dyDescent="0.25">
      <c r="AF2750" s="32"/>
      <c r="AG2750" s="32"/>
      <c r="AH2750" s="32"/>
      <c r="AI2750" s="32"/>
      <c r="AJ2750" s="32"/>
    </row>
    <row r="2751" spans="32:36" x14ac:dyDescent="0.25">
      <c r="AF2751" s="32"/>
      <c r="AG2751" s="32"/>
      <c r="AH2751" s="32"/>
      <c r="AI2751" s="32"/>
      <c r="AJ2751" s="32"/>
    </row>
    <row r="2752" spans="32:36" x14ac:dyDescent="0.25">
      <c r="AF2752" s="32"/>
      <c r="AG2752" s="32"/>
      <c r="AH2752" s="32"/>
      <c r="AI2752" s="32"/>
      <c r="AJ2752" s="32"/>
    </row>
    <row r="2753" spans="32:36" x14ac:dyDescent="0.25">
      <c r="AF2753" s="32"/>
      <c r="AG2753" s="32"/>
      <c r="AH2753" s="32"/>
      <c r="AI2753" s="32"/>
      <c r="AJ2753" s="32"/>
    </row>
    <row r="2754" spans="32:36" x14ac:dyDescent="0.25">
      <c r="AF2754" s="32"/>
      <c r="AG2754" s="32"/>
      <c r="AH2754" s="32"/>
      <c r="AI2754" s="32"/>
      <c r="AJ2754" s="32"/>
    </row>
    <row r="2755" spans="32:36" x14ac:dyDescent="0.25">
      <c r="AF2755" s="32"/>
      <c r="AG2755" s="32"/>
      <c r="AH2755" s="32"/>
      <c r="AI2755" s="32"/>
      <c r="AJ2755" s="32"/>
    </row>
    <row r="2756" spans="32:36" x14ac:dyDescent="0.25">
      <c r="AF2756" s="32"/>
      <c r="AG2756" s="32"/>
      <c r="AH2756" s="32"/>
      <c r="AI2756" s="32"/>
      <c r="AJ2756" s="32"/>
    </row>
    <row r="2757" spans="32:36" x14ac:dyDescent="0.25">
      <c r="AF2757" s="32"/>
      <c r="AG2757" s="32"/>
      <c r="AH2757" s="32"/>
      <c r="AI2757" s="32"/>
      <c r="AJ2757" s="32"/>
    </row>
    <row r="2758" spans="32:36" x14ac:dyDescent="0.25">
      <c r="AF2758" s="32"/>
      <c r="AG2758" s="32"/>
      <c r="AH2758" s="32"/>
      <c r="AI2758" s="32"/>
      <c r="AJ2758" s="32"/>
    </row>
    <row r="2759" spans="32:36" x14ac:dyDescent="0.25">
      <c r="AF2759" s="32"/>
      <c r="AG2759" s="32"/>
      <c r="AH2759" s="32"/>
      <c r="AI2759" s="32"/>
      <c r="AJ2759" s="32"/>
    </row>
    <row r="2760" spans="32:36" x14ac:dyDescent="0.25">
      <c r="AF2760" s="32"/>
      <c r="AG2760" s="32"/>
      <c r="AH2760" s="32"/>
      <c r="AI2760" s="32"/>
      <c r="AJ2760" s="32"/>
    </row>
    <row r="2761" spans="32:36" x14ac:dyDescent="0.25">
      <c r="AF2761" s="32"/>
      <c r="AG2761" s="32"/>
      <c r="AH2761" s="32"/>
      <c r="AI2761" s="32"/>
      <c r="AJ2761" s="32"/>
    </row>
    <row r="2762" spans="32:36" x14ac:dyDescent="0.25">
      <c r="AF2762" s="32"/>
      <c r="AG2762" s="32"/>
      <c r="AH2762" s="32"/>
      <c r="AI2762" s="32"/>
      <c r="AJ2762" s="32"/>
    </row>
    <row r="2763" spans="32:36" x14ac:dyDescent="0.25">
      <c r="AF2763" s="32"/>
      <c r="AG2763" s="32"/>
      <c r="AH2763" s="32"/>
      <c r="AI2763" s="32"/>
      <c r="AJ2763" s="32"/>
    </row>
    <row r="2764" spans="32:36" x14ac:dyDescent="0.25">
      <c r="AF2764" s="32"/>
      <c r="AG2764" s="32"/>
      <c r="AH2764" s="32"/>
      <c r="AI2764" s="32"/>
      <c r="AJ2764" s="32"/>
    </row>
    <row r="2765" spans="32:36" x14ac:dyDescent="0.25">
      <c r="AF2765" s="32"/>
      <c r="AG2765" s="32"/>
      <c r="AH2765" s="32"/>
      <c r="AI2765" s="32"/>
      <c r="AJ2765" s="32"/>
    </row>
    <row r="2766" spans="32:36" x14ac:dyDescent="0.25">
      <c r="AF2766" s="32"/>
      <c r="AG2766" s="32"/>
      <c r="AH2766" s="32"/>
      <c r="AI2766" s="32"/>
      <c r="AJ2766" s="32"/>
    </row>
    <row r="2767" spans="32:36" x14ac:dyDescent="0.25">
      <c r="AF2767" s="32"/>
      <c r="AG2767" s="32"/>
      <c r="AH2767" s="32"/>
      <c r="AI2767" s="32"/>
      <c r="AJ2767" s="32"/>
    </row>
    <row r="2768" spans="32:36" x14ac:dyDescent="0.25">
      <c r="AF2768" s="32"/>
      <c r="AG2768" s="32"/>
      <c r="AH2768" s="32"/>
      <c r="AI2768" s="32"/>
      <c r="AJ2768" s="32"/>
    </row>
    <row r="2769" spans="32:36" x14ac:dyDescent="0.25">
      <c r="AF2769" s="32"/>
      <c r="AG2769" s="32"/>
      <c r="AH2769" s="32"/>
      <c r="AI2769" s="32"/>
      <c r="AJ2769" s="32"/>
    </row>
    <row r="2770" spans="32:36" x14ac:dyDescent="0.25">
      <c r="AF2770" s="32"/>
      <c r="AG2770" s="32"/>
      <c r="AH2770" s="32"/>
      <c r="AI2770" s="32"/>
      <c r="AJ2770" s="32"/>
    </row>
    <row r="2771" spans="32:36" x14ac:dyDescent="0.25">
      <c r="AF2771" s="32"/>
      <c r="AG2771" s="32"/>
      <c r="AH2771" s="32"/>
      <c r="AI2771" s="32"/>
      <c r="AJ2771" s="32"/>
    </row>
    <row r="2772" spans="32:36" x14ac:dyDescent="0.25">
      <c r="AF2772" s="32"/>
      <c r="AG2772" s="32"/>
      <c r="AH2772" s="32"/>
      <c r="AI2772" s="32"/>
      <c r="AJ2772" s="32"/>
    </row>
    <row r="2773" spans="32:36" x14ac:dyDescent="0.25">
      <c r="AF2773" s="32"/>
      <c r="AG2773" s="32"/>
      <c r="AH2773" s="32"/>
      <c r="AI2773" s="32"/>
      <c r="AJ2773" s="32"/>
    </row>
    <row r="2774" spans="32:36" x14ac:dyDescent="0.25">
      <c r="AF2774" s="32"/>
      <c r="AG2774" s="32"/>
      <c r="AH2774" s="32"/>
      <c r="AI2774" s="32"/>
      <c r="AJ2774" s="32"/>
    </row>
    <row r="2775" spans="32:36" x14ac:dyDescent="0.25">
      <c r="AF2775" s="32"/>
      <c r="AG2775" s="32"/>
      <c r="AH2775" s="32"/>
      <c r="AI2775" s="32"/>
      <c r="AJ2775" s="32"/>
    </row>
    <row r="2776" spans="32:36" x14ac:dyDescent="0.25">
      <c r="AF2776" s="32"/>
      <c r="AG2776" s="32"/>
      <c r="AH2776" s="32"/>
      <c r="AI2776" s="32"/>
      <c r="AJ2776" s="32"/>
    </row>
    <row r="2777" spans="32:36" x14ac:dyDescent="0.25">
      <c r="AF2777" s="32"/>
      <c r="AG2777" s="32"/>
      <c r="AH2777" s="32"/>
      <c r="AI2777" s="32"/>
      <c r="AJ2777" s="32"/>
    </row>
    <row r="2778" spans="32:36" x14ac:dyDescent="0.25">
      <c r="AF2778" s="32"/>
      <c r="AG2778" s="32"/>
      <c r="AH2778" s="32"/>
      <c r="AI2778" s="32"/>
      <c r="AJ2778" s="32"/>
    </row>
    <row r="2779" spans="32:36" x14ac:dyDescent="0.25">
      <c r="AF2779" s="32"/>
      <c r="AG2779" s="32"/>
      <c r="AH2779" s="32"/>
      <c r="AI2779" s="32"/>
      <c r="AJ2779" s="32"/>
    </row>
    <row r="2780" spans="32:36" x14ac:dyDescent="0.25">
      <c r="AF2780" s="32"/>
      <c r="AG2780" s="32"/>
      <c r="AH2780" s="32"/>
      <c r="AI2780" s="32"/>
      <c r="AJ2780" s="32"/>
    </row>
    <row r="2781" spans="32:36" x14ac:dyDescent="0.25">
      <c r="AF2781" s="32"/>
      <c r="AG2781" s="32"/>
      <c r="AH2781" s="32"/>
      <c r="AI2781" s="32"/>
      <c r="AJ2781" s="32"/>
    </row>
    <row r="2782" spans="32:36" x14ac:dyDescent="0.25">
      <c r="AF2782" s="32"/>
      <c r="AG2782" s="32"/>
      <c r="AH2782" s="32"/>
      <c r="AI2782" s="32"/>
      <c r="AJ2782" s="32"/>
    </row>
    <row r="2783" spans="32:36" x14ac:dyDescent="0.25">
      <c r="AF2783" s="32"/>
      <c r="AG2783" s="32"/>
      <c r="AH2783" s="32"/>
      <c r="AI2783" s="32"/>
      <c r="AJ2783" s="32"/>
    </row>
    <row r="2784" spans="32:36" x14ac:dyDescent="0.25">
      <c r="AF2784" s="32"/>
      <c r="AG2784" s="32"/>
      <c r="AH2784" s="32"/>
      <c r="AI2784" s="32"/>
      <c r="AJ2784" s="32"/>
    </row>
    <row r="2785" spans="32:36" x14ac:dyDescent="0.25">
      <c r="AF2785" s="32"/>
      <c r="AG2785" s="32"/>
      <c r="AH2785" s="32"/>
      <c r="AI2785" s="32"/>
      <c r="AJ2785" s="32"/>
    </row>
    <row r="2786" spans="32:36" x14ac:dyDescent="0.25">
      <c r="AF2786" s="32"/>
      <c r="AG2786" s="32"/>
      <c r="AH2786" s="32"/>
      <c r="AI2786" s="32"/>
      <c r="AJ2786" s="32"/>
    </row>
    <row r="2787" spans="32:36" x14ac:dyDescent="0.25">
      <c r="AF2787" s="32"/>
      <c r="AG2787" s="32"/>
      <c r="AH2787" s="32"/>
      <c r="AI2787" s="32"/>
      <c r="AJ2787" s="32"/>
    </row>
    <row r="2788" spans="32:36" x14ac:dyDescent="0.25">
      <c r="AF2788" s="32"/>
      <c r="AG2788" s="32"/>
      <c r="AH2788" s="32"/>
      <c r="AI2788" s="32"/>
      <c r="AJ2788" s="32"/>
    </row>
    <row r="2789" spans="32:36" x14ac:dyDescent="0.25">
      <c r="AF2789" s="32"/>
      <c r="AG2789" s="32"/>
      <c r="AH2789" s="32"/>
      <c r="AI2789" s="32"/>
      <c r="AJ2789" s="32"/>
    </row>
    <row r="2790" spans="32:36" x14ac:dyDescent="0.25">
      <c r="AF2790" s="32"/>
      <c r="AG2790" s="32"/>
      <c r="AH2790" s="32"/>
      <c r="AI2790" s="32"/>
      <c r="AJ2790" s="32"/>
    </row>
    <row r="2791" spans="32:36" x14ac:dyDescent="0.25">
      <c r="AF2791" s="32"/>
      <c r="AG2791" s="32"/>
      <c r="AH2791" s="32"/>
      <c r="AI2791" s="32"/>
      <c r="AJ2791" s="32"/>
    </row>
    <row r="2792" spans="32:36" x14ac:dyDescent="0.25">
      <c r="AF2792" s="32"/>
      <c r="AG2792" s="32"/>
      <c r="AH2792" s="32"/>
      <c r="AI2792" s="32"/>
      <c r="AJ2792" s="32"/>
    </row>
    <row r="2793" spans="32:36" x14ac:dyDescent="0.25">
      <c r="AF2793" s="32"/>
      <c r="AG2793" s="32"/>
      <c r="AH2793" s="32"/>
      <c r="AI2793" s="32"/>
      <c r="AJ2793" s="32"/>
    </row>
    <row r="2794" spans="32:36" x14ac:dyDescent="0.25">
      <c r="AF2794" s="32"/>
      <c r="AG2794" s="32"/>
      <c r="AH2794" s="32"/>
      <c r="AI2794" s="32"/>
      <c r="AJ2794" s="32"/>
    </row>
    <row r="2795" spans="32:36" x14ac:dyDescent="0.25">
      <c r="AF2795" s="32"/>
      <c r="AG2795" s="32"/>
      <c r="AH2795" s="32"/>
      <c r="AI2795" s="32"/>
      <c r="AJ2795" s="32"/>
    </row>
    <row r="2796" spans="32:36" x14ac:dyDescent="0.25">
      <c r="AF2796" s="32"/>
      <c r="AG2796" s="32"/>
      <c r="AH2796" s="32"/>
      <c r="AI2796" s="32"/>
      <c r="AJ2796" s="32"/>
    </row>
    <row r="2797" spans="32:36" x14ac:dyDescent="0.25">
      <c r="AF2797" s="32"/>
      <c r="AG2797" s="32"/>
      <c r="AH2797" s="32"/>
      <c r="AI2797" s="32"/>
      <c r="AJ2797" s="32"/>
    </row>
    <row r="2798" spans="32:36" x14ac:dyDescent="0.25">
      <c r="AF2798" s="32"/>
      <c r="AG2798" s="32"/>
      <c r="AH2798" s="32"/>
      <c r="AI2798" s="32"/>
      <c r="AJ2798" s="32"/>
    </row>
    <row r="2799" spans="32:36" x14ac:dyDescent="0.25">
      <c r="AF2799" s="32"/>
      <c r="AG2799" s="32"/>
      <c r="AH2799" s="32"/>
      <c r="AI2799" s="32"/>
      <c r="AJ2799" s="32"/>
    </row>
    <row r="2800" spans="32:36" x14ac:dyDescent="0.25">
      <c r="AF2800" s="32"/>
      <c r="AG2800" s="32"/>
      <c r="AH2800" s="32"/>
      <c r="AI2800" s="32"/>
      <c r="AJ2800" s="32"/>
    </row>
    <row r="2801" spans="32:36" x14ac:dyDescent="0.25">
      <c r="AF2801" s="32"/>
      <c r="AG2801" s="32"/>
      <c r="AH2801" s="32"/>
      <c r="AI2801" s="32"/>
      <c r="AJ2801" s="32"/>
    </row>
    <row r="2802" spans="32:36" x14ac:dyDescent="0.25">
      <c r="AF2802" s="32"/>
      <c r="AG2802" s="32"/>
      <c r="AH2802" s="32"/>
      <c r="AI2802" s="32"/>
      <c r="AJ2802" s="32"/>
    </row>
    <row r="2803" spans="32:36" x14ac:dyDescent="0.25">
      <c r="AF2803" s="32"/>
      <c r="AG2803" s="32"/>
      <c r="AH2803" s="32"/>
      <c r="AI2803" s="32"/>
      <c r="AJ2803" s="32"/>
    </row>
    <row r="2804" spans="32:36" x14ac:dyDescent="0.25">
      <c r="AF2804" s="32"/>
      <c r="AG2804" s="32"/>
      <c r="AH2804" s="32"/>
      <c r="AI2804" s="32"/>
      <c r="AJ2804" s="32"/>
    </row>
    <row r="2805" spans="32:36" x14ac:dyDescent="0.25">
      <c r="AF2805" s="32"/>
      <c r="AG2805" s="32"/>
      <c r="AH2805" s="32"/>
      <c r="AI2805" s="32"/>
      <c r="AJ2805" s="32"/>
    </row>
    <row r="2806" spans="32:36" x14ac:dyDescent="0.25">
      <c r="AF2806" s="32"/>
      <c r="AG2806" s="32"/>
      <c r="AH2806" s="32"/>
      <c r="AI2806" s="32"/>
      <c r="AJ2806" s="32"/>
    </row>
    <row r="2807" spans="32:36" x14ac:dyDescent="0.25">
      <c r="AF2807" s="32"/>
      <c r="AG2807" s="32"/>
      <c r="AH2807" s="32"/>
      <c r="AI2807" s="32"/>
      <c r="AJ2807" s="32"/>
    </row>
    <row r="2808" spans="32:36" x14ac:dyDescent="0.25">
      <c r="AF2808" s="32"/>
      <c r="AG2808" s="32"/>
      <c r="AH2808" s="32"/>
      <c r="AI2808" s="32"/>
      <c r="AJ2808" s="32"/>
    </row>
    <row r="2809" spans="32:36" x14ac:dyDescent="0.25">
      <c r="AF2809" s="32"/>
      <c r="AG2809" s="32"/>
      <c r="AH2809" s="32"/>
      <c r="AI2809" s="32"/>
      <c r="AJ2809" s="32"/>
    </row>
    <row r="2810" spans="32:36" x14ac:dyDescent="0.25">
      <c r="AF2810" s="32"/>
      <c r="AG2810" s="32"/>
      <c r="AH2810" s="32"/>
      <c r="AI2810" s="32"/>
      <c r="AJ2810" s="32"/>
    </row>
    <row r="2811" spans="32:36" x14ac:dyDescent="0.25">
      <c r="AF2811" s="32"/>
      <c r="AG2811" s="32"/>
      <c r="AH2811" s="32"/>
      <c r="AI2811" s="32"/>
      <c r="AJ2811" s="32"/>
    </row>
    <row r="2812" spans="32:36" x14ac:dyDescent="0.25">
      <c r="AF2812" s="32"/>
      <c r="AG2812" s="32"/>
      <c r="AH2812" s="32"/>
      <c r="AI2812" s="32"/>
      <c r="AJ2812" s="32"/>
    </row>
    <row r="2813" spans="32:36" x14ac:dyDescent="0.25">
      <c r="AF2813" s="32"/>
      <c r="AG2813" s="32"/>
      <c r="AH2813" s="32"/>
      <c r="AI2813" s="32"/>
      <c r="AJ2813" s="32"/>
    </row>
    <row r="2814" spans="32:36" x14ac:dyDescent="0.25">
      <c r="AF2814" s="32"/>
      <c r="AG2814" s="32"/>
      <c r="AH2814" s="32"/>
      <c r="AI2814" s="32"/>
      <c r="AJ2814" s="32"/>
    </row>
    <row r="2815" spans="32:36" x14ac:dyDescent="0.25">
      <c r="AF2815" s="32"/>
      <c r="AG2815" s="32"/>
      <c r="AH2815" s="32"/>
      <c r="AI2815" s="32"/>
      <c r="AJ2815" s="32"/>
    </row>
    <row r="2816" spans="32:36" x14ac:dyDescent="0.25">
      <c r="AF2816" s="32"/>
      <c r="AG2816" s="32"/>
      <c r="AH2816" s="32"/>
      <c r="AI2816" s="32"/>
      <c r="AJ2816" s="32"/>
    </row>
    <row r="2817" spans="32:36" x14ac:dyDescent="0.25">
      <c r="AF2817" s="32"/>
      <c r="AG2817" s="32"/>
      <c r="AH2817" s="32"/>
      <c r="AI2817" s="32"/>
      <c r="AJ2817" s="32"/>
    </row>
    <row r="2818" spans="32:36" x14ac:dyDescent="0.25">
      <c r="AF2818" s="32"/>
      <c r="AG2818" s="32"/>
      <c r="AH2818" s="32"/>
      <c r="AI2818" s="32"/>
      <c r="AJ2818" s="32"/>
    </row>
    <row r="2819" spans="32:36" x14ac:dyDescent="0.25">
      <c r="AF2819" s="32"/>
      <c r="AG2819" s="32"/>
      <c r="AH2819" s="32"/>
      <c r="AI2819" s="32"/>
      <c r="AJ2819" s="32"/>
    </row>
    <row r="2820" spans="32:36" x14ac:dyDescent="0.25">
      <c r="AF2820" s="32"/>
      <c r="AG2820" s="32"/>
      <c r="AH2820" s="32"/>
      <c r="AI2820" s="32"/>
      <c r="AJ2820" s="32"/>
    </row>
    <row r="2821" spans="32:36" x14ac:dyDescent="0.25">
      <c r="AF2821" s="32"/>
      <c r="AG2821" s="32"/>
      <c r="AH2821" s="32"/>
      <c r="AI2821" s="32"/>
      <c r="AJ2821" s="32"/>
    </row>
    <row r="2822" spans="32:36" x14ac:dyDescent="0.25">
      <c r="AF2822" s="32"/>
      <c r="AG2822" s="32"/>
      <c r="AH2822" s="32"/>
      <c r="AI2822" s="32"/>
      <c r="AJ2822" s="32"/>
    </row>
    <row r="2823" spans="32:36" x14ac:dyDescent="0.25">
      <c r="AF2823" s="32"/>
      <c r="AG2823" s="32"/>
      <c r="AH2823" s="32"/>
      <c r="AI2823" s="32"/>
      <c r="AJ2823" s="32"/>
    </row>
    <row r="2824" spans="32:36" x14ac:dyDescent="0.25">
      <c r="AF2824" s="32"/>
      <c r="AG2824" s="32"/>
      <c r="AH2824" s="32"/>
      <c r="AI2824" s="32"/>
      <c r="AJ2824" s="32"/>
    </row>
    <row r="2825" spans="32:36" x14ac:dyDescent="0.25">
      <c r="AF2825" s="32"/>
      <c r="AG2825" s="32"/>
      <c r="AH2825" s="32"/>
      <c r="AI2825" s="32"/>
      <c r="AJ2825" s="32"/>
    </row>
    <row r="2826" spans="32:36" x14ac:dyDescent="0.25">
      <c r="AF2826" s="32"/>
      <c r="AG2826" s="32"/>
      <c r="AH2826" s="32"/>
      <c r="AI2826" s="32"/>
      <c r="AJ2826" s="32"/>
    </row>
    <row r="2827" spans="32:36" x14ac:dyDescent="0.25">
      <c r="AF2827" s="32"/>
      <c r="AG2827" s="32"/>
      <c r="AH2827" s="32"/>
      <c r="AI2827" s="32"/>
      <c r="AJ2827" s="32"/>
    </row>
    <row r="2828" spans="32:36" x14ac:dyDescent="0.25">
      <c r="AF2828" s="32"/>
      <c r="AG2828" s="32"/>
      <c r="AH2828" s="32"/>
      <c r="AI2828" s="32"/>
      <c r="AJ2828" s="32"/>
    </row>
    <row r="2829" spans="32:36" x14ac:dyDescent="0.25">
      <c r="AF2829" s="32"/>
      <c r="AG2829" s="32"/>
      <c r="AH2829" s="32"/>
      <c r="AI2829" s="32"/>
      <c r="AJ2829" s="32"/>
    </row>
    <row r="2830" spans="32:36" x14ac:dyDescent="0.25">
      <c r="AF2830" s="32"/>
      <c r="AG2830" s="32"/>
      <c r="AH2830" s="32"/>
      <c r="AI2830" s="32"/>
      <c r="AJ2830" s="32"/>
    </row>
    <row r="2831" spans="32:36" x14ac:dyDescent="0.25">
      <c r="AF2831" s="32"/>
      <c r="AG2831" s="32"/>
      <c r="AH2831" s="32"/>
      <c r="AI2831" s="32"/>
      <c r="AJ2831" s="32"/>
    </row>
    <row r="2832" spans="32:36" x14ac:dyDescent="0.25">
      <c r="AF2832" s="32"/>
      <c r="AG2832" s="32"/>
      <c r="AH2832" s="32"/>
      <c r="AI2832" s="32"/>
      <c r="AJ2832" s="32"/>
    </row>
    <row r="2833" spans="32:36" x14ac:dyDescent="0.25">
      <c r="AF2833" s="32"/>
      <c r="AG2833" s="32"/>
      <c r="AH2833" s="32"/>
      <c r="AI2833" s="32"/>
      <c r="AJ2833" s="32"/>
    </row>
    <row r="2834" spans="32:36" x14ac:dyDescent="0.25">
      <c r="AF2834" s="32"/>
      <c r="AG2834" s="32"/>
      <c r="AH2834" s="32"/>
      <c r="AI2834" s="32"/>
      <c r="AJ2834" s="32"/>
    </row>
    <row r="2835" spans="32:36" x14ac:dyDescent="0.25">
      <c r="AF2835" s="32"/>
      <c r="AG2835" s="32"/>
      <c r="AH2835" s="32"/>
      <c r="AI2835" s="32"/>
      <c r="AJ2835" s="32"/>
    </row>
    <row r="2836" spans="32:36" x14ac:dyDescent="0.25">
      <c r="AF2836" s="32"/>
      <c r="AG2836" s="32"/>
      <c r="AH2836" s="32"/>
      <c r="AI2836" s="32"/>
      <c r="AJ2836" s="32"/>
    </row>
    <row r="2837" spans="32:36" x14ac:dyDescent="0.25">
      <c r="AF2837" s="32"/>
      <c r="AG2837" s="32"/>
      <c r="AH2837" s="32"/>
      <c r="AI2837" s="32"/>
      <c r="AJ2837" s="32"/>
    </row>
    <row r="2838" spans="32:36" x14ac:dyDescent="0.25">
      <c r="AF2838" s="32"/>
      <c r="AG2838" s="32"/>
      <c r="AH2838" s="32"/>
      <c r="AI2838" s="32"/>
      <c r="AJ2838" s="32"/>
    </row>
    <row r="2839" spans="32:36" x14ac:dyDescent="0.25">
      <c r="AF2839" s="32"/>
      <c r="AG2839" s="32"/>
      <c r="AH2839" s="32"/>
      <c r="AI2839" s="32"/>
      <c r="AJ2839" s="32"/>
    </row>
    <row r="2840" spans="32:36" x14ac:dyDescent="0.25">
      <c r="AF2840" s="32"/>
      <c r="AG2840" s="32"/>
      <c r="AH2840" s="32"/>
      <c r="AI2840" s="32"/>
      <c r="AJ2840" s="32"/>
    </row>
    <row r="2841" spans="32:36" x14ac:dyDescent="0.25">
      <c r="AF2841" s="32"/>
      <c r="AG2841" s="32"/>
      <c r="AH2841" s="32"/>
      <c r="AI2841" s="32"/>
      <c r="AJ2841" s="32"/>
    </row>
    <row r="2842" spans="32:36" x14ac:dyDescent="0.25">
      <c r="AF2842" s="32"/>
      <c r="AG2842" s="32"/>
      <c r="AH2842" s="32"/>
      <c r="AI2842" s="32"/>
      <c r="AJ2842" s="32"/>
    </row>
    <row r="2843" spans="32:36" x14ac:dyDescent="0.25">
      <c r="AF2843" s="32"/>
      <c r="AG2843" s="32"/>
      <c r="AH2843" s="32"/>
      <c r="AI2843" s="32"/>
      <c r="AJ2843" s="32"/>
    </row>
    <row r="2844" spans="32:36" x14ac:dyDescent="0.25">
      <c r="AF2844" s="32"/>
      <c r="AG2844" s="32"/>
      <c r="AH2844" s="32"/>
      <c r="AI2844" s="32"/>
      <c r="AJ2844" s="32"/>
    </row>
    <row r="2845" spans="32:36" x14ac:dyDescent="0.25">
      <c r="AF2845" s="32"/>
      <c r="AG2845" s="32"/>
      <c r="AH2845" s="32"/>
      <c r="AI2845" s="32"/>
      <c r="AJ2845" s="32"/>
    </row>
    <row r="2846" spans="32:36" x14ac:dyDescent="0.25">
      <c r="AF2846" s="32"/>
      <c r="AG2846" s="32"/>
      <c r="AH2846" s="32"/>
      <c r="AI2846" s="32"/>
      <c r="AJ2846" s="32"/>
    </row>
    <row r="2847" spans="32:36" x14ac:dyDescent="0.25">
      <c r="AF2847" s="32"/>
      <c r="AG2847" s="32"/>
      <c r="AH2847" s="32"/>
      <c r="AI2847" s="32"/>
      <c r="AJ2847" s="32"/>
    </row>
    <row r="2848" spans="32:36" x14ac:dyDescent="0.25">
      <c r="AF2848" s="32"/>
      <c r="AG2848" s="32"/>
      <c r="AH2848" s="32"/>
      <c r="AI2848" s="32"/>
      <c r="AJ2848" s="32"/>
    </row>
    <row r="2849" spans="32:36" x14ac:dyDescent="0.25">
      <c r="AF2849" s="32"/>
      <c r="AG2849" s="32"/>
      <c r="AH2849" s="32"/>
      <c r="AI2849" s="32"/>
      <c r="AJ2849" s="32"/>
    </row>
    <row r="2850" spans="32:36" x14ac:dyDescent="0.25">
      <c r="AF2850" s="32"/>
      <c r="AG2850" s="32"/>
      <c r="AH2850" s="32"/>
      <c r="AI2850" s="32"/>
      <c r="AJ2850" s="32"/>
    </row>
    <row r="2851" spans="32:36" x14ac:dyDescent="0.25">
      <c r="AF2851" s="32"/>
      <c r="AG2851" s="32"/>
      <c r="AH2851" s="32"/>
      <c r="AI2851" s="32"/>
      <c r="AJ2851" s="32"/>
    </row>
    <row r="2852" spans="32:36" x14ac:dyDescent="0.25">
      <c r="AF2852" s="32"/>
      <c r="AG2852" s="32"/>
      <c r="AH2852" s="32"/>
      <c r="AI2852" s="32"/>
      <c r="AJ2852" s="32"/>
    </row>
    <row r="2853" spans="32:36" x14ac:dyDescent="0.25">
      <c r="AF2853" s="32"/>
      <c r="AG2853" s="32"/>
      <c r="AH2853" s="32"/>
      <c r="AI2853" s="32"/>
      <c r="AJ2853" s="32"/>
    </row>
    <row r="2854" spans="32:36" x14ac:dyDescent="0.25">
      <c r="AF2854" s="32"/>
      <c r="AG2854" s="32"/>
      <c r="AH2854" s="32"/>
      <c r="AI2854" s="32"/>
      <c r="AJ2854" s="32"/>
    </row>
    <row r="2855" spans="32:36" x14ac:dyDescent="0.25">
      <c r="AF2855" s="32"/>
      <c r="AG2855" s="32"/>
      <c r="AH2855" s="32"/>
      <c r="AI2855" s="32"/>
      <c r="AJ2855" s="32"/>
    </row>
    <row r="2856" spans="32:36" x14ac:dyDescent="0.25">
      <c r="AF2856" s="32"/>
      <c r="AG2856" s="32"/>
      <c r="AH2856" s="32"/>
      <c r="AI2856" s="32"/>
      <c r="AJ2856" s="32"/>
    </row>
    <row r="2857" spans="32:36" x14ac:dyDescent="0.25">
      <c r="AF2857" s="32"/>
      <c r="AG2857" s="32"/>
      <c r="AH2857" s="32"/>
      <c r="AI2857" s="32"/>
      <c r="AJ2857" s="32"/>
    </row>
    <row r="2858" spans="32:36" x14ac:dyDescent="0.25">
      <c r="AF2858" s="32"/>
      <c r="AG2858" s="32"/>
      <c r="AH2858" s="32"/>
      <c r="AI2858" s="32"/>
      <c r="AJ2858" s="32"/>
    </row>
    <row r="2859" spans="32:36" x14ac:dyDescent="0.25">
      <c r="AF2859" s="32"/>
      <c r="AG2859" s="32"/>
      <c r="AH2859" s="32"/>
      <c r="AI2859" s="32"/>
      <c r="AJ2859" s="32"/>
    </row>
    <row r="2860" spans="32:36" x14ac:dyDescent="0.25">
      <c r="AF2860" s="32"/>
      <c r="AG2860" s="32"/>
      <c r="AH2860" s="32"/>
      <c r="AI2860" s="32"/>
      <c r="AJ2860" s="32"/>
    </row>
    <row r="2861" spans="32:36" x14ac:dyDescent="0.25">
      <c r="AF2861" s="32"/>
      <c r="AG2861" s="32"/>
      <c r="AH2861" s="32"/>
      <c r="AI2861" s="32"/>
      <c r="AJ2861" s="32"/>
    </row>
    <row r="2862" spans="32:36" x14ac:dyDescent="0.25">
      <c r="AF2862" s="32"/>
      <c r="AG2862" s="32"/>
      <c r="AH2862" s="32"/>
      <c r="AI2862" s="32"/>
      <c r="AJ2862" s="32"/>
    </row>
    <row r="2863" spans="32:36" x14ac:dyDescent="0.25">
      <c r="AF2863" s="32"/>
      <c r="AG2863" s="32"/>
      <c r="AH2863" s="32"/>
      <c r="AI2863" s="32"/>
      <c r="AJ2863" s="32"/>
    </row>
    <row r="2864" spans="32:36" x14ac:dyDescent="0.25">
      <c r="AF2864" s="32"/>
      <c r="AG2864" s="32"/>
      <c r="AH2864" s="32"/>
      <c r="AI2864" s="32"/>
      <c r="AJ2864" s="32"/>
    </row>
    <row r="2865" spans="32:36" x14ac:dyDescent="0.25">
      <c r="AF2865" s="32"/>
      <c r="AG2865" s="32"/>
      <c r="AH2865" s="32"/>
      <c r="AI2865" s="32"/>
      <c r="AJ2865" s="32"/>
    </row>
    <row r="2866" spans="32:36" x14ac:dyDescent="0.25">
      <c r="AF2866" s="32"/>
      <c r="AG2866" s="32"/>
      <c r="AH2866" s="32"/>
      <c r="AI2866" s="32"/>
      <c r="AJ2866" s="32"/>
    </row>
    <row r="2867" spans="32:36" x14ac:dyDescent="0.25">
      <c r="AF2867" s="32"/>
      <c r="AG2867" s="32"/>
      <c r="AH2867" s="32"/>
      <c r="AI2867" s="32"/>
      <c r="AJ2867" s="32"/>
    </row>
    <row r="2868" spans="32:36" x14ac:dyDescent="0.25">
      <c r="AF2868" s="32"/>
      <c r="AG2868" s="32"/>
      <c r="AH2868" s="32"/>
      <c r="AI2868" s="32"/>
      <c r="AJ2868" s="32"/>
    </row>
    <row r="2869" spans="32:36" x14ac:dyDescent="0.25">
      <c r="AF2869" s="32"/>
      <c r="AG2869" s="32"/>
      <c r="AH2869" s="32"/>
      <c r="AI2869" s="32"/>
      <c r="AJ2869" s="32"/>
    </row>
    <row r="2870" spans="32:36" x14ac:dyDescent="0.25">
      <c r="AF2870" s="32"/>
      <c r="AG2870" s="32"/>
      <c r="AH2870" s="32"/>
      <c r="AI2870" s="32"/>
      <c r="AJ2870" s="32"/>
    </row>
    <row r="2871" spans="32:36" x14ac:dyDescent="0.25">
      <c r="AF2871" s="32"/>
      <c r="AG2871" s="32"/>
      <c r="AH2871" s="32"/>
      <c r="AI2871" s="32"/>
      <c r="AJ2871" s="32"/>
    </row>
    <row r="2872" spans="32:36" x14ac:dyDescent="0.25">
      <c r="AF2872" s="32"/>
      <c r="AG2872" s="32"/>
      <c r="AH2872" s="32"/>
      <c r="AI2872" s="32"/>
      <c r="AJ2872" s="32"/>
    </row>
    <row r="2873" spans="32:36" x14ac:dyDescent="0.25">
      <c r="AF2873" s="32"/>
      <c r="AG2873" s="32"/>
      <c r="AH2873" s="32"/>
      <c r="AI2873" s="32"/>
      <c r="AJ2873" s="32"/>
    </row>
    <row r="2874" spans="32:36" x14ac:dyDescent="0.25">
      <c r="AF2874" s="32"/>
      <c r="AG2874" s="32"/>
      <c r="AH2874" s="32"/>
      <c r="AI2874" s="32"/>
      <c r="AJ2874" s="32"/>
    </row>
    <row r="2875" spans="32:36" x14ac:dyDescent="0.25">
      <c r="AF2875" s="32"/>
      <c r="AG2875" s="32"/>
      <c r="AH2875" s="32"/>
      <c r="AI2875" s="32"/>
      <c r="AJ2875" s="32"/>
    </row>
    <row r="2876" spans="32:36" x14ac:dyDescent="0.25">
      <c r="AF2876" s="32"/>
      <c r="AG2876" s="32"/>
      <c r="AH2876" s="32"/>
      <c r="AI2876" s="32"/>
      <c r="AJ2876" s="32"/>
    </row>
    <row r="2877" spans="32:36" x14ac:dyDescent="0.25">
      <c r="AF2877" s="32"/>
      <c r="AG2877" s="32"/>
      <c r="AH2877" s="32"/>
      <c r="AI2877" s="32"/>
      <c r="AJ2877" s="32"/>
    </row>
    <row r="2878" spans="32:36" x14ac:dyDescent="0.25">
      <c r="AF2878" s="32"/>
      <c r="AG2878" s="32"/>
      <c r="AH2878" s="32"/>
      <c r="AI2878" s="32"/>
      <c r="AJ2878" s="32"/>
    </row>
    <row r="2879" spans="32:36" x14ac:dyDescent="0.25">
      <c r="AF2879" s="32"/>
      <c r="AG2879" s="32"/>
      <c r="AH2879" s="32"/>
      <c r="AI2879" s="32"/>
      <c r="AJ2879" s="32"/>
    </row>
    <row r="2880" spans="32:36" x14ac:dyDescent="0.25">
      <c r="AF2880" s="32"/>
      <c r="AG2880" s="32"/>
      <c r="AH2880" s="32"/>
      <c r="AI2880" s="32"/>
      <c r="AJ2880" s="32"/>
    </row>
    <row r="2881" spans="32:36" x14ac:dyDescent="0.25">
      <c r="AF2881" s="32"/>
      <c r="AG2881" s="32"/>
      <c r="AH2881" s="32"/>
      <c r="AI2881" s="32"/>
      <c r="AJ2881" s="32"/>
    </row>
    <row r="2882" spans="32:36" x14ac:dyDescent="0.25">
      <c r="AF2882" s="32"/>
      <c r="AG2882" s="32"/>
      <c r="AH2882" s="32"/>
      <c r="AI2882" s="32"/>
      <c r="AJ2882" s="32"/>
    </row>
    <row r="2883" spans="32:36" x14ac:dyDescent="0.25">
      <c r="AF2883" s="32"/>
      <c r="AG2883" s="32"/>
      <c r="AH2883" s="32"/>
      <c r="AI2883" s="32"/>
      <c r="AJ2883" s="32"/>
    </row>
    <row r="2884" spans="32:36" x14ac:dyDescent="0.25">
      <c r="AF2884" s="32"/>
      <c r="AG2884" s="32"/>
      <c r="AH2884" s="32"/>
      <c r="AI2884" s="32"/>
      <c r="AJ2884" s="32"/>
    </row>
    <row r="2885" spans="32:36" x14ac:dyDescent="0.25">
      <c r="AF2885" s="32"/>
      <c r="AG2885" s="32"/>
      <c r="AH2885" s="32"/>
      <c r="AI2885" s="32"/>
      <c r="AJ2885" s="32"/>
    </row>
    <row r="2886" spans="32:36" x14ac:dyDescent="0.25">
      <c r="AF2886" s="32"/>
      <c r="AG2886" s="32"/>
      <c r="AH2886" s="32"/>
      <c r="AI2886" s="32"/>
      <c r="AJ2886" s="32"/>
    </row>
    <row r="2887" spans="32:36" x14ac:dyDescent="0.25">
      <c r="AF2887" s="32"/>
      <c r="AG2887" s="32"/>
      <c r="AH2887" s="32"/>
      <c r="AI2887" s="32"/>
      <c r="AJ2887" s="32"/>
    </row>
    <row r="2888" spans="32:36" x14ac:dyDescent="0.25">
      <c r="AF2888" s="32"/>
      <c r="AG2888" s="32"/>
      <c r="AH2888" s="32"/>
      <c r="AI2888" s="32"/>
      <c r="AJ2888" s="32"/>
    </row>
    <row r="2889" spans="32:36" x14ac:dyDescent="0.25">
      <c r="AF2889" s="32"/>
      <c r="AG2889" s="32"/>
      <c r="AH2889" s="32"/>
      <c r="AI2889" s="32"/>
      <c r="AJ2889" s="32"/>
    </row>
    <row r="2890" spans="32:36" x14ac:dyDescent="0.25">
      <c r="AF2890" s="32"/>
      <c r="AG2890" s="32"/>
      <c r="AH2890" s="32"/>
      <c r="AI2890" s="32"/>
      <c r="AJ2890" s="32"/>
    </row>
    <row r="2891" spans="32:36" x14ac:dyDescent="0.25">
      <c r="AF2891" s="32"/>
      <c r="AG2891" s="32"/>
      <c r="AH2891" s="32"/>
      <c r="AI2891" s="32"/>
      <c r="AJ2891" s="32"/>
    </row>
    <row r="2892" spans="32:36" x14ac:dyDescent="0.25">
      <c r="AF2892" s="32"/>
      <c r="AG2892" s="32"/>
      <c r="AH2892" s="32"/>
      <c r="AI2892" s="32"/>
      <c r="AJ2892" s="32"/>
    </row>
    <row r="2893" spans="32:36" x14ac:dyDescent="0.25">
      <c r="AF2893" s="32"/>
      <c r="AG2893" s="32"/>
      <c r="AH2893" s="32"/>
      <c r="AI2893" s="32"/>
      <c r="AJ2893" s="32"/>
    </row>
    <row r="2894" spans="32:36" x14ac:dyDescent="0.25">
      <c r="AF2894" s="32"/>
      <c r="AG2894" s="32"/>
      <c r="AH2894" s="32"/>
      <c r="AI2894" s="32"/>
      <c r="AJ2894" s="32"/>
    </row>
    <row r="2895" spans="32:36" x14ac:dyDescent="0.25">
      <c r="AF2895" s="32"/>
      <c r="AG2895" s="32"/>
      <c r="AH2895" s="32"/>
      <c r="AI2895" s="32"/>
      <c r="AJ2895" s="32"/>
    </row>
    <row r="2896" spans="32:36" x14ac:dyDescent="0.25">
      <c r="AF2896" s="32"/>
      <c r="AG2896" s="32"/>
      <c r="AH2896" s="32"/>
      <c r="AI2896" s="32"/>
      <c r="AJ2896" s="32"/>
    </row>
    <row r="2897" spans="32:36" x14ac:dyDescent="0.25">
      <c r="AF2897" s="32"/>
      <c r="AG2897" s="32"/>
      <c r="AH2897" s="32"/>
      <c r="AI2897" s="32"/>
      <c r="AJ2897" s="32"/>
    </row>
    <row r="2898" spans="32:36" x14ac:dyDescent="0.25">
      <c r="AF2898" s="32"/>
      <c r="AG2898" s="32"/>
      <c r="AH2898" s="32"/>
      <c r="AI2898" s="32"/>
      <c r="AJ2898" s="32"/>
    </row>
    <row r="2899" spans="32:36" x14ac:dyDescent="0.25">
      <c r="AF2899" s="32"/>
      <c r="AG2899" s="32"/>
      <c r="AH2899" s="32"/>
      <c r="AI2899" s="32"/>
      <c r="AJ2899" s="32"/>
    </row>
    <row r="2900" spans="32:36" x14ac:dyDescent="0.25">
      <c r="AF2900" s="32"/>
      <c r="AG2900" s="32"/>
      <c r="AH2900" s="32"/>
      <c r="AI2900" s="32"/>
      <c r="AJ2900" s="32"/>
    </row>
    <row r="2901" spans="32:36" x14ac:dyDescent="0.25">
      <c r="AF2901" s="32"/>
      <c r="AG2901" s="32"/>
      <c r="AH2901" s="32"/>
      <c r="AI2901" s="32"/>
      <c r="AJ2901" s="32"/>
    </row>
    <row r="2902" spans="32:36" x14ac:dyDescent="0.25">
      <c r="AF2902" s="32"/>
      <c r="AG2902" s="32"/>
      <c r="AH2902" s="32"/>
      <c r="AI2902" s="32"/>
      <c r="AJ2902" s="32"/>
    </row>
    <row r="2903" spans="32:36" x14ac:dyDescent="0.25">
      <c r="AF2903" s="32"/>
      <c r="AG2903" s="32"/>
      <c r="AH2903" s="32"/>
      <c r="AI2903" s="32"/>
      <c r="AJ2903" s="32"/>
    </row>
    <row r="2904" spans="32:36" x14ac:dyDescent="0.25">
      <c r="AF2904" s="32"/>
      <c r="AG2904" s="32"/>
      <c r="AH2904" s="32"/>
      <c r="AI2904" s="32"/>
      <c r="AJ2904" s="32"/>
    </row>
    <row r="2905" spans="32:36" x14ac:dyDescent="0.25">
      <c r="AF2905" s="32"/>
      <c r="AG2905" s="32"/>
      <c r="AH2905" s="32"/>
      <c r="AI2905" s="32"/>
      <c r="AJ2905" s="32"/>
    </row>
    <row r="2906" spans="32:36" x14ac:dyDescent="0.25">
      <c r="AF2906" s="32"/>
      <c r="AG2906" s="32"/>
      <c r="AH2906" s="32"/>
      <c r="AI2906" s="32"/>
      <c r="AJ2906" s="32"/>
    </row>
    <row r="2907" spans="32:36" x14ac:dyDescent="0.25">
      <c r="AF2907" s="32"/>
      <c r="AG2907" s="32"/>
      <c r="AH2907" s="32"/>
      <c r="AI2907" s="32"/>
      <c r="AJ2907" s="32"/>
    </row>
    <row r="2908" spans="32:36" x14ac:dyDescent="0.25">
      <c r="AF2908" s="32"/>
      <c r="AG2908" s="32"/>
      <c r="AH2908" s="32"/>
      <c r="AI2908" s="32"/>
      <c r="AJ2908" s="32"/>
    </row>
    <row r="2909" spans="32:36" x14ac:dyDescent="0.25">
      <c r="AF2909" s="32"/>
      <c r="AG2909" s="32"/>
      <c r="AH2909" s="32"/>
      <c r="AI2909" s="32"/>
      <c r="AJ2909" s="32"/>
    </row>
    <row r="2910" spans="32:36" x14ac:dyDescent="0.25">
      <c r="AF2910" s="32"/>
      <c r="AG2910" s="32"/>
      <c r="AH2910" s="32"/>
      <c r="AI2910" s="32"/>
      <c r="AJ2910" s="32"/>
    </row>
    <row r="2911" spans="32:36" x14ac:dyDescent="0.25">
      <c r="AF2911" s="32"/>
      <c r="AG2911" s="32"/>
      <c r="AH2911" s="32"/>
      <c r="AI2911" s="32"/>
      <c r="AJ2911" s="32"/>
    </row>
    <row r="2912" spans="32:36" x14ac:dyDescent="0.25">
      <c r="AF2912" s="32"/>
      <c r="AG2912" s="32"/>
      <c r="AH2912" s="32"/>
      <c r="AI2912" s="32"/>
      <c r="AJ2912" s="32"/>
    </row>
    <row r="2913" spans="32:36" x14ac:dyDescent="0.25">
      <c r="AF2913" s="32"/>
      <c r="AG2913" s="32"/>
      <c r="AH2913" s="32"/>
      <c r="AI2913" s="32"/>
      <c r="AJ2913" s="32"/>
    </row>
    <row r="2914" spans="32:36" x14ac:dyDescent="0.25">
      <c r="AF2914" s="32"/>
      <c r="AG2914" s="32"/>
      <c r="AH2914" s="32"/>
      <c r="AI2914" s="32"/>
      <c r="AJ2914" s="32"/>
    </row>
    <row r="2915" spans="32:36" x14ac:dyDescent="0.25">
      <c r="AF2915" s="32"/>
      <c r="AG2915" s="32"/>
      <c r="AH2915" s="32"/>
      <c r="AI2915" s="32"/>
      <c r="AJ2915" s="32"/>
    </row>
    <row r="2916" spans="32:36" x14ac:dyDescent="0.25">
      <c r="AF2916" s="32"/>
      <c r="AG2916" s="32"/>
      <c r="AH2916" s="32"/>
      <c r="AI2916" s="32"/>
      <c r="AJ2916" s="32"/>
    </row>
    <row r="2917" spans="32:36" x14ac:dyDescent="0.25">
      <c r="AF2917" s="32"/>
      <c r="AG2917" s="32"/>
      <c r="AH2917" s="32"/>
      <c r="AI2917" s="32"/>
      <c r="AJ2917" s="32"/>
    </row>
    <row r="2918" spans="32:36" x14ac:dyDescent="0.25">
      <c r="AF2918" s="32"/>
      <c r="AG2918" s="32"/>
      <c r="AH2918" s="32"/>
      <c r="AI2918" s="32"/>
      <c r="AJ2918" s="32"/>
    </row>
    <row r="2919" spans="32:36" x14ac:dyDescent="0.25">
      <c r="AF2919" s="32"/>
      <c r="AG2919" s="32"/>
      <c r="AH2919" s="32"/>
      <c r="AI2919" s="32"/>
      <c r="AJ2919" s="32"/>
    </row>
    <row r="2920" spans="32:36" x14ac:dyDescent="0.25">
      <c r="AF2920" s="32"/>
      <c r="AG2920" s="32"/>
      <c r="AH2920" s="32"/>
      <c r="AI2920" s="32"/>
      <c r="AJ2920" s="32"/>
    </row>
    <row r="2921" spans="32:36" x14ac:dyDescent="0.25">
      <c r="AF2921" s="32"/>
      <c r="AG2921" s="32"/>
      <c r="AH2921" s="32"/>
      <c r="AI2921" s="32"/>
      <c r="AJ2921" s="32"/>
    </row>
    <row r="2922" spans="32:36" x14ac:dyDescent="0.25">
      <c r="AF2922" s="32"/>
      <c r="AG2922" s="32"/>
      <c r="AH2922" s="32"/>
      <c r="AI2922" s="32"/>
      <c r="AJ2922" s="32"/>
    </row>
    <row r="2923" spans="32:36" x14ac:dyDescent="0.25">
      <c r="AF2923" s="32"/>
      <c r="AG2923" s="32"/>
      <c r="AH2923" s="32"/>
      <c r="AI2923" s="32"/>
      <c r="AJ2923" s="32"/>
    </row>
    <row r="2924" spans="32:36" x14ac:dyDescent="0.25">
      <c r="AF2924" s="32"/>
      <c r="AG2924" s="32"/>
      <c r="AH2924" s="32"/>
      <c r="AI2924" s="32"/>
      <c r="AJ2924" s="32"/>
    </row>
    <row r="2925" spans="32:36" x14ac:dyDescent="0.25">
      <c r="AF2925" s="32"/>
      <c r="AG2925" s="32"/>
      <c r="AH2925" s="32"/>
      <c r="AI2925" s="32"/>
      <c r="AJ2925" s="32"/>
    </row>
    <row r="2926" spans="32:36" x14ac:dyDescent="0.25">
      <c r="AF2926" s="32"/>
      <c r="AG2926" s="32"/>
      <c r="AH2926" s="32"/>
      <c r="AI2926" s="32"/>
      <c r="AJ2926" s="32"/>
    </row>
    <row r="2927" spans="32:36" x14ac:dyDescent="0.25">
      <c r="AF2927" s="32"/>
      <c r="AG2927" s="32"/>
      <c r="AH2927" s="32"/>
      <c r="AI2927" s="32"/>
      <c r="AJ2927" s="32"/>
    </row>
    <row r="2928" spans="32:36" x14ac:dyDescent="0.25">
      <c r="AF2928" s="32"/>
      <c r="AG2928" s="32"/>
      <c r="AH2928" s="32"/>
      <c r="AI2928" s="32"/>
      <c r="AJ2928" s="32"/>
    </row>
    <row r="2929" spans="32:36" x14ac:dyDescent="0.25">
      <c r="AF2929" s="32"/>
      <c r="AG2929" s="32"/>
      <c r="AH2929" s="32"/>
      <c r="AI2929" s="32"/>
      <c r="AJ2929" s="32"/>
    </row>
    <row r="2930" spans="32:36" x14ac:dyDescent="0.25">
      <c r="AF2930" s="32"/>
      <c r="AG2930" s="32"/>
      <c r="AH2930" s="32"/>
      <c r="AI2930" s="32"/>
      <c r="AJ2930" s="32"/>
    </row>
    <row r="2931" spans="32:36" x14ac:dyDescent="0.25">
      <c r="AF2931" s="32"/>
      <c r="AG2931" s="32"/>
      <c r="AH2931" s="32"/>
      <c r="AI2931" s="32"/>
      <c r="AJ2931" s="32"/>
    </row>
    <row r="2932" spans="32:36" x14ac:dyDescent="0.25">
      <c r="AF2932" s="32"/>
      <c r="AG2932" s="32"/>
      <c r="AH2932" s="32"/>
      <c r="AI2932" s="32"/>
      <c r="AJ2932" s="32"/>
    </row>
    <row r="2933" spans="32:36" x14ac:dyDescent="0.25">
      <c r="AF2933" s="32"/>
      <c r="AG2933" s="32"/>
      <c r="AH2933" s="32"/>
      <c r="AI2933" s="32"/>
      <c r="AJ2933" s="32"/>
    </row>
    <row r="2934" spans="32:36" x14ac:dyDescent="0.25">
      <c r="AF2934" s="32"/>
      <c r="AG2934" s="32"/>
      <c r="AH2934" s="32"/>
      <c r="AI2934" s="32"/>
      <c r="AJ2934" s="32"/>
    </row>
    <row r="2935" spans="32:36" x14ac:dyDescent="0.25">
      <c r="AF2935" s="32"/>
      <c r="AG2935" s="32"/>
      <c r="AH2935" s="32"/>
      <c r="AI2935" s="32"/>
      <c r="AJ2935" s="32"/>
    </row>
    <row r="2936" spans="32:36" x14ac:dyDescent="0.25">
      <c r="AF2936" s="32"/>
      <c r="AG2936" s="32"/>
      <c r="AH2936" s="32"/>
      <c r="AI2936" s="32"/>
      <c r="AJ2936" s="32"/>
    </row>
    <row r="2937" spans="32:36" x14ac:dyDescent="0.25">
      <c r="AF2937" s="32"/>
      <c r="AG2937" s="32"/>
      <c r="AH2937" s="32"/>
      <c r="AI2937" s="32"/>
      <c r="AJ2937" s="32"/>
    </row>
    <row r="2938" spans="32:36" x14ac:dyDescent="0.25">
      <c r="AF2938" s="32"/>
      <c r="AG2938" s="32"/>
      <c r="AH2938" s="32"/>
      <c r="AI2938" s="32"/>
      <c r="AJ2938" s="32"/>
    </row>
    <row r="2939" spans="32:36" x14ac:dyDescent="0.25">
      <c r="AF2939" s="32"/>
      <c r="AG2939" s="32"/>
      <c r="AH2939" s="32"/>
      <c r="AI2939" s="32"/>
      <c r="AJ2939" s="32"/>
    </row>
    <row r="2940" spans="32:36" x14ac:dyDescent="0.25">
      <c r="AF2940" s="32"/>
      <c r="AG2940" s="32"/>
      <c r="AH2940" s="32"/>
      <c r="AI2940" s="32"/>
      <c r="AJ2940" s="32"/>
    </row>
    <row r="2941" spans="32:36" x14ac:dyDescent="0.25">
      <c r="AF2941" s="32"/>
      <c r="AG2941" s="32"/>
      <c r="AH2941" s="32"/>
      <c r="AI2941" s="32"/>
      <c r="AJ2941" s="32"/>
    </row>
    <row r="2942" spans="32:36" x14ac:dyDescent="0.25">
      <c r="AF2942" s="32"/>
      <c r="AG2942" s="32"/>
      <c r="AH2942" s="32"/>
      <c r="AI2942" s="32"/>
      <c r="AJ2942" s="32"/>
    </row>
    <row r="2943" spans="32:36" x14ac:dyDescent="0.25">
      <c r="AF2943" s="32"/>
      <c r="AG2943" s="32"/>
      <c r="AH2943" s="32"/>
      <c r="AI2943" s="32"/>
      <c r="AJ2943" s="32"/>
    </row>
    <row r="2944" spans="32:36" x14ac:dyDescent="0.25">
      <c r="AF2944" s="32"/>
      <c r="AG2944" s="32"/>
      <c r="AH2944" s="32"/>
      <c r="AI2944" s="32"/>
      <c r="AJ2944" s="32"/>
    </row>
    <row r="2945" spans="32:36" x14ac:dyDescent="0.25">
      <c r="AF2945" s="32"/>
      <c r="AG2945" s="32"/>
      <c r="AH2945" s="32"/>
      <c r="AI2945" s="32"/>
      <c r="AJ2945" s="32"/>
    </row>
    <row r="2946" spans="32:36" x14ac:dyDescent="0.25">
      <c r="AF2946" s="32"/>
      <c r="AG2946" s="32"/>
      <c r="AH2946" s="32"/>
      <c r="AI2946" s="32"/>
      <c r="AJ2946" s="32"/>
    </row>
    <row r="2947" spans="32:36" x14ac:dyDescent="0.25">
      <c r="AF2947" s="32"/>
      <c r="AG2947" s="32"/>
      <c r="AH2947" s="32"/>
      <c r="AI2947" s="32"/>
      <c r="AJ2947" s="32"/>
    </row>
    <row r="2948" spans="32:36" x14ac:dyDescent="0.25">
      <c r="AF2948" s="32"/>
      <c r="AG2948" s="32"/>
      <c r="AH2948" s="32"/>
      <c r="AI2948" s="32"/>
      <c r="AJ2948" s="32"/>
    </row>
    <row r="2949" spans="32:36" x14ac:dyDescent="0.25">
      <c r="AF2949" s="32"/>
      <c r="AG2949" s="32"/>
      <c r="AH2949" s="32"/>
      <c r="AI2949" s="32"/>
      <c r="AJ2949" s="32"/>
    </row>
    <row r="2950" spans="32:36" x14ac:dyDescent="0.25">
      <c r="AF2950" s="32"/>
      <c r="AG2950" s="32"/>
      <c r="AH2950" s="32"/>
      <c r="AI2950" s="32"/>
      <c r="AJ2950" s="32"/>
    </row>
    <row r="2951" spans="32:36" x14ac:dyDescent="0.25">
      <c r="AF2951" s="32"/>
      <c r="AG2951" s="32"/>
      <c r="AH2951" s="32"/>
      <c r="AI2951" s="32"/>
      <c r="AJ2951" s="32"/>
    </row>
    <row r="2952" spans="32:36" x14ac:dyDescent="0.25">
      <c r="AF2952" s="32"/>
      <c r="AG2952" s="32"/>
      <c r="AH2952" s="32"/>
      <c r="AI2952" s="32"/>
      <c r="AJ2952" s="32"/>
    </row>
    <row r="2953" spans="32:36" x14ac:dyDescent="0.25">
      <c r="AF2953" s="32"/>
      <c r="AG2953" s="32"/>
      <c r="AH2953" s="32"/>
      <c r="AI2953" s="32"/>
      <c r="AJ2953" s="32"/>
    </row>
    <row r="2954" spans="32:36" x14ac:dyDescent="0.25">
      <c r="AF2954" s="32"/>
      <c r="AG2954" s="32"/>
      <c r="AH2954" s="32"/>
      <c r="AI2954" s="32"/>
      <c r="AJ2954" s="32"/>
    </row>
    <row r="2955" spans="32:36" x14ac:dyDescent="0.25">
      <c r="AF2955" s="32"/>
      <c r="AG2955" s="32"/>
      <c r="AH2955" s="32"/>
      <c r="AI2955" s="32"/>
      <c r="AJ2955" s="32"/>
    </row>
    <row r="2956" spans="32:36" x14ac:dyDescent="0.25">
      <c r="AF2956" s="32"/>
      <c r="AG2956" s="32"/>
      <c r="AH2956" s="32"/>
      <c r="AI2956" s="32"/>
      <c r="AJ2956" s="32"/>
    </row>
    <row r="2957" spans="32:36" x14ac:dyDescent="0.25">
      <c r="AF2957" s="32"/>
      <c r="AG2957" s="32"/>
      <c r="AH2957" s="32"/>
      <c r="AI2957" s="32"/>
      <c r="AJ2957" s="32"/>
    </row>
    <row r="2958" spans="32:36" x14ac:dyDescent="0.25">
      <c r="AF2958" s="32"/>
      <c r="AG2958" s="32"/>
      <c r="AH2958" s="32"/>
      <c r="AI2958" s="32"/>
      <c r="AJ2958" s="32"/>
    </row>
    <row r="2959" spans="32:36" x14ac:dyDescent="0.25">
      <c r="AF2959" s="32"/>
      <c r="AG2959" s="32"/>
      <c r="AH2959" s="32"/>
      <c r="AI2959" s="32"/>
      <c r="AJ2959" s="32"/>
    </row>
    <row r="2960" spans="32:36" x14ac:dyDescent="0.25">
      <c r="AF2960" s="32"/>
      <c r="AG2960" s="32"/>
      <c r="AH2960" s="32"/>
      <c r="AI2960" s="32"/>
      <c r="AJ2960" s="32"/>
    </row>
    <row r="2961" spans="32:36" x14ac:dyDescent="0.25">
      <c r="AF2961" s="32"/>
      <c r="AG2961" s="32"/>
      <c r="AH2961" s="32"/>
      <c r="AI2961" s="32"/>
      <c r="AJ2961" s="32"/>
    </row>
    <row r="2962" spans="32:36" x14ac:dyDescent="0.25">
      <c r="AF2962" s="32"/>
      <c r="AG2962" s="32"/>
      <c r="AH2962" s="32"/>
      <c r="AI2962" s="32"/>
      <c r="AJ2962" s="32"/>
    </row>
    <row r="2963" spans="32:36" x14ac:dyDescent="0.25">
      <c r="AF2963" s="32"/>
      <c r="AG2963" s="32"/>
      <c r="AH2963" s="32"/>
      <c r="AI2963" s="32"/>
      <c r="AJ2963" s="32"/>
    </row>
    <row r="2964" spans="32:36" x14ac:dyDescent="0.25">
      <c r="AF2964" s="32"/>
      <c r="AG2964" s="32"/>
      <c r="AH2964" s="32"/>
      <c r="AI2964" s="32"/>
      <c r="AJ2964" s="32"/>
    </row>
    <row r="2965" spans="32:36" x14ac:dyDescent="0.25">
      <c r="AF2965" s="32"/>
      <c r="AG2965" s="32"/>
      <c r="AH2965" s="32"/>
      <c r="AI2965" s="32"/>
      <c r="AJ2965" s="32"/>
    </row>
    <row r="2966" spans="32:36" x14ac:dyDescent="0.25">
      <c r="AF2966" s="32"/>
      <c r="AG2966" s="32"/>
      <c r="AH2966" s="32"/>
      <c r="AI2966" s="32"/>
      <c r="AJ2966" s="32"/>
    </row>
    <row r="2967" spans="32:36" x14ac:dyDescent="0.25">
      <c r="AF2967" s="32"/>
      <c r="AG2967" s="32"/>
      <c r="AH2967" s="32"/>
      <c r="AI2967" s="32"/>
      <c r="AJ2967" s="32"/>
    </row>
    <row r="2968" spans="32:36" x14ac:dyDescent="0.25">
      <c r="AF2968" s="32"/>
      <c r="AG2968" s="32"/>
      <c r="AH2968" s="32"/>
      <c r="AI2968" s="32"/>
      <c r="AJ2968" s="32"/>
    </row>
    <row r="2969" spans="32:36" x14ac:dyDescent="0.25">
      <c r="AF2969" s="32"/>
      <c r="AG2969" s="32"/>
      <c r="AH2969" s="32"/>
      <c r="AI2969" s="32"/>
      <c r="AJ2969" s="32"/>
    </row>
    <row r="2970" spans="32:36" x14ac:dyDescent="0.25">
      <c r="AF2970" s="32"/>
      <c r="AG2970" s="32"/>
      <c r="AH2970" s="32"/>
      <c r="AI2970" s="32"/>
      <c r="AJ2970" s="32"/>
    </row>
    <row r="2971" spans="32:36" x14ac:dyDescent="0.25">
      <c r="AF2971" s="32"/>
      <c r="AG2971" s="32"/>
      <c r="AH2971" s="32"/>
      <c r="AI2971" s="32"/>
      <c r="AJ2971" s="32"/>
    </row>
    <row r="2972" spans="32:36" x14ac:dyDescent="0.25">
      <c r="AF2972" s="32"/>
      <c r="AG2972" s="32"/>
      <c r="AH2972" s="32"/>
      <c r="AI2972" s="32"/>
      <c r="AJ2972" s="32"/>
    </row>
    <row r="2973" spans="32:36" x14ac:dyDescent="0.25">
      <c r="AF2973" s="32"/>
      <c r="AG2973" s="32"/>
      <c r="AH2973" s="32"/>
      <c r="AI2973" s="32"/>
      <c r="AJ2973" s="32"/>
    </row>
    <row r="2974" spans="32:36" x14ac:dyDescent="0.25">
      <c r="AF2974" s="32"/>
      <c r="AG2974" s="32"/>
      <c r="AH2974" s="32"/>
      <c r="AI2974" s="32"/>
      <c r="AJ2974" s="32"/>
    </row>
    <row r="2975" spans="32:36" x14ac:dyDescent="0.25">
      <c r="AF2975" s="32"/>
      <c r="AG2975" s="32"/>
      <c r="AH2975" s="32"/>
      <c r="AI2975" s="32"/>
      <c r="AJ2975" s="32"/>
    </row>
    <row r="2976" spans="32:36" x14ac:dyDescent="0.25">
      <c r="AF2976" s="32"/>
      <c r="AG2976" s="32"/>
      <c r="AH2976" s="32"/>
      <c r="AI2976" s="32"/>
      <c r="AJ2976" s="32"/>
    </row>
    <row r="2977" spans="32:36" x14ac:dyDescent="0.25">
      <c r="AF2977" s="32"/>
      <c r="AG2977" s="32"/>
      <c r="AH2977" s="32"/>
      <c r="AI2977" s="32"/>
      <c r="AJ2977" s="32"/>
    </row>
    <row r="2978" spans="32:36" x14ac:dyDescent="0.25">
      <c r="AF2978" s="32"/>
      <c r="AG2978" s="32"/>
      <c r="AH2978" s="32"/>
      <c r="AI2978" s="32"/>
      <c r="AJ2978" s="32"/>
    </row>
    <row r="2979" spans="32:36" x14ac:dyDescent="0.25">
      <c r="AF2979" s="32"/>
      <c r="AG2979" s="32"/>
      <c r="AH2979" s="32"/>
      <c r="AI2979" s="32"/>
      <c r="AJ2979" s="32"/>
    </row>
    <row r="2980" spans="32:36" x14ac:dyDescent="0.25">
      <c r="AF2980" s="32"/>
      <c r="AG2980" s="32"/>
      <c r="AH2980" s="32"/>
      <c r="AI2980" s="32"/>
      <c r="AJ2980" s="32"/>
    </row>
    <row r="2981" spans="32:36" x14ac:dyDescent="0.25">
      <c r="AF2981" s="32"/>
      <c r="AG2981" s="32"/>
      <c r="AH2981" s="32"/>
      <c r="AI2981" s="32"/>
      <c r="AJ2981" s="32"/>
    </row>
    <row r="2982" spans="32:36" x14ac:dyDescent="0.25">
      <c r="AF2982" s="32"/>
      <c r="AG2982" s="32"/>
      <c r="AH2982" s="32"/>
      <c r="AI2982" s="32"/>
      <c r="AJ2982" s="32"/>
    </row>
    <row r="2983" spans="32:36" x14ac:dyDescent="0.25">
      <c r="AF2983" s="32"/>
      <c r="AG2983" s="32"/>
      <c r="AH2983" s="32"/>
      <c r="AI2983" s="32"/>
      <c r="AJ2983" s="32"/>
    </row>
    <row r="2984" spans="32:36" x14ac:dyDescent="0.25">
      <c r="AF2984" s="32"/>
      <c r="AG2984" s="32"/>
      <c r="AH2984" s="32"/>
      <c r="AI2984" s="32"/>
      <c r="AJ2984" s="32"/>
    </row>
    <row r="2985" spans="32:36" x14ac:dyDescent="0.25">
      <c r="AF2985" s="32"/>
      <c r="AG2985" s="32"/>
      <c r="AH2985" s="32"/>
      <c r="AI2985" s="32"/>
      <c r="AJ2985" s="32"/>
    </row>
    <row r="2986" spans="32:36" x14ac:dyDescent="0.25">
      <c r="AF2986" s="32"/>
      <c r="AG2986" s="32"/>
      <c r="AH2986" s="32"/>
      <c r="AI2986" s="32"/>
      <c r="AJ2986" s="32"/>
    </row>
    <row r="2987" spans="32:36" x14ac:dyDescent="0.25">
      <c r="AF2987" s="32"/>
      <c r="AG2987" s="32"/>
      <c r="AH2987" s="32"/>
      <c r="AI2987" s="32"/>
      <c r="AJ2987" s="32"/>
    </row>
    <row r="2988" spans="32:36" x14ac:dyDescent="0.25">
      <c r="AF2988" s="32"/>
      <c r="AG2988" s="32"/>
      <c r="AH2988" s="32"/>
      <c r="AI2988" s="32"/>
      <c r="AJ2988" s="32"/>
    </row>
    <row r="2989" spans="32:36" x14ac:dyDescent="0.25">
      <c r="AF2989" s="32"/>
      <c r="AG2989" s="32"/>
      <c r="AH2989" s="32"/>
      <c r="AI2989" s="32"/>
      <c r="AJ2989" s="32"/>
    </row>
    <row r="2990" spans="32:36" x14ac:dyDescent="0.25">
      <c r="AF2990" s="32"/>
      <c r="AG2990" s="32"/>
      <c r="AH2990" s="32"/>
      <c r="AI2990" s="32"/>
      <c r="AJ2990" s="32"/>
    </row>
    <row r="2991" spans="32:36" x14ac:dyDescent="0.25">
      <c r="AF2991" s="32"/>
      <c r="AG2991" s="32"/>
      <c r="AH2991" s="32"/>
      <c r="AI2991" s="32"/>
      <c r="AJ2991" s="32"/>
    </row>
    <row r="2992" spans="32:36" x14ac:dyDescent="0.25">
      <c r="AF2992" s="32"/>
      <c r="AG2992" s="32"/>
      <c r="AH2992" s="32"/>
      <c r="AI2992" s="32"/>
      <c r="AJ2992" s="32"/>
    </row>
    <row r="2993" spans="32:36" x14ac:dyDescent="0.25">
      <c r="AF2993" s="32"/>
      <c r="AG2993" s="32"/>
      <c r="AH2993" s="32"/>
      <c r="AI2993" s="32"/>
      <c r="AJ2993" s="32"/>
    </row>
    <row r="2994" spans="32:36" x14ac:dyDescent="0.25">
      <c r="AF2994" s="32"/>
      <c r="AG2994" s="32"/>
      <c r="AH2994" s="32"/>
      <c r="AI2994" s="32"/>
      <c r="AJ2994" s="32"/>
    </row>
    <row r="2995" spans="32:36" x14ac:dyDescent="0.25">
      <c r="AF2995" s="32"/>
      <c r="AG2995" s="32"/>
      <c r="AH2995" s="32"/>
      <c r="AI2995" s="32"/>
      <c r="AJ2995" s="32"/>
    </row>
    <row r="2996" spans="32:36" x14ac:dyDescent="0.25">
      <c r="AF2996" s="32"/>
      <c r="AG2996" s="32"/>
      <c r="AH2996" s="32"/>
      <c r="AI2996" s="32"/>
      <c r="AJ2996" s="32"/>
    </row>
    <row r="2997" spans="32:36" x14ac:dyDescent="0.25">
      <c r="AF2997" s="32"/>
      <c r="AG2997" s="32"/>
      <c r="AH2997" s="32"/>
      <c r="AI2997" s="32"/>
      <c r="AJ2997" s="32"/>
    </row>
    <row r="2998" spans="32:36" x14ac:dyDescent="0.25">
      <c r="AF2998" s="32"/>
      <c r="AG2998" s="32"/>
      <c r="AH2998" s="32"/>
      <c r="AI2998" s="32"/>
      <c r="AJ2998" s="32"/>
    </row>
    <row r="2999" spans="32:36" x14ac:dyDescent="0.25">
      <c r="AF2999" s="32"/>
      <c r="AG2999" s="32"/>
      <c r="AH2999" s="32"/>
      <c r="AI2999" s="32"/>
      <c r="AJ2999" s="32"/>
    </row>
    <row r="3000" spans="32:36" x14ac:dyDescent="0.25">
      <c r="AF3000" s="32"/>
      <c r="AG3000" s="32"/>
      <c r="AH3000" s="32"/>
      <c r="AI3000" s="32"/>
      <c r="AJ3000" s="32"/>
    </row>
    <row r="3001" spans="32:36" x14ac:dyDescent="0.25">
      <c r="AF3001" s="32"/>
      <c r="AG3001" s="32"/>
      <c r="AH3001" s="32"/>
      <c r="AI3001" s="32"/>
      <c r="AJ3001" s="32"/>
    </row>
    <row r="3002" spans="32:36" x14ac:dyDescent="0.25">
      <c r="AF3002" s="32"/>
      <c r="AG3002" s="32"/>
      <c r="AH3002" s="32"/>
      <c r="AI3002" s="32"/>
      <c r="AJ3002" s="32"/>
    </row>
    <row r="3003" spans="32:36" x14ac:dyDescent="0.25">
      <c r="AF3003" s="32"/>
      <c r="AG3003" s="32"/>
      <c r="AH3003" s="32"/>
      <c r="AI3003" s="32"/>
      <c r="AJ3003" s="32"/>
    </row>
    <row r="3004" spans="32:36" x14ac:dyDescent="0.25">
      <c r="AF3004" s="32"/>
      <c r="AG3004" s="32"/>
      <c r="AH3004" s="32"/>
      <c r="AI3004" s="32"/>
      <c r="AJ3004" s="32"/>
    </row>
    <row r="3005" spans="32:36" x14ac:dyDescent="0.25">
      <c r="AF3005" s="32"/>
      <c r="AG3005" s="32"/>
      <c r="AH3005" s="32"/>
      <c r="AI3005" s="32"/>
      <c r="AJ3005" s="32"/>
    </row>
    <row r="3006" spans="32:36" x14ac:dyDescent="0.25">
      <c r="AF3006" s="32"/>
      <c r="AG3006" s="32"/>
      <c r="AH3006" s="32"/>
      <c r="AI3006" s="32"/>
      <c r="AJ3006" s="32"/>
    </row>
    <row r="3007" spans="32:36" x14ac:dyDescent="0.25">
      <c r="AF3007" s="32"/>
      <c r="AG3007" s="32"/>
      <c r="AH3007" s="32"/>
      <c r="AI3007" s="32"/>
      <c r="AJ3007" s="32"/>
    </row>
    <row r="3008" spans="32:36" x14ac:dyDescent="0.25">
      <c r="AF3008" s="32"/>
      <c r="AG3008" s="32"/>
      <c r="AH3008" s="32"/>
      <c r="AI3008" s="32"/>
      <c r="AJ3008" s="32"/>
    </row>
    <row r="3009" spans="32:36" x14ac:dyDescent="0.25">
      <c r="AF3009" s="32"/>
      <c r="AG3009" s="32"/>
      <c r="AH3009" s="32"/>
      <c r="AI3009" s="32"/>
      <c r="AJ3009" s="32"/>
    </row>
    <row r="3010" spans="32:36" x14ac:dyDescent="0.25">
      <c r="AF3010" s="32"/>
      <c r="AG3010" s="32"/>
      <c r="AH3010" s="32"/>
      <c r="AI3010" s="32"/>
      <c r="AJ3010" s="32"/>
    </row>
    <row r="3011" spans="32:36" x14ac:dyDescent="0.25">
      <c r="AF3011" s="32"/>
      <c r="AG3011" s="32"/>
      <c r="AH3011" s="32"/>
      <c r="AI3011" s="32"/>
      <c r="AJ3011" s="32"/>
    </row>
    <row r="3012" spans="32:36" x14ac:dyDescent="0.25">
      <c r="AF3012" s="32"/>
      <c r="AG3012" s="32"/>
      <c r="AH3012" s="32"/>
      <c r="AI3012" s="32"/>
      <c r="AJ3012" s="32"/>
    </row>
    <row r="3013" spans="32:36" x14ac:dyDescent="0.25">
      <c r="AF3013" s="32"/>
      <c r="AG3013" s="32"/>
      <c r="AH3013" s="32"/>
      <c r="AI3013" s="32"/>
      <c r="AJ3013" s="32"/>
    </row>
    <row r="3014" spans="32:36" x14ac:dyDescent="0.25">
      <c r="AF3014" s="32"/>
      <c r="AG3014" s="32"/>
      <c r="AH3014" s="32"/>
      <c r="AI3014" s="32"/>
      <c r="AJ3014" s="32"/>
    </row>
    <row r="3015" spans="32:36" x14ac:dyDescent="0.25">
      <c r="AF3015" s="32"/>
      <c r="AG3015" s="32"/>
      <c r="AH3015" s="32"/>
      <c r="AI3015" s="32"/>
      <c r="AJ3015" s="32"/>
    </row>
    <row r="3016" spans="32:36" x14ac:dyDescent="0.25">
      <c r="AF3016" s="32"/>
      <c r="AG3016" s="32"/>
      <c r="AH3016" s="32"/>
      <c r="AI3016" s="32"/>
      <c r="AJ3016" s="32"/>
    </row>
    <row r="3017" spans="32:36" x14ac:dyDescent="0.25">
      <c r="AF3017" s="32"/>
      <c r="AG3017" s="32"/>
      <c r="AH3017" s="32"/>
      <c r="AI3017" s="32"/>
      <c r="AJ3017" s="32"/>
    </row>
    <row r="3018" spans="32:36" x14ac:dyDescent="0.25">
      <c r="AF3018" s="32"/>
      <c r="AG3018" s="32"/>
      <c r="AH3018" s="32"/>
      <c r="AI3018" s="32"/>
      <c r="AJ3018" s="32"/>
    </row>
    <row r="3019" spans="32:36" x14ac:dyDescent="0.25">
      <c r="AF3019" s="32"/>
      <c r="AG3019" s="32"/>
      <c r="AH3019" s="32"/>
      <c r="AI3019" s="32"/>
      <c r="AJ3019" s="32"/>
    </row>
    <row r="3020" spans="32:36" x14ac:dyDescent="0.25">
      <c r="AF3020" s="32"/>
      <c r="AG3020" s="32"/>
      <c r="AH3020" s="32"/>
      <c r="AI3020" s="32"/>
      <c r="AJ3020" s="32"/>
    </row>
    <row r="3021" spans="32:36" x14ac:dyDescent="0.25">
      <c r="AF3021" s="32"/>
      <c r="AG3021" s="32"/>
      <c r="AH3021" s="32"/>
      <c r="AI3021" s="32"/>
      <c r="AJ3021" s="32"/>
    </row>
    <row r="3022" spans="32:36" x14ac:dyDescent="0.25">
      <c r="AF3022" s="32"/>
      <c r="AG3022" s="32"/>
      <c r="AH3022" s="32"/>
      <c r="AI3022" s="32"/>
      <c r="AJ3022" s="32"/>
    </row>
    <row r="3023" spans="32:36" x14ac:dyDescent="0.25">
      <c r="AF3023" s="32"/>
      <c r="AG3023" s="32"/>
      <c r="AH3023" s="32"/>
      <c r="AI3023" s="32"/>
      <c r="AJ3023" s="32"/>
    </row>
    <row r="3024" spans="32:36" x14ac:dyDescent="0.25">
      <c r="AF3024" s="32"/>
      <c r="AG3024" s="32"/>
      <c r="AH3024" s="32"/>
      <c r="AI3024" s="32"/>
      <c r="AJ3024" s="32"/>
    </row>
    <row r="3025" spans="32:36" x14ac:dyDescent="0.25">
      <c r="AF3025" s="32"/>
      <c r="AG3025" s="32"/>
      <c r="AH3025" s="32"/>
      <c r="AI3025" s="32"/>
      <c r="AJ3025" s="32"/>
    </row>
    <row r="3026" spans="32:36" x14ac:dyDescent="0.25">
      <c r="AF3026" s="32"/>
      <c r="AG3026" s="32"/>
      <c r="AH3026" s="32"/>
      <c r="AI3026" s="32"/>
      <c r="AJ3026" s="32"/>
    </row>
    <row r="3027" spans="32:36" x14ac:dyDescent="0.25">
      <c r="AF3027" s="32"/>
      <c r="AG3027" s="32"/>
      <c r="AH3027" s="32"/>
      <c r="AI3027" s="32"/>
      <c r="AJ3027" s="32"/>
    </row>
    <row r="3028" spans="32:36" x14ac:dyDescent="0.25">
      <c r="AF3028" s="32"/>
      <c r="AG3028" s="32"/>
      <c r="AH3028" s="32"/>
      <c r="AI3028" s="32"/>
      <c r="AJ3028" s="32"/>
    </row>
    <row r="3029" spans="32:36" x14ac:dyDescent="0.25">
      <c r="AF3029" s="32"/>
      <c r="AG3029" s="32"/>
      <c r="AH3029" s="32"/>
      <c r="AI3029" s="32"/>
      <c r="AJ3029" s="32"/>
    </row>
    <row r="3030" spans="32:36" x14ac:dyDescent="0.25">
      <c r="AF3030" s="32"/>
      <c r="AG3030" s="32"/>
      <c r="AH3030" s="32"/>
      <c r="AI3030" s="32"/>
      <c r="AJ3030" s="32"/>
    </row>
    <row r="3031" spans="32:36" x14ac:dyDescent="0.25">
      <c r="AF3031" s="32"/>
      <c r="AG3031" s="32"/>
      <c r="AH3031" s="32"/>
      <c r="AI3031" s="32"/>
      <c r="AJ3031" s="32"/>
    </row>
    <row r="3032" spans="32:36" x14ac:dyDescent="0.25">
      <c r="AF3032" s="32"/>
      <c r="AG3032" s="32"/>
      <c r="AH3032" s="32"/>
      <c r="AI3032" s="32"/>
      <c r="AJ3032" s="32"/>
    </row>
    <row r="3033" spans="32:36" x14ac:dyDescent="0.25">
      <c r="AF3033" s="32"/>
      <c r="AG3033" s="32"/>
      <c r="AH3033" s="32"/>
      <c r="AI3033" s="32"/>
      <c r="AJ3033" s="32"/>
    </row>
    <row r="3034" spans="32:36" x14ac:dyDescent="0.25">
      <c r="AF3034" s="32"/>
      <c r="AG3034" s="32"/>
      <c r="AH3034" s="32"/>
      <c r="AI3034" s="32"/>
      <c r="AJ3034" s="32"/>
    </row>
    <row r="3035" spans="32:36" x14ac:dyDescent="0.25">
      <c r="AF3035" s="32"/>
      <c r="AG3035" s="32"/>
      <c r="AH3035" s="32"/>
      <c r="AI3035" s="32"/>
      <c r="AJ3035" s="32"/>
    </row>
    <row r="3036" spans="32:36" x14ac:dyDescent="0.25">
      <c r="AF3036" s="32"/>
      <c r="AG3036" s="32"/>
      <c r="AH3036" s="32"/>
      <c r="AI3036" s="32"/>
      <c r="AJ3036" s="32"/>
    </row>
    <row r="3037" spans="32:36" x14ac:dyDescent="0.25">
      <c r="AF3037" s="32"/>
      <c r="AG3037" s="32"/>
      <c r="AH3037" s="32"/>
      <c r="AI3037" s="32"/>
      <c r="AJ3037" s="32"/>
    </row>
    <row r="3038" spans="32:36" x14ac:dyDescent="0.25">
      <c r="AF3038" s="32"/>
      <c r="AG3038" s="32"/>
      <c r="AH3038" s="32"/>
      <c r="AI3038" s="32"/>
      <c r="AJ3038" s="32"/>
    </row>
    <row r="3039" spans="32:36" x14ac:dyDescent="0.25">
      <c r="AF3039" s="32"/>
      <c r="AG3039" s="32"/>
      <c r="AH3039" s="32"/>
      <c r="AI3039" s="32"/>
      <c r="AJ3039" s="32"/>
    </row>
    <row r="3040" spans="32:36" x14ac:dyDescent="0.25">
      <c r="AF3040" s="32"/>
      <c r="AG3040" s="32"/>
      <c r="AH3040" s="32"/>
      <c r="AI3040" s="32"/>
      <c r="AJ3040" s="32"/>
    </row>
    <row r="3041" spans="32:36" x14ac:dyDescent="0.25">
      <c r="AF3041" s="32"/>
      <c r="AG3041" s="32"/>
      <c r="AH3041" s="32"/>
      <c r="AI3041" s="32"/>
      <c r="AJ3041" s="32"/>
    </row>
    <row r="3042" spans="32:36" x14ac:dyDescent="0.25">
      <c r="AF3042" s="32"/>
      <c r="AG3042" s="32"/>
      <c r="AH3042" s="32"/>
      <c r="AI3042" s="32"/>
      <c r="AJ3042" s="32"/>
    </row>
    <row r="3043" spans="32:36" x14ac:dyDescent="0.25">
      <c r="AF3043" s="32"/>
      <c r="AG3043" s="32"/>
      <c r="AH3043" s="32"/>
      <c r="AI3043" s="32"/>
      <c r="AJ3043" s="32"/>
    </row>
    <row r="3044" spans="32:36" x14ac:dyDescent="0.25">
      <c r="AF3044" s="32"/>
      <c r="AG3044" s="32"/>
      <c r="AH3044" s="32"/>
      <c r="AI3044" s="32"/>
      <c r="AJ3044" s="32"/>
    </row>
    <row r="3045" spans="32:36" x14ac:dyDescent="0.25">
      <c r="AF3045" s="32"/>
      <c r="AG3045" s="32"/>
      <c r="AH3045" s="32"/>
      <c r="AI3045" s="32"/>
      <c r="AJ3045" s="32"/>
    </row>
    <row r="3046" spans="32:36" x14ac:dyDescent="0.25">
      <c r="AF3046" s="32"/>
      <c r="AG3046" s="32"/>
      <c r="AH3046" s="32"/>
      <c r="AI3046" s="32"/>
      <c r="AJ3046" s="32"/>
    </row>
    <row r="3047" spans="32:36" x14ac:dyDescent="0.25">
      <c r="AF3047" s="32"/>
      <c r="AG3047" s="32"/>
      <c r="AH3047" s="32"/>
      <c r="AI3047" s="32"/>
      <c r="AJ3047" s="32"/>
    </row>
    <row r="3048" spans="32:36" x14ac:dyDescent="0.25">
      <c r="AF3048" s="32"/>
      <c r="AG3048" s="32"/>
      <c r="AH3048" s="32"/>
      <c r="AI3048" s="32"/>
      <c r="AJ3048" s="32"/>
    </row>
    <row r="3049" spans="32:36" x14ac:dyDescent="0.25">
      <c r="AF3049" s="32"/>
      <c r="AG3049" s="32"/>
      <c r="AH3049" s="32"/>
      <c r="AI3049" s="32"/>
      <c r="AJ3049" s="32"/>
    </row>
    <row r="3050" spans="32:36" x14ac:dyDescent="0.25">
      <c r="AF3050" s="32"/>
      <c r="AG3050" s="32"/>
      <c r="AH3050" s="32"/>
      <c r="AI3050" s="32"/>
      <c r="AJ3050" s="32"/>
    </row>
    <row r="3051" spans="32:36" x14ac:dyDescent="0.25">
      <c r="AF3051" s="32"/>
      <c r="AG3051" s="32"/>
      <c r="AH3051" s="32"/>
      <c r="AI3051" s="32"/>
      <c r="AJ3051" s="32"/>
    </row>
    <row r="3052" spans="32:36" x14ac:dyDescent="0.25">
      <c r="AF3052" s="32"/>
      <c r="AG3052" s="32"/>
      <c r="AH3052" s="32"/>
      <c r="AI3052" s="32"/>
      <c r="AJ3052" s="32"/>
    </row>
    <row r="3053" spans="32:36" x14ac:dyDescent="0.25">
      <c r="AF3053" s="32"/>
      <c r="AG3053" s="32"/>
      <c r="AH3053" s="32"/>
      <c r="AI3053" s="32"/>
      <c r="AJ3053" s="32"/>
    </row>
    <row r="3054" spans="32:36" x14ac:dyDescent="0.25">
      <c r="AF3054" s="32"/>
      <c r="AG3054" s="32"/>
      <c r="AH3054" s="32"/>
      <c r="AI3054" s="32"/>
      <c r="AJ3054" s="32"/>
    </row>
    <row r="3055" spans="32:36" x14ac:dyDescent="0.25">
      <c r="AF3055" s="32"/>
      <c r="AG3055" s="32"/>
      <c r="AH3055" s="32"/>
      <c r="AI3055" s="32"/>
      <c r="AJ3055" s="32"/>
    </row>
    <row r="3056" spans="32:36" x14ac:dyDescent="0.25">
      <c r="AF3056" s="32"/>
      <c r="AG3056" s="32"/>
      <c r="AH3056" s="32"/>
      <c r="AI3056" s="32"/>
      <c r="AJ3056" s="32"/>
    </row>
    <row r="3057" spans="32:36" x14ac:dyDescent="0.25">
      <c r="AF3057" s="32"/>
      <c r="AG3057" s="32"/>
      <c r="AH3057" s="32"/>
      <c r="AI3057" s="32"/>
      <c r="AJ3057" s="32"/>
    </row>
    <row r="3058" spans="32:36" x14ac:dyDescent="0.25">
      <c r="AF3058" s="32"/>
      <c r="AG3058" s="32"/>
      <c r="AH3058" s="32"/>
      <c r="AI3058" s="32"/>
      <c r="AJ3058" s="32"/>
    </row>
    <row r="3059" spans="32:36" x14ac:dyDescent="0.25">
      <c r="AF3059" s="32"/>
      <c r="AG3059" s="32"/>
      <c r="AH3059" s="32"/>
      <c r="AI3059" s="32"/>
      <c r="AJ3059" s="32"/>
    </row>
    <row r="3060" spans="32:36" x14ac:dyDescent="0.25">
      <c r="AF3060" s="32"/>
      <c r="AG3060" s="32"/>
      <c r="AH3060" s="32"/>
      <c r="AI3060" s="32"/>
      <c r="AJ3060" s="32"/>
    </row>
    <row r="3061" spans="32:36" x14ac:dyDescent="0.25">
      <c r="AF3061" s="32"/>
      <c r="AG3061" s="32"/>
      <c r="AH3061" s="32"/>
      <c r="AI3061" s="32"/>
      <c r="AJ3061" s="32"/>
    </row>
    <row r="3062" spans="32:36" x14ac:dyDescent="0.25">
      <c r="AF3062" s="32"/>
      <c r="AG3062" s="32"/>
      <c r="AH3062" s="32"/>
      <c r="AI3062" s="32"/>
      <c r="AJ3062" s="32"/>
    </row>
    <row r="3063" spans="32:36" x14ac:dyDescent="0.25">
      <c r="AF3063" s="32"/>
      <c r="AG3063" s="32"/>
      <c r="AH3063" s="32"/>
      <c r="AI3063" s="32"/>
      <c r="AJ3063" s="32"/>
    </row>
    <row r="3064" spans="32:36" x14ac:dyDescent="0.25">
      <c r="AF3064" s="32"/>
      <c r="AG3064" s="32"/>
      <c r="AH3064" s="32"/>
      <c r="AI3064" s="32"/>
      <c r="AJ3064" s="32"/>
    </row>
    <row r="3065" spans="32:36" x14ac:dyDescent="0.25">
      <c r="AF3065" s="32"/>
      <c r="AG3065" s="32"/>
      <c r="AH3065" s="32"/>
      <c r="AI3065" s="32"/>
      <c r="AJ3065" s="32"/>
    </row>
    <row r="3066" spans="32:36" x14ac:dyDescent="0.25">
      <c r="AF3066" s="32"/>
      <c r="AG3066" s="32"/>
      <c r="AH3066" s="32"/>
      <c r="AI3066" s="32"/>
      <c r="AJ3066" s="32"/>
    </row>
    <row r="3067" spans="32:36" x14ac:dyDescent="0.25">
      <c r="AF3067" s="32"/>
      <c r="AG3067" s="32"/>
      <c r="AH3067" s="32"/>
      <c r="AI3067" s="32"/>
      <c r="AJ3067" s="32"/>
    </row>
    <row r="3068" spans="32:36" x14ac:dyDescent="0.25">
      <c r="AF3068" s="32"/>
      <c r="AG3068" s="32"/>
      <c r="AH3068" s="32"/>
      <c r="AI3068" s="32"/>
      <c r="AJ3068" s="32"/>
    </row>
    <row r="3069" spans="32:36" x14ac:dyDescent="0.25">
      <c r="AF3069" s="32"/>
      <c r="AG3069" s="32"/>
      <c r="AH3069" s="32"/>
      <c r="AI3069" s="32"/>
      <c r="AJ3069" s="32"/>
    </row>
    <row r="3070" spans="32:36" x14ac:dyDescent="0.25">
      <c r="AF3070" s="32"/>
      <c r="AG3070" s="32"/>
      <c r="AH3070" s="32"/>
      <c r="AI3070" s="32"/>
      <c r="AJ3070" s="32"/>
    </row>
    <row r="3071" spans="32:36" x14ac:dyDescent="0.25">
      <c r="AF3071" s="32"/>
      <c r="AG3071" s="32"/>
      <c r="AH3071" s="32"/>
      <c r="AI3071" s="32"/>
      <c r="AJ3071" s="32"/>
    </row>
    <row r="3072" spans="32:36" x14ac:dyDescent="0.25">
      <c r="AF3072" s="32"/>
      <c r="AG3072" s="32"/>
      <c r="AH3072" s="32"/>
      <c r="AI3072" s="32"/>
      <c r="AJ3072" s="32"/>
    </row>
    <row r="3073" spans="32:36" x14ac:dyDescent="0.25">
      <c r="AF3073" s="32"/>
      <c r="AG3073" s="32"/>
      <c r="AH3073" s="32"/>
      <c r="AI3073" s="32"/>
      <c r="AJ3073" s="32"/>
    </row>
    <row r="3074" spans="32:36" x14ac:dyDescent="0.25">
      <c r="AF3074" s="32"/>
      <c r="AG3074" s="32"/>
      <c r="AH3074" s="32"/>
      <c r="AI3074" s="32"/>
      <c r="AJ3074" s="32"/>
    </row>
    <row r="3075" spans="32:36" x14ac:dyDescent="0.25">
      <c r="AF3075" s="32"/>
      <c r="AG3075" s="32"/>
      <c r="AH3075" s="32"/>
      <c r="AI3075" s="32"/>
      <c r="AJ3075" s="32"/>
    </row>
    <row r="3076" spans="32:36" x14ac:dyDescent="0.25">
      <c r="AF3076" s="32"/>
      <c r="AG3076" s="32"/>
      <c r="AH3076" s="32"/>
      <c r="AI3076" s="32"/>
      <c r="AJ3076" s="32"/>
    </row>
    <row r="3077" spans="32:36" x14ac:dyDescent="0.25">
      <c r="AF3077" s="32"/>
      <c r="AG3077" s="32"/>
      <c r="AH3077" s="32"/>
      <c r="AI3077" s="32"/>
      <c r="AJ3077" s="32"/>
    </row>
    <row r="3078" spans="32:36" x14ac:dyDescent="0.25">
      <c r="AF3078" s="32"/>
      <c r="AG3078" s="32"/>
      <c r="AH3078" s="32"/>
      <c r="AI3078" s="32"/>
      <c r="AJ3078" s="32"/>
    </row>
    <row r="3079" spans="32:36" x14ac:dyDescent="0.25">
      <c r="AF3079" s="32"/>
      <c r="AG3079" s="32"/>
      <c r="AH3079" s="32"/>
      <c r="AI3079" s="32"/>
      <c r="AJ3079" s="32"/>
    </row>
    <row r="3080" spans="32:36" x14ac:dyDescent="0.25">
      <c r="AF3080" s="32"/>
      <c r="AG3080" s="32"/>
      <c r="AH3080" s="32"/>
      <c r="AI3080" s="32"/>
      <c r="AJ3080" s="32"/>
    </row>
    <row r="3081" spans="32:36" x14ac:dyDescent="0.25">
      <c r="AF3081" s="32"/>
      <c r="AG3081" s="32"/>
      <c r="AH3081" s="32"/>
      <c r="AI3081" s="32"/>
      <c r="AJ3081" s="32"/>
    </row>
    <row r="3082" spans="32:36" x14ac:dyDescent="0.25">
      <c r="AF3082" s="32"/>
      <c r="AG3082" s="32"/>
      <c r="AH3082" s="32"/>
      <c r="AI3082" s="32"/>
      <c r="AJ3082" s="32"/>
    </row>
    <row r="3083" spans="32:36" x14ac:dyDescent="0.25">
      <c r="AF3083" s="32"/>
      <c r="AG3083" s="32"/>
      <c r="AH3083" s="32"/>
      <c r="AI3083" s="32"/>
      <c r="AJ3083" s="32"/>
    </row>
    <row r="3084" spans="32:36" x14ac:dyDescent="0.25">
      <c r="AF3084" s="32"/>
      <c r="AG3084" s="32"/>
      <c r="AH3084" s="32"/>
      <c r="AI3084" s="32"/>
      <c r="AJ3084" s="32"/>
    </row>
    <row r="3085" spans="32:36" x14ac:dyDescent="0.25">
      <c r="AF3085" s="32"/>
      <c r="AG3085" s="32"/>
      <c r="AH3085" s="32"/>
      <c r="AI3085" s="32"/>
      <c r="AJ3085" s="32"/>
    </row>
    <row r="3086" spans="32:36" x14ac:dyDescent="0.25">
      <c r="AF3086" s="32"/>
      <c r="AG3086" s="32"/>
      <c r="AH3086" s="32"/>
      <c r="AI3086" s="32"/>
      <c r="AJ3086" s="32"/>
    </row>
    <row r="3087" spans="32:36" x14ac:dyDescent="0.25">
      <c r="AF3087" s="32"/>
      <c r="AG3087" s="32"/>
      <c r="AH3087" s="32"/>
      <c r="AI3087" s="32"/>
      <c r="AJ3087" s="32"/>
    </row>
    <row r="3088" spans="32:36" x14ac:dyDescent="0.25">
      <c r="AF3088" s="32"/>
      <c r="AG3088" s="32"/>
      <c r="AH3088" s="32"/>
      <c r="AI3088" s="32"/>
      <c r="AJ3088" s="32"/>
    </row>
    <row r="3089" spans="32:36" x14ac:dyDescent="0.25">
      <c r="AF3089" s="32"/>
      <c r="AG3089" s="32"/>
      <c r="AH3089" s="32"/>
      <c r="AI3089" s="32"/>
      <c r="AJ3089" s="32"/>
    </row>
    <row r="3090" spans="32:36" x14ac:dyDescent="0.25">
      <c r="AF3090" s="32"/>
      <c r="AG3090" s="32"/>
      <c r="AH3090" s="32"/>
      <c r="AI3090" s="32"/>
      <c r="AJ3090" s="32"/>
    </row>
    <row r="3091" spans="32:36" x14ac:dyDescent="0.25">
      <c r="AF3091" s="32"/>
      <c r="AG3091" s="32"/>
      <c r="AH3091" s="32"/>
      <c r="AI3091" s="32"/>
      <c r="AJ3091" s="32"/>
    </row>
    <row r="3092" spans="32:36" x14ac:dyDescent="0.25">
      <c r="AF3092" s="32"/>
      <c r="AG3092" s="32"/>
      <c r="AH3092" s="32"/>
      <c r="AI3092" s="32"/>
      <c r="AJ3092" s="32"/>
    </row>
    <row r="3093" spans="32:36" x14ac:dyDescent="0.25">
      <c r="AF3093" s="32"/>
      <c r="AG3093" s="32"/>
      <c r="AH3093" s="32"/>
      <c r="AI3093" s="32"/>
      <c r="AJ3093" s="32"/>
    </row>
    <row r="3094" spans="32:36" x14ac:dyDescent="0.25">
      <c r="AF3094" s="32"/>
      <c r="AG3094" s="32"/>
      <c r="AH3094" s="32"/>
      <c r="AI3094" s="32"/>
      <c r="AJ3094" s="32"/>
    </row>
    <row r="3095" spans="32:36" x14ac:dyDescent="0.25">
      <c r="AF3095" s="32"/>
      <c r="AG3095" s="32"/>
      <c r="AH3095" s="32"/>
      <c r="AI3095" s="32"/>
      <c r="AJ3095" s="32"/>
    </row>
    <row r="3096" spans="32:36" x14ac:dyDescent="0.25">
      <c r="AF3096" s="32"/>
      <c r="AG3096" s="32"/>
      <c r="AH3096" s="32"/>
      <c r="AI3096" s="32"/>
      <c r="AJ3096" s="32"/>
    </row>
    <row r="3097" spans="32:36" x14ac:dyDescent="0.25">
      <c r="AF3097" s="32"/>
      <c r="AG3097" s="32"/>
      <c r="AH3097" s="32"/>
      <c r="AI3097" s="32"/>
      <c r="AJ3097" s="32"/>
    </row>
    <row r="3098" spans="32:36" x14ac:dyDescent="0.25">
      <c r="AF3098" s="32"/>
      <c r="AG3098" s="32"/>
      <c r="AH3098" s="32"/>
      <c r="AI3098" s="32"/>
      <c r="AJ3098" s="32"/>
    </row>
    <row r="3099" spans="32:36" x14ac:dyDescent="0.25">
      <c r="AF3099" s="32"/>
      <c r="AG3099" s="32"/>
      <c r="AH3099" s="32"/>
      <c r="AI3099" s="32"/>
      <c r="AJ3099" s="32"/>
    </row>
    <row r="3100" spans="32:36" x14ac:dyDescent="0.25">
      <c r="AF3100" s="32"/>
      <c r="AG3100" s="32"/>
      <c r="AH3100" s="32"/>
      <c r="AI3100" s="32"/>
      <c r="AJ3100" s="32"/>
    </row>
    <row r="3101" spans="32:36" x14ac:dyDescent="0.25">
      <c r="AF3101" s="32"/>
      <c r="AG3101" s="32"/>
      <c r="AH3101" s="32"/>
      <c r="AI3101" s="32"/>
      <c r="AJ3101" s="32"/>
    </row>
    <row r="3102" spans="32:36" x14ac:dyDescent="0.25">
      <c r="AF3102" s="32"/>
      <c r="AG3102" s="32"/>
      <c r="AH3102" s="32"/>
      <c r="AI3102" s="32"/>
      <c r="AJ3102" s="32"/>
    </row>
    <row r="3103" spans="32:36" x14ac:dyDescent="0.25">
      <c r="AF3103" s="32"/>
      <c r="AG3103" s="32"/>
      <c r="AH3103" s="32"/>
      <c r="AI3103" s="32"/>
      <c r="AJ3103" s="32"/>
    </row>
    <row r="3104" spans="32:36" x14ac:dyDescent="0.25">
      <c r="AF3104" s="32"/>
      <c r="AG3104" s="32"/>
      <c r="AH3104" s="32"/>
      <c r="AI3104" s="32"/>
      <c r="AJ3104" s="32"/>
    </row>
    <row r="3105" spans="32:36" x14ac:dyDescent="0.25">
      <c r="AF3105" s="32"/>
      <c r="AG3105" s="32"/>
      <c r="AH3105" s="32"/>
      <c r="AI3105" s="32"/>
      <c r="AJ3105" s="32"/>
    </row>
    <row r="3106" spans="32:36" x14ac:dyDescent="0.25">
      <c r="AF3106" s="32"/>
      <c r="AG3106" s="32"/>
      <c r="AH3106" s="32"/>
      <c r="AI3106" s="32"/>
      <c r="AJ3106" s="32"/>
    </row>
    <row r="3107" spans="32:36" x14ac:dyDescent="0.25">
      <c r="AF3107" s="32"/>
      <c r="AG3107" s="32"/>
      <c r="AH3107" s="32"/>
      <c r="AI3107" s="32"/>
      <c r="AJ3107" s="32"/>
    </row>
    <row r="3108" spans="32:36" x14ac:dyDescent="0.25">
      <c r="AF3108" s="32"/>
      <c r="AG3108" s="32"/>
      <c r="AH3108" s="32"/>
      <c r="AI3108" s="32"/>
      <c r="AJ3108" s="32"/>
    </row>
    <row r="3109" spans="32:36" x14ac:dyDescent="0.25">
      <c r="AF3109" s="32"/>
      <c r="AG3109" s="32"/>
      <c r="AH3109" s="32"/>
      <c r="AI3109" s="32"/>
      <c r="AJ3109" s="32"/>
    </row>
    <row r="3110" spans="32:36" x14ac:dyDescent="0.25">
      <c r="AF3110" s="32"/>
      <c r="AG3110" s="32"/>
      <c r="AH3110" s="32"/>
      <c r="AI3110" s="32"/>
      <c r="AJ3110" s="32"/>
    </row>
    <row r="3111" spans="32:36" x14ac:dyDescent="0.25">
      <c r="AF3111" s="32"/>
      <c r="AG3111" s="32"/>
      <c r="AH3111" s="32"/>
      <c r="AI3111" s="32"/>
      <c r="AJ3111" s="32"/>
    </row>
    <row r="3112" spans="32:36" x14ac:dyDescent="0.25">
      <c r="AF3112" s="32"/>
      <c r="AG3112" s="32"/>
      <c r="AH3112" s="32"/>
      <c r="AI3112" s="32"/>
      <c r="AJ3112" s="32"/>
    </row>
    <row r="3113" spans="32:36" x14ac:dyDescent="0.25">
      <c r="AF3113" s="32"/>
      <c r="AG3113" s="32"/>
      <c r="AH3113" s="32"/>
      <c r="AI3113" s="32"/>
      <c r="AJ3113" s="32"/>
    </row>
    <row r="3114" spans="32:36" x14ac:dyDescent="0.25">
      <c r="AF3114" s="32"/>
      <c r="AG3114" s="32"/>
      <c r="AH3114" s="32"/>
      <c r="AI3114" s="32"/>
      <c r="AJ3114" s="32"/>
    </row>
    <row r="3115" spans="32:36" x14ac:dyDescent="0.25">
      <c r="AF3115" s="32"/>
      <c r="AG3115" s="32"/>
      <c r="AH3115" s="32"/>
      <c r="AI3115" s="32"/>
      <c r="AJ3115" s="32"/>
    </row>
    <row r="3116" spans="32:36" x14ac:dyDescent="0.25">
      <c r="AF3116" s="32"/>
      <c r="AG3116" s="32"/>
      <c r="AH3116" s="32"/>
      <c r="AI3116" s="32"/>
      <c r="AJ3116" s="32"/>
    </row>
    <row r="3117" spans="32:36" x14ac:dyDescent="0.25">
      <c r="AF3117" s="32"/>
      <c r="AG3117" s="32"/>
      <c r="AH3117" s="32"/>
      <c r="AI3117" s="32"/>
      <c r="AJ3117" s="32"/>
    </row>
    <row r="3118" spans="32:36" x14ac:dyDescent="0.25">
      <c r="AF3118" s="32"/>
      <c r="AG3118" s="32"/>
      <c r="AH3118" s="32"/>
      <c r="AI3118" s="32"/>
      <c r="AJ3118" s="32"/>
    </row>
    <row r="3119" spans="32:36" x14ac:dyDescent="0.25">
      <c r="AF3119" s="32"/>
      <c r="AG3119" s="32"/>
      <c r="AH3119" s="32"/>
      <c r="AI3119" s="32"/>
      <c r="AJ3119" s="32"/>
    </row>
    <row r="3120" spans="32:36" x14ac:dyDescent="0.25">
      <c r="AF3120" s="32"/>
      <c r="AG3120" s="32"/>
      <c r="AH3120" s="32"/>
      <c r="AI3120" s="32"/>
      <c r="AJ3120" s="32"/>
    </row>
    <row r="3121" spans="32:36" x14ac:dyDescent="0.25">
      <c r="AF3121" s="32"/>
      <c r="AG3121" s="32"/>
      <c r="AH3121" s="32"/>
      <c r="AI3121" s="32"/>
      <c r="AJ3121" s="32"/>
    </row>
    <row r="3122" spans="32:36" x14ac:dyDescent="0.25">
      <c r="AF3122" s="32"/>
      <c r="AG3122" s="32"/>
      <c r="AH3122" s="32"/>
      <c r="AI3122" s="32"/>
      <c r="AJ3122" s="32"/>
    </row>
    <row r="3123" spans="32:36" x14ac:dyDescent="0.25">
      <c r="AF3123" s="32"/>
      <c r="AG3123" s="32"/>
      <c r="AH3123" s="32"/>
      <c r="AI3123" s="32"/>
      <c r="AJ3123" s="32"/>
    </row>
    <row r="3124" spans="32:36" x14ac:dyDescent="0.25">
      <c r="AF3124" s="32"/>
      <c r="AG3124" s="32"/>
      <c r="AH3124" s="32"/>
      <c r="AI3124" s="32"/>
      <c r="AJ3124" s="32"/>
    </row>
    <row r="3125" spans="32:36" x14ac:dyDescent="0.25">
      <c r="AF3125" s="32"/>
      <c r="AG3125" s="32"/>
      <c r="AH3125" s="32"/>
      <c r="AI3125" s="32"/>
      <c r="AJ3125" s="32"/>
    </row>
    <row r="3126" spans="32:36" x14ac:dyDescent="0.25">
      <c r="AF3126" s="32"/>
      <c r="AG3126" s="32"/>
      <c r="AH3126" s="32"/>
      <c r="AI3126" s="32"/>
      <c r="AJ3126" s="32"/>
    </row>
    <row r="3127" spans="32:36" x14ac:dyDescent="0.25">
      <c r="AF3127" s="32"/>
      <c r="AG3127" s="32"/>
      <c r="AH3127" s="32"/>
      <c r="AI3127" s="32"/>
      <c r="AJ3127" s="32"/>
    </row>
    <row r="3128" spans="32:36" x14ac:dyDescent="0.25">
      <c r="AF3128" s="32"/>
      <c r="AG3128" s="32"/>
      <c r="AH3128" s="32"/>
      <c r="AI3128" s="32"/>
      <c r="AJ3128" s="32"/>
    </row>
    <row r="3129" spans="32:36" x14ac:dyDescent="0.25">
      <c r="AF3129" s="32"/>
      <c r="AG3129" s="32"/>
      <c r="AH3129" s="32"/>
      <c r="AI3129" s="32"/>
      <c r="AJ3129" s="32"/>
    </row>
    <row r="3130" spans="32:36" x14ac:dyDescent="0.25">
      <c r="AF3130" s="32"/>
      <c r="AG3130" s="32"/>
      <c r="AH3130" s="32"/>
      <c r="AI3130" s="32"/>
      <c r="AJ3130" s="32"/>
    </row>
    <row r="3131" spans="32:36" x14ac:dyDescent="0.25">
      <c r="AF3131" s="32"/>
      <c r="AG3131" s="32"/>
      <c r="AH3131" s="32"/>
      <c r="AI3131" s="32"/>
      <c r="AJ3131" s="32"/>
    </row>
    <row r="3132" spans="32:36" x14ac:dyDescent="0.25">
      <c r="AF3132" s="32"/>
      <c r="AG3132" s="32"/>
      <c r="AH3132" s="32"/>
      <c r="AI3132" s="32"/>
      <c r="AJ3132" s="32"/>
    </row>
    <row r="3133" spans="32:36" x14ac:dyDescent="0.25">
      <c r="AF3133" s="32"/>
      <c r="AG3133" s="32"/>
      <c r="AH3133" s="32"/>
      <c r="AI3133" s="32"/>
      <c r="AJ3133" s="32"/>
    </row>
    <row r="3134" spans="32:36" x14ac:dyDescent="0.25">
      <c r="AF3134" s="32"/>
      <c r="AG3134" s="32"/>
      <c r="AH3134" s="32"/>
      <c r="AI3134" s="32"/>
      <c r="AJ3134" s="32"/>
    </row>
    <row r="3135" spans="32:36" x14ac:dyDescent="0.25">
      <c r="AF3135" s="32"/>
      <c r="AG3135" s="32"/>
      <c r="AH3135" s="32"/>
      <c r="AI3135" s="32"/>
      <c r="AJ3135" s="32"/>
    </row>
    <row r="3136" spans="32:36" x14ac:dyDescent="0.25">
      <c r="AF3136" s="32"/>
      <c r="AG3136" s="32"/>
      <c r="AH3136" s="32"/>
      <c r="AI3136" s="32"/>
      <c r="AJ3136" s="32"/>
    </row>
    <row r="3137" spans="32:36" x14ac:dyDescent="0.25">
      <c r="AF3137" s="32"/>
      <c r="AG3137" s="32"/>
      <c r="AH3137" s="32"/>
      <c r="AI3137" s="32"/>
      <c r="AJ3137" s="32"/>
    </row>
    <row r="3138" spans="32:36" x14ac:dyDescent="0.25">
      <c r="AF3138" s="32"/>
      <c r="AG3138" s="32"/>
      <c r="AH3138" s="32"/>
      <c r="AI3138" s="32"/>
      <c r="AJ3138" s="32"/>
    </row>
    <row r="3139" spans="32:36" x14ac:dyDescent="0.25">
      <c r="AF3139" s="32"/>
      <c r="AG3139" s="32"/>
      <c r="AH3139" s="32"/>
      <c r="AI3139" s="32"/>
      <c r="AJ3139" s="32"/>
    </row>
    <row r="3140" spans="32:36" x14ac:dyDescent="0.25">
      <c r="AF3140" s="32"/>
      <c r="AG3140" s="32"/>
      <c r="AH3140" s="32"/>
      <c r="AI3140" s="32"/>
      <c r="AJ3140" s="32"/>
    </row>
    <row r="3141" spans="32:36" x14ac:dyDescent="0.25">
      <c r="AF3141" s="32"/>
      <c r="AG3141" s="32"/>
      <c r="AH3141" s="32"/>
      <c r="AI3141" s="32"/>
      <c r="AJ3141" s="32"/>
    </row>
    <row r="3142" spans="32:36" x14ac:dyDescent="0.25">
      <c r="AF3142" s="32"/>
      <c r="AG3142" s="32"/>
      <c r="AH3142" s="32"/>
      <c r="AI3142" s="32"/>
      <c r="AJ3142" s="32"/>
    </row>
    <row r="3143" spans="32:36" x14ac:dyDescent="0.25">
      <c r="AF3143" s="32"/>
      <c r="AG3143" s="32"/>
      <c r="AH3143" s="32"/>
      <c r="AI3143" s="32"/>
      <c r="AJ3143" s="32"/>
    </row>
    <row r="3144" spans="32:36" x14ac:dyDescent="0.25">
      <c r="AF3144" s="32"/>
      <c r="AG3144" s="32"/>
      <c r="AH3144" s="32"/>
      <c r="AI3144" s="32"/>
      <c r="AJ3144" s="32"/>
    </row>
    <row r="3145" spans="32:36" x14ac:dyDescent="0.25">
      <c r="AF3145" s="32"/>
      <c r="AG3145" s="32"/>
      <c r="AH3145" s="32"/>
      <c r="AI3145" s="32"/>
      <c r="AJ3145" s="32"/>
    </row>
    <row r="3146" spans="32:36" x14ac:dyDescent="0.25">
      <c r="AF3146" s="32"/>
      <c r="AG3146" s="32"/>
      <c r="AH3146" s="32"/>
      <c r="AI3146" s="32"/>
      <c r="AJ3146" s="32"/>
    </row>
    <row r="3147" spans="32:36" x14ac:dyDescent="0.25">
      <c r="AF3147" s="32"/>
      <c r="AG3147" s="32"/>
      <c r="AH3147" s="32"/>
      <c r="AI3147" s="32"/>
      <c r="AJ3147" s="32"/>
    </row>
    <row r="3148" spans="32:36" x14ac:dyDescent="0.25">
      <c r="AF3148" s="32"/>
      <c r="AG3148" s="32"/>
      <c r="AH3148" s="32"/>
      <c r="AI3148" s="32"/>
      <c r="AJ3148" s="32"/>
    </row>
    <row r="3149" spans="32:36" x14ac:dyDescent="0.25">
      <c r="AF3149" s="32"/>
      <c r="AG3149" s="32"/>
      <c r="AH3149" s="32"/>
      <c r="AI3149" s="32"/>
      <c r="AJ3149" s="32"/>
    </row>
    <row r="3150" spans="32:36" x14ac:dyDescent="0.25">
      <c r="AF3150" s="32"/>
      <c r="AG3150" s="32"/>
      <c r="AH3150" s="32"/>
      <c r="AI3150" s="32"/>
      <c r="AJ3150" s="32"/>
    </row>
    <row r="3151" spans="32:36" x14ac:dyDescent="0.25">
      <c r="AF3151" s="32"/>
      <c r="AG3151" s="32"/>
      <c r="AH3151" s="32"/>
      <c r="AI3151" s="32"/>
      <c r="AJ3151" s="32"/>
    </row>
    <row r="3152" spans="32:36" x14ac:dyDescent="0.25">
      <c r="AF3152" s="32"/>
      <c r="AG3152" s="32"/>
      <c r="AH3152" s="32"/>
      <c r="AI3152" s="32"/>
      <c r="AJ3152" s="32"/>
    </row>
    <row r="3153" spans="32:36" x14ac:dyDescent="0.25">
      <c r="AF3153" s="32"/>
      <c r="AG3153" s="32"/>
      <c r="AH3153" s="32"/>
      <c r="AI3153" s="32"/>
      <c r="AJ3153" s="32"/>
    </row>
    <row r="3154" spans="32:36" x14ac:dyDescent="0.25">
      <c r="AF3154" s="32"/>
      <c r="AG3154" s="32"/>
      <c r="AH3154" s="32"/>
      <c r="AI3154" s="32"/>
      <c r="AJ3154" s="32"/>
    </row>
    <row r="3155" spans="32:36" x14ac:dyDescent="0.25">
      <c r="AF3155" s="32"/>
      <c r="AG3155" s="32"/>
      <c r="AH3155" s="32"/>
      <c r="AI3155" s="32"/>
      <c r="AJ3155" s="32"/>
    </row>
    <row r="3156" spans="32:36" x14ac:dyDescent="0.25">
      <c r="AF3156" s="32"/>
      <c r="AG3156" s="32"/>
      <c r="AH3156" s="32"/>
      <c r="AI3156" s="32"/>
      <c r="AJ3156" s="32"/>
    </row>
    <row r="3157" spans="32:36" x14ac:dyDescent="0.25">
      <c r="AF3157" s="32"/>
      <c r="AG3157" s="32"/>
      <c r="AH3157" s="32"/>
      <c r="AI3157" s="32"/>
      <c r="AJ3157" s="32"/>
    </row>
    <row r="3158" spans="32:36" x14ac:dyDescent="0.25">
      <c r="AF3158" s="32"/>
      <c r="AG3158" s="32"/>
      <c r="AH3158" s="32"/>
      <c r="AI3158" s="32"/>
      <c r="AJ3158" s="32"/>
    </row>
    <row r="3159" spans="32:36" x14ac:dyDescent="0.25">
      <c r="AF3159" s="32"/>
      <c r="AG3159" s="32"/>
      <c r="AH3159" s="32"/>
      <c r="AI3159" s="32"/>
      <c r="AJ3159" s="32"/>
    </row>
    <row r="3160" spans="32:36" x14ac:dyDescent="0.25">
      <c r="AF3160" s="32"/>
      <c r="AG3160" s="32"/>
      <c r="AH3160" s="32"/>
      <c r="AI3160" s="32"/>
      <c r="AJ3160" s="32"/>
    </row>
    <row r="3161" spans="32:36" x14ac:dyDescent="0.25">
      <c r="AF3161" s="32"/>
      <c r="AG3161" s="32"/>
      <c r="AH3161" s="32"/>
      <c r="AI3161" s="32"/>
      <c r="AJ3161" s="32"/>
    </row>
    <row r="3162" spans="32:36" x14ac:dyDescent="0.25">
      <c r="AF3162" s="32"/>
      <c r="AG3162" s="32"/>
      <c r="AH3162" s="32"/>
      <c r="AI3162" s="32"/>
      <c r="AJ3162" s="32"/>
    </row>
    <row r="3163" spans="32:36" x14ac:dyDescent="0.25">
      <c r="AF3163" s="32"/>
      <c r="AG3163" s="32"/>
      <c r="AH3163" s="32"/>
      <c r="AI3163" s="32"/>
      <c r="AJ3163" s="32"/>
    </row>
    <row r="3164" spans="32:36" x14ac:dyDescent="0.25">
      <c r="AF3164" s="32"/>
      <c r="AG3164" s="32"/>
      <c r="AH3164" s="32"/>
      <c r="AI3164" s="32"/>
      <c r="AJ3164" s="32"/>
    </row>
    <row r="3165" spans="32:36" x14ac:dyDescent="0.25">
      <c r="AF3165" s="32"/>
      <c r="AG3165" s="32"/>
      <c r="AH3165" s="32"/>
      <c r="AI3165" s="32"/>
      <c r="AJ3165" s="32"/>
    </row>
    <row r="3166" spans="32:36" x14ac:dyDescent="0.25">
      <c r="AF3166" s="32"/>
      <c r="AG3166" s="32"/>
      <c r="AH3166" s="32"/>
      <c r="AI3166" s="32"/>
      <c r="AJ3166" s="32"/>
    </row>
    <row r="3167" spans="32:36" x14ac:dyDescent="0.25">
      <c r="AF3167" s="32"/>
      <c r="AG3167" s="32"/>
      <c r="AH3167" s="32"/>
      <c r="AI3167" s="32"/>
      <c r="AJ3167" s="32"/>
    </row>
    <row r="3168" spans="32:36" x14ac:dyDescent="0.25">
      <c r="AF3168" s="32"/>
      <c r="AG3168" s="32"/>
      <c r="AH3168" s="32"/>
      <c r="AI3168" s="32"/>
      <c r="AJ3168" s="32"/>
    </row>
    <row r="3169" spans="32:36" x14ac:dyDescent="0.25">
      <c r="AF3169" s="32"/>
      <c r="AG3169" s="32"/>
      <c r="AH3169" s="32"/>
      <c r="AI3169" s="32"/>
      <c r="AJ3169" s="32"/>
    </row>
    <row r="3170" spans="32:36" x14ac:dyDescent="0.25">
      <c r="AF3170" s="32"/>
      <c r="AG3170" s="32"/>
      <c r="AH3170" s="32"/>
      <c r="AI3170" s="32"/>
      <c r="AJ3170" s="32"/>
    </row>
    <row r="3171" spans="32:36" x14ac:dyDescent="0.25">
      <c r="AF3171" s="32"/>
      <c r="AG3171" s="32"/>
      <c r="AH3171" s="32"/>
      <c r="AI3171" s="32"/>
      <c r="AJ3171" s="32"/>
    </row>
    <row r="3172" spans="32:36" x14ac:dyDescent="0.25">
      <c r="AF3172" s="32"/>
      <c r="AG3172" s="32"/>
      <c r="AH3172" s="32"/>
      <c r="AI3172" s="32"/>
      <c r="AJ3172" s="32"/>
    </row>
    <row r="3173" spans="32:36" x14ac:dyDescent="0.25">
      <c r="AF3173" s="32"/>
      <c r="AG3173" s="32"/>
      <c r="AH3173" s="32"/>
      <c r="AI3173" s="32"/>
      <c r="AJ3173" s="32"/>
    </row>
    <row r="3174" spans="32:36" x14ac:dyDescent="0.25">
      <c r="AF3174" s="32"/>
      <c r="AG3174" s="32"/>
      <c r="AH3174" s="32"/>
      <c r="AI3174" s="32"/>
      <c r="AJ3174" s="32"/>
    </row>
    <row r="3175" spans="32:36" x14ac:dyDescent="0.25">
      <c r="AF3175" s="32"/>
      <c r="AG3175" s="32"/>
      <c r="AH3175" s="32"/>
      <c r="AI3175" s="32"/>
      <c r="AJ3175" s="32"/>
    </row>
    <row r="3176" spans="32:36" x14ac:dyDescent="0.25">
      <c r="AF3176" s="32"/>
      <c r="AG3176" s="32"/>
      <c r="AH3176" s="32"/>
      <c r="AI3176" s="32"/>
      <c r="AJ3176" s="32"/>
    </row>
    <row r="3177" spans="32:36" x14ac:dyDescent="0.25">
      <c r="AF3177" s="32"/>
      <c r="AG3177" s="32"/>
      <c r="AH3177" s="32"/>
      <c r="AI3177" s="32"/>
      <c r="AJ3177" s="32"/>
    </row>
    <row r="3178" spans="32:36" x14ac:dyDescent="0.25">
      <c r="AF3178" s="32"/>
      <c r="AG3178" s="32"/>
      <c r="AH3178" s="32"/>
      <c r="AI3178" s="32"/>
      <c r="AJ3178" s="32"/>
    </row>
    <row r="3179" spans="32:36" x14ac:dyDescent="0.25">
      <c r="AF3179" s="32"/>
      <c r="AG3179" s="32"/>
      <c r="AH3179" s="32"/>
      <c r="AI3179" s="32"/>
      <c r="AJ3179" s="32"/>
    </row>
    <row r="3180" spans="32:36" x14ac:dyDescent="0.25">
      <c r="AF3180" s="32"/>
      <c r="AG3180" s="32"/>
      <c r="AH3180" s="32"/>
      <c r="AI3180" s="32"/>
      <c r="AJ3180" s="32"/>
    </row>
    <row r="3181" spans="32:36" x14ac:dyDescent="0.25">
      <c r="AF3181" s="32"/>
      <c r="AG3181" s="32"/>
      <c r="AH3181" s="32"/>
      <c r="AI3181" s="32"/>
      <c r="AJ3181" s="32"/>
    </row>
    <row r="3182" spans="32:36" x14ac:dyDescent="0.25">
      <c r="AF3182" s="32"/>
      <c r="AG3182" s="32"/>
      <c r="AH3182" s="32"/>
      <c r="AI3182" s="32"/>
      <c r="AJ3182" s="32"/>
    </row>
    <row r="3183" spans="32:36" x14ac:dyDescent="0.25">
      <c r="AF3183" s="32"/>
      <c r="AG3183" s="32"/>
      <c r="AH3183" s="32"/>
      <c r="AI3183" s="32"/>
      <c r="AJ3183" s="32"/>
    </row>
    <row r="3184" spans="32:36" x14ac:dyDescent="0.25">
      <c r="AF3184" s="32"/>
      <c r="AG3184" s="32"/>
      <c r="AH3184" s="32"/>
      <c r="AI3184" s="32"/>
      <c r="AJ3184" s="32"/>
    </row>
    <row r="3185" spans="32:36" x14ac:dyDescent="0.25">
      <c r="AF3185" s="32"/>
      <c r="AG3185" s="32"/>
      <c r="AH3185" s="32"/>
      <c r="AI3185" s="32"/>
      <c r="AJ3185" s="32"/>
    </row>
    <row r="3186" spans="32:36" x14ac:dyDescent="0.25">
      <c r="AF3186" s="32"/>
      <c r="AG3186" s="32"/>
      <c r="AH3186" s="32"/>
      <c r="AI3186" s="32"/>
      <c r="AJ3186" s="32"/>
    </row>
    <row r="3187" spans="32:36" x14ac:dyDescent="0.25">
      <c r="AF3187" s="32"/>
      <c r="AG3187" s="32"/>
      <c r="AH3187" s="32"/>
      <c r="AI3187" s="32"/>
      <c r="AJ3187" s="32"/>
    </row>
    <row r="3188" spans="32:36" x14ac:dyDescent="0.25">
      <c r="AF3188" s="32"/>
      <c r="AG3188" s="32"/>
      <c r="AH3188" s="32"/>
      <c r="AI3188" s="32"/>
      <c r="AJ3188" s="32"/>
    </row>
    <row r="3189" spans="32:36" x14ac:dyDescent="0.25">
      <c r="AF3189" s="32"/>
      <c r="AG3189" s="32"/>
      <c r="AH3189" s="32"/>
      <c r="AI3189" s="32"/>
      <c r="AJ3189" s="32"/>
    </row>
    <row r="3190" spans="32:36" x14ac:dyDescent="0.25">
      <c r="AF3190" s="32"/>
      <c r="AG3190" s="32"/>
      <c r="AH3190" s="32"/>
      <c r="AI3190" s="32"/>
      <c r="AJ3190" s="32"/>
    </row>
    <row r="3191" spans="32:36" x14ac:dyDescent="0.25">
      <c r="AF3191" s="32"/>
      <c r="AG3191" s="32"/>
      <c r="AH3191" s="32"/>
      <c r="AI3191" s="32"/>
      <c r="AJ3191" s="32"/>
    </row>
    <row r="3192" spans="32:36" x14ac:dyDescent="0.25">
      <c r="AF3192" s="32"/>
      <c r="AG3192" s="32"/>
      <c r="AH3192" s="32"/>
      <c r="AI3192" s="32"/>
      <c r="AJ3192" s="32"/>
    </row>
    <row r="3193" spans="32:36" x14ac:dyDescent="0.25">
      <c r="AF3193" s="32"/>
      <c r="AG3193" s="32"/>
      <c r="AH3193" s="32"/>
      <c r="AI3193" s="32"/>
      <c r="AJ3193" s="32"/>
    </row>
    <row r="3194" spans="32:36" x14ac:dyDescent="0.25">
      <c r="AF3194" s="32"/>
      <c r="AG3194" s="32"/>
      <c r="AH3194" s="32"/>
      <c r="AI3194" s="32"/>
      <c r="AJ3194" s="32"/>
    </row>
    <row r="3195" spans="32:36" x14ac:dyDescent="0.25">
      <c r="AF3195" s="32"/>
      <c r="AG3195" s="32"/>
      <c r="AH3195" s="32"/>
      <c r="AI3195" s="32"/>
      <c r="AJ3195" s="32"/>
    </row>
    <row r="3196" spans="32:36" x14ac:dyDescent="0.25">
      <c r="AF3196" s="32"/>
      <c r="AG3196" s="32"/>
      <c r="AH3196" s="32"/>
      <c r="AI3196" s="32"/>
      <c r="AJ3196" s="32"/>
    </row>
    <row r="3197" spans="32:36" x14ac:dyDescent="0.25">
      <c r="AF3197" s="32"/>
      <c r="AG3197" s="32"/>
      <c r="AH3197" s="32"/>
      <c r="AI3197" s="32"/>
      <c r="AJ3197" s="32"/>
    </row>
    <row r="3198" spans="32:36" x14ac:dyDescent="0.25">
      <c r="AF3198" s="32"/>
      <c r="AG3198" s="32"/>
      <c r="AH3198" s="32"/>
      <c r="AI3198" s="32"/>
      <c r="AJ3198" s="32"/>
    </row>
    <row r="3199" spans="32:36" x14ac:dyDescent="0.25">
      <c r="AF3199" s="32"/>
      <c r="AG3199" s="32"/>
      <c r="AH3199" s="32"/>
      <c r="AI3199" s="32"/>
      <c r="AJ3199" s="32"/>
    </row>
    <row r="3200" spans="32:36" x14ac:dyDescent="0.25">
      <c r="AF3200" s="32"/>
      <c r="AG3200" s="32"/>
      <c r="AH3200" s="32"/>
      <c r="AI3200" s="32"/>
      <c r="AJ3200" s="32"/>
    </row>
    <row r="3201" spans="32:36" x14ac:dyDescent="0.25">
      <c r="AF3201" s="32"/>
      <c r="AG3201" s="32"/>
      <c r="AH3201" s="32"/>
      <c r="AI3201" s="32"/>
      <c r="AJ3201" s="32"/>
    </row>
    <row r="3202" spans="32:36" x14ac:dyDescent="0.25">
      <c r="AF3202" s="32"/>
      <c r="AG3202" s="32"/>
      <c r="AH3202" s="32"/>
      <c r="AI3202" s="32"/>
      <c r="AJ3202" s="32"/>
    </row>
    <row r="3203" spans="32:36" x14ac:dyDescent="0.25">
      <c r="AF3203" s="32"/>
      <c r="AG3203" s="32"/>
      <c r="AH3203" s="32"/>
      <c r="AI3203" s="32"/>
      <c r="AJ3203" s="32"/>
    </row>
    <row r="3204" spans="32:36" x14ac:dyDescent="0.25">
      <c r="AF3204" s="32"/>
      <c r="AG3204" s="32"/>
      <c r="AH3204" s="32"/>
      <c r="AI3204" s="32"/>
      <c r="AJ3204" s="32"/>
    </row>
    <row r="3205" spans="32:36" x14ac:dyDescent="0.25">
      <c r="AF3205" s="32"/>
      <c r="AG3205" s="32"/>
      <c r="AH3205" s="32"/>
      <c r="AI3205" s="32"/>
      <c r="AJ3205" s="32"/>
    </row>
    <row r="3206" spans="32:36" x14ac:dyDescent="0.25">
      <c r="AF3206" s="32"/>
      <c r="AG3206" s="32"/>
      <c r="AH3206" s="32"/>
      <c r="AI3206" s="32"/>
      <c r="AJ3206" s="32"/>
    </row>
    <row r="3207" spans="32:36" x14ac:dyDescent="0.25">
      <c r="AF3207" s="32"/>
      <c r="AG3207" s="32"/>
      <c r="AH3207" s="32"/>
      <c r="AI3207" s="32"/>
      <c r="AJ3207" s="32"/>
    </row>
    <row r="3208" spans="32:36" x14ac:dyDescent="0.25">
      <c r="AF3208" s="32"/>
      <c r="AG3208" s="32"/>
      <c r="AH3208" s="32"/>
      <c r="AI3208" s="32"/>
      <c r="AJ3208" s="32"/>
    </row>
    <row r="3209" spans="32:36" x14ac:dyDescent="0.25">
      <c r="AF3209" s="32"/>
      <c r="AG3209" s="32"/>
      <c r="AH3209" s="32"/>
      <c r="AI3209" s="32"/>
      <c r="AJ3209" s="32"/>
    </row>
    <row r="3210" spans="32:36" x14ac:dyDescent="0.25">
      <c r="AF3210" s="32"/>
      <c r="AG3210" s="32"/>
      <c r="AH3210" s="32"/>
      <c r="AI3210" s="32"/>
      <c r="AJ3210" s="32"/>
    </row>
    <row r="3211" spans="32:36" x14ac:dyDescent="0.25">
      <c r="AF3211" s="32"/>
      <c r="AG3211" s="32"/>
      <c r="AH3211" s="32"/>
      <c r="AI3211" s="32"/>
      <c r="AJ3211" s="32"/>
    </row>
    <row r="3212" spans="32:36" x14ac:dyDescent="0.25">
      <c r="AF3212" s="32"/>
      <c r="AG3212" s="32"/>
      <c r="AH3212" s="32"/>
      <c r="AI3212" s="32"/>
      <c r="AJ3212" s="32"/>
    </row>
    <row r="3213" spans="32:36" x14ac:dyDescent="0.25">
      <c r="AF3213" s="32"/>
      <c r="AG3213" s="32"/>
      <c r="AH3213" s="32"/>
      <c r="AI3213" s="32"/>
      <c r="AJ3213" s="32"/>
    </row>
    <row r="3214" spans="32:36" x14ac:dyDescent="0.25">
      <c r="AF3214" s="32"/>
      <c r="AG3214" s="32"/>
      <c r="AH3214" s="32"/>
      <c r="AI3214" s="32"/>
      <c r="AJ3214" s="32"/>
    </row>
    <row r="3215" spans="32:36" x14ac:dyDescent="0.25">
      <c r="AF3215" s="32"/>
      <c r="AG3215" s="32"/>
      <c r="AH3215" s="32"/>
      <c r="AI3215" s="32"/>
      <c r="AJ3215" s="32"/>
    </row>
    <row r="3216" spans="32:36" x14ac:dyDescent="0.25">
      <c r="AF3216" s="32"/>
      <c r="AG3216" s="32"/>
      <c r="AH3216" s="32"/>
      <c r="AI3216" s="32"/>
      <c r="AJ3216" s="32"/>
    </row>
    <row r="3217" spans="32:36" x14ac:dyDescent="0.25">
      <c r="AF3217" s="32"/>
      <c r="AG3217" s="32"/>
      <c r="AH3217" s="32"/>
      <c r="AI3217" s="32"/>
      <c r="AJ3217" s="32"/>
    </row>
    <row r="3218" spans="32:36" x14ac:dyDescent="0.25">
      <c r="AF3218" s="32"/>
      <c r="AG3218" s="32"/>
      <c r="AH3218" s="32"/>
      <c r="AI3218" s="32"/>
      <c r="AJ3218" s="32"/>
    </row>
    <row r="3219" spans="32:36" x14ac:dyDescent="0.25">
      <c r="AF3219" s="32"/>
      <c r="AG3219" s="32"/>
      <c r="AH3219" s="32"/>
      <c r="AI3219" s="32"/>
      <c r="AJ3219" s="32"/>
    </row>
    <row r="3220" spans="32:36" x14ac:dyDescent="0.25">
      <c r="AF3220" s="32"/>
      <c r="AG3220" s="32"/>
      <c r="AH3220" s="32"/>
      <c r="AI3220" s="32"/>
      <c r="AJ3220" s="32"/>
    </row>
    <row r="3221" spans="32:36" x14ac:dyDescent="0.25">
      <c r="AF3221" s="32"/>
      <c r="AG3221" s="32"/>
      <c r="AH3221" s="32"/>
      <c r="AI3221" s="32"/>
      <c r="AJ3221" s="32"/>
    </row>
    <row r="3222" spans="32:36" x14ac:dyDescent="0.25">
      <c r="AF3222" s="32"/>
      <c r="AG3222" s="32"/>
      <c r="AH3222" s="32"/>
      <c r="AI3222" s="32"/>
      <c r="AJ3222" s="32"/>
    </row>
    <row r="3223" spans="32:36" x14ac:dyDescent="0.25">
      <c r="AF3223" s="32"/>
      <c r="AG3223" s="32"/>
      <c r="AH3223" s="32"/>
      <c r="AI3223" s="32"/>
      <c r="AJ3223" s="32"/>
    </row>
    <row r="3224" spans="32:36" x14ac:dyDescent="0.25">
      <c r="AF3224" s="32"/>
      <c r="AG3224" s="32"/>
      <c r="AH3224" s="32"/>
      <c r="AI3224" s="32"/>
      <c r="AJ3224" s="32"/>
    </row>
    <row r="3225" spans="32:36" x14ac:dyDescent="0.25">
      <c r="AF3225" s="32"/>
      <c r="AG3225" s="32"/>
      <c r="AH3225" s="32"/>
      <c r="AI3225" s="32"/>
      <c r="AJ3225" s="32"/>
    </row>
    <row r="3226" spans="32:36" x14ac:dyDescent="0.25">
      <c r="AF3226" s="32"/>
      <c r="AG3226" s="32"/>
      <c r="AH3226" s="32"/>
      <c r="AI3226" s="32"/>
      <c r="AJ3226" s="32"/>
    </row>
    <row r="3227" spans="32:36" x14ac:dyDescent="0.25">
      <c r="AF3227" s="32"/>
      <c r="AG3227" s="32"/>
      <c r="AH3227" s="32"/>
      <c r="AI3227" s="32"/>
      <c r="AJ3227" s="32"/>
    </row>
    <row r="3228" spans="32:36" x14ac:dyDescent="0.25">
      <c r="AF3228" s="32"/>
      <c r="AG3228" s="32"/>
      <c r="AH3228" s="32"/>
      <c r="AI3228" s="32"/>
      <c r="AJ3228" s="32"/>
    </row>
    <row r="3229" spans="32:36" x14ac:dyDescent="0.25">
      <c r="AF3229" s="32"/>
      <c r="AG3229" s="32"/>
      <c r="AH3229" s="32"/>
      <c r="AI3229" s="32"/>
      <c r="AJ3229" s="32"/>
    </row>
    <row r="3230" spans="32:36" x14ac:dyDescent="0.25">
      <c r="AF3230" s="32"/>
      <c r="AG3230" s="32"/>
      <c r="AH3230" s="32"/>
      <c r="AI3230" s="32"/>
      <c r="AJ3230" s="32"/>
    </row>
    <row r="3231" spans="32:36" x14ac:dyDescent="0.25">
      <c r="AF3231" s="32"/>
      <c r="AG3231" s="32"/>
      <c r="AH3231" s="32"/>
      <c r="AI3231" s="32"/>
      <c r="AJ3231" s="32"/>
    </row>
    <row r="3232" spans="32:36" x14ac:dyDescent="0.25">
      <c r="AF3232" s="32"/>
      <c r="AG3232" s="32"/>
      <c r="AH3232" s="32"/>
      <c r="AI3232" s="32"/>
      <c r="AJ3232" s="32"/>
    </row>
    <row r="3233" spans="32:36" x14ac:dyDescent="0.25">
      <c r="AF3233" s="32"/>
      <c r="AG3233" s="32"/>
      <c r="AH3233" s="32"/>
      <c r="AI3233" s="32"/>
      <c r="AJ3233" s="32"/>
    </row>
    <row r="3234" spans="32:36" x14ac:dyDescent="0.25">
      <c r="AF3234" s="32"/>
      <c r="AG3234" s="32"/>
      <c r="AH3234" s="32"/>
      <c r="AI3234" s="32"/>
      <c r="AJ3234" s="32"/>
    </row>
    <row r="3235" spans="32:36" x14ac:dyDescent="0.25">
      <c r="AF3235" s="32"/>
      <c r="AG3235" s="32"/>
      <c r="AH3235" s="32"/>
      <c r="AI3235" s="32"/>
      <c r="AJ3235" s="32"/>
    </row>
    <row r="3236" spans="32:36" x14ac:dyDescent="0.25">
      <c r="AF3236" s="32"/>
      <c r="AG3236" s="32"/>
      <c r="AH3236" s="32"/>
      <c r="AI3236" s="32"/>
      <c r="AJ3236" s="32"/>
    </row>
    <row r="3237" spans="32:36" x14ac:dyDescent="0.25">
      <c r="AF3237" s="32"/>
      <c r="AG3237" s="32"/>
      <c r="AH3237" s="32"/>
      <c r="AI3237" s="32"/>
      <c r="AJ3237" s="32"/>
    </row>
    <row r="3238" spans="32:36" x14ac:dyDescent="0.25">
      <c r="AF3238" s="32"/>
      <c r="AG3238" s="32"/>
      <c r="AH3238" s="32"/>
      <c r="AI3238" s="32"/>
      <c r="AJ3238" s="32"/>
    </row>
    <row r="3239" spans="32:36" x14ac:dyDescent="0.25">
      <c r="AF3239" s="32"/>
      <c r="AG3239" s="32"/>
      <c r="AH3239" s="32"/>
      <c r="AI3239" s="32"/>
      <c r="AJ3239" s="32"/>
    </row>
    <row r="3240" spans="32:36" x14ac:dyDescent="0.25">
      <c r="AF3240" s="32"/>
      <c r="AG3240" s="32"/>
      <c r="AH3240" s="32"/>
      <c r="AI3240" s="32"/>
      <c r="AJ3240" s="32"/>
    </row>
    <row r="3241" spans="32:36" x14ac:dyDescent="0.25">
      <c r="AF3241" s="32"/>
      <c r="AG3241" s="32"/>
      <c r="AH3241" s="32"/>
      <c r="AI3241" s="32"/>
      <c r="AJ3241" s="32"/>
    </row>
    <row r="3242" spans="32:36" x14ac:dyDescent="0.25">
      <c r="AF3242" s="32"/>
      <c r="AG3242" s="32"/>
      <c r="AH3242" s="32"/>
      <c r="AI3242" s="32"/>
      <c r="AJ3242" s="32"/>
    </row>
    <row r="3243" spans="32:36" x14ac:dyDescent="0.25">
      <c r="AF3243" s="32"/>
      <c r="AG3243" s="32"/>
      <c r="AH3243" s="32"/>
      <c r="AI3243" s="32"/>
      <c r="AJ3243" s="32"/>
    </row>
    <row r="3244" spans="32:36" x14ac:dyDescent="0.25">
      <c r="AF3244" s="32"/>
      <c r="AG3244" s="32"/>
      <c r="AH3244" s="32"/>
      <c r="AI3244" s="32"/>
      <c r="AJ3244" s="32"/>
    </row>
    <row r="3245" spans="32:36" x14ac:dyDescent="0.25">
      <c r="AF3245" s="32"/>
      <c r="AG3245" s="32"/>
      <c r="AH3245" s="32"/>
      <c r="AI3245" s="32"/>
      <c r="AJ3245" s="32"/>
    </row>
    <row r="3246" spans="32:36" x14ac:dyDescent="0.25">
      <c r="AF3246" s="32"/>
      <c r="AG3246" s="32"/>
      <c r="AH3246" s="32"/>
      <c r="AI3246" s="32"/>
      <c r="AJ3246" s="32"/>
    </row>
    <row r="3247" spans="32:36" x14ac:dyDescent="0.25">
      <c r="AF3247" s="32"/>
      <c r="AG3247" s="32"/>
      <c r="AH3247" s="32"/>
      <c r="AI3247" s="32"/>
      <c r="AJ3247" s="32"/>
    </row>
    <row r="3248" spans="32:36" x14ac:dyDescent="0.25">
      <c r="AF3248" s="32"/>
      <c r="AG3248" s="32"/>
      <c r="AH3248" s="32"/>
      <c r="AI3248" s="32"/>
      <c r="AJ3248" s="32"/>
    </row>
    <row r="3249" spans="32:36" x14ac:dyDescent="0.25">
      <c r="AF3249" s="32"/>
      <c r="AG3249" s="32"/>
      <c r="AH3249" s="32"/>
      <c r="AI3249" s="32"/>
      <c r="AJ3249" s="32"/>
    </row>
    <row r="3250" spans="32:36" x14ac:dyDescent="0.25">
      <c r="AF3250" s="32"/>
      <c r="AG3250" s="32"/>
      <c r="AH3250" s="32"/>
      <c r="AI3250" s="32"/>
      <c r="AJ3250" s="32"/>
    </row>
    <row r="3251" spans="32:36" x14ac:dyDescent="0.25">
      <c r="AF3251" s="32"/>
      <c r="AG3251" s="32"/>
      <c r="AH3251" s="32"/>
      <c r="AI3251" s="32"/>
      <c r="AJ3251" s="32"/>
    </row>
    <row r="3252" spans="32:36" x14ac:dyDescent="0.25">
      <c r="AF3252" s="32"/>
      <c r="AG3252" s="32"/>
      <c r="AH3252" s="32"/>
      <c r="AI3252" s="32"/>
      <c r="AJ3252" s="32"/>
    </row>
    <row r="3253" spans="32:36" x14ac:dyDescent="0.25">
      <c r="AF3253" s="32"/>
      <c r="AG3253" s="32"/>
      <c r="AH3253" s="32"/>
      <c r="AI3253" s="32"/>
      <c r="AJ3253" s="32"/>
    </row>
    <row r="3254" spans="32:36" x14ac:dyDescent="0.25">
      <c r="AF3254" s="32"/>
      <c r="AG3254" s="32"/>
      <c r="AH3254" s="32"/>
      <c r="AI3254" s="32"/>
      <c r="AJ3254" s="32"/>
    </row>
    <row r="3255" spans="32:36" x14ac:dyDescent="0.25">
      <c r="AF3255" s="32"/>
      <c r="AG3255" s="32"/>
      <c r="AH3255" s="32"/>
      <c r="AI3255" s="32"/>
      <c r="AJ3255" s="32"/>
    </row>
    <row r="3256" spans="32:36" x14ac:dyDescent="0.25">
      <c r="AF3256" s="32"/>
      <c r="AG3256" s="32"/>
      <c r="AH3256" s="32"/>
      <c r="AI3256" s="32"/>
      <c r="AJ3256" s="32"/>
    </row>
    <row r="3257" spans="32:36" x14ac:dyDescent="0.25">
      <c r="AF3257" s="32"/>
      <c r="AG3257" s="32"/>
      <c r="AH3257" s="32"/>
      <c r="AI3257" s="32"/>
      <c r="AJ3257" s="32"/>
    </row>
    <row r="3258" spans="32:36" x14ac:dyDescent="0.25">
      <c r="AF3258" s="32"/>
      <c r="AG3258" s="32"/>
      <c r="AH3258" s="32"/>
      <c r="AI3258" s="32"/>
      <c r="AJ3258" s="32"/>
    </row>
    <row r="3259" spans="32:36" x14ac:dyDescent="0.25">
      <c r="AF3259" s="32"/>
      <c r="AG3259" s="32"/>
      <c r="AH3259" s="32"/>
      <c r="AI3259" s="32"/>
      <c r="AJ3259" s="32"/>
    </row>
    <row r="3260" spans="32:36" x14ac:dyDescent="0.25">
      <c r="AF3260" s="32"/>
      <c r="AG3260" s="32"/>
      <c r="AH3260" s="32"/>
      <c r="AI3260" s="32"/>
      <c r="AJ3260" s="32"/>
    </row>
    <row r="3261" spans="32:36" x14ac:dyDescent="0.25">
      <c r="AF3261" s="32"/>
      <c r="AG3261" s="32"/>
      <c r="AH3261" s="32"/>
      <c r="AI3261" s="32"/>
      <c r="AJ3261" s="32"/>
    </row>
    <row r="3262" spans="32:36" x14ac:dyDescent="0.25">
      <c r="AF3262" s="32"/>
      <c r="AG3262" s="32"/>
      <c r="AH3262" s="32"/>
      <c r="AI3262" s="32"/>
      <c r="AJ3262" s="32"/>
    </row>
    <row r="3263" spans="32:36" x14ac:dyDescent="0.25">
      <c r="AF3263" s="32"/>
      <c r="AG3263" s="32"/>
      <c r="AH3263" s="32"/>
      <c r="AI3263" s="32"/>
      <c r="AJ3263" s="32"/>
    </row>
    <row r="3264" spans="32:36" x14ac:dyDescent="0.25">
      <c r="AF3264" s="32"/>
      <c r="AG3264" s="32"/>
      <c r="AH3264" s="32"/>
      <c r="AI3264" s="32"/>
      <c r="AJ3264" s="32"/>
    </row>
    <row r="3265" spans="32:36" x14ac:dyDescent="0.25">
      <c r="AF3265" s="32"/>
      <c r="AG3265" s="32"/>
      <c r="AH3265" s="32"/>
      <c r="AI3265" s="32"/>
      <c r="AJ3265" s="32"/>
    </row>
    <row r="3266" spans="32:36" x14ac:dyDescent="0.25">
      <c r="AF3266" s="32"/>
      <c r="AG3266" s="32"/>
      <c r="AH3266" s="32"/>
      <c r="AI3266" s="32"/>
      <c r="AJ3266" s="32"/>
    </row>
    <row r="3267" spans="32:36" x14ac:dyDescent="0.25">
      <c r="AF3267" s="32"/>
      <c r="AG3267" s="32"/>
      <c r="AH3267" s="32"/>
      <c r="AI3267" s="32"/>
      <c r="AJ3267" s="32"/>
    </row>
    <row r="3268" spans="32:36" x14ac:dyDescent="0.25">
      <c r="AF3268" s="32"/>
      <c r="AG3268" s="32"/>
      <c r="AH3268" s="32"/>
      <c r="AI3268" s="32"/>
      <c r="AJ3268" s="32"/>
    </row>
    <row r="3269" spans="32:36" x14ac:dyDescent="0.25">
      <c r="AF3269" s="32"/>
      <c r="AG3269" s="32"/>
      <c r="AH3269" s="32"/>
      <c r="AI3269" s="32"/>
      <c r="AJ3269" s="32"/>
    </row>
    <row r="3270" spans="32:36" x14ac:dyDescent="0.25">
      <c r="AF3270" s="32"/>
      <c r="AG3270" s="32"/>
      <c r="AH3270" s="32"/>
      <c r="AI3270" s="32"/>
      <c r="AJ3270" s="32"/>
    </row>
    <row r="3271" spans="32:36" x14ac:dyDescent="0.25">
      <c r="AF3271" s="32"/>
      <c r="AG3271" s="32"/>
      <c r="AH3271" s="32"/>
      <c r="AI3271" s="32"/>
      <c r="AJ3271" s="32"/>
    </row>
    <row r="3272" spans="32:36" x14ac:dyDescent="0.25">
      <c r="AF3272" s="32"/>
      <c r="AG3272" s="32"/>
      <c r="AH3272" s="32"/>
      <c r="AI3272" s="32"/>
      <c r="AJ3272" s="32"/>
    </row>
    <row r="3273" spans="32:36" x14ac:dyDescent="0.25">
      <c r="AF3273" s="32"/>
      <c r="AG3273" s="32"/>
      <c r="AH3273" s="32"/>
      <c r="AI3273" s="32"/>
      <c r="AJ3273" s="32"/>
    </row>
    <row r="3274" spans="32:36" x14ac:dyDescent="0.25">
      <c r="AF3274" s="32"/>
      <c r="AG3274" s="32"/>
      <c r="AH3274" s="32"/>
      <c r="AI3274" s="32"/>
      <c r="AJ3274" s="32"/>
    </row>
    <row r="3275" spans="32:36" x14ac:dyDescent="0.25">
      <c r="AF3275" s="32"/>
      <c r="AG3275" s="32"/>
      <c r="AH3275" s="32"/>
      <c r="AI3275" s="32"/>
      <c r="AJ3275" s="32"/>
    </row>
    <row r="3276" spans="32:36" x14ac:dyDescent="0.25">
      <c r="AF3276" s="32"/>
      <c r="AG3276" s="32"/>
      <c r="AH3276" s="32"/>
      <c r="AI3276" s="32"/>
      <c r="AJ3276" s="32"/>
    </row>
    <row r="3277" spans="32:36" x14ac:dyDescent="0.25">
      <c r="AF3277" s="32"/>
      <c r="AG3277" s="32"/>
      <c r="AH3277" s="32"/>
      <c r="AI3277" s="32"/>
      <c r="AJ3277" s="32"/>
    </row>
    <row r="3278" spans="32:36" x14ac:dyDescent="0.25">
      <c r="AF3278" s="32"/>
      <c r="AG3278" s="32"/>
      <c r="AH3278" s="32"/>
      <c r="AI3278" s="32"/>
      <c r="AJ3278" s="32"/>
    </row>
    <row r="3279" spans="32:36" x14ac:dyDescent="0.25">
      <c r="AF3279" s="32"/>
      <c r="AG3279" s="32"/>
      <c r="AH3279" s="32"/>
      <c r="AI3279" s="32"/>
      <c r="AJ3279" s="32"/>
    </row>
    <row r="3280" spans="32:36" x14ac:dyDescent="0.25">
      <c r="AF3280" s="32"/>
      <c r="AG3280" s="32"/>
      <c r="AH3280" s="32"/>
      <c r="AI3280" s="32"/>
      <c r="AJ3280" s="32"/>
    </row>
    <row r="3281" spans="32:36" x14ac:dyDescent="0.25">
      <c r="AF3281" s="32"/>
      <c r="AG3281" s="32"/>
      <c r="AH3281" s="32"/>
      <c r="AI3281" s="32"/>
      <c r="AJ3281" s="32"/>
    </row>
    <row r="3282" spans="32:36" x14ac:dyDescent="0.25">
      <c r="AF3282" s="32"/>
      <c r="AG3282" s="32"/>
      <c r="AH3282" s="32"/>
      <c r="AI3282" s="32"/>
      <c r="AJ3282" s="32"/>
    </row>
    <row r="3283" spans="32:36" x14ac:dyDescent="0.25">
      <c r="AF3283" s="32"/>
      <c r="AG3283" s="32"/>
      <c r="AH3283" s="32"/>
      <c r="AI3283" s="32"/>
      <c r="AJ3283" s="32"/>
    </row>
    <row r="3284" spans="32:36" x14ac:dyDescent="0.25">
      <c r="AF3284" s="32"/>
      <c r="AG3284" s="32"/>
      <c r="AH3284" s="32"/>
      <c r="AI3284" s="32"/>
      <c r="AJ3284" s="32"/>
    </row>
    <row r="3285" spans="32:36" x14ac:dyDescent="0.25">
      <c r="AF3285" s="32"/>
      <c r="AG3285" s="32"/>
      <c r="AH3285" s="32"/>
      <c r="AI3285" s="32"/>
      <c r="AJ3285" s="32"/>
    </row>
    <row r="3286" spans="32:36" x14ac:dyDescent="0.25">
      <c r="AF3286" s="32"/>
      <c r="AG3286" s="32"/>
      <c r="AH3286" s="32"/>
      <c r="AI3286" s="32"/>
      <c r="AJ3286" s="32"/>
    </row>
    <row r="3287" spans="32:36" x14ac:dyDescent="0.25">
      <c r="AF3287" s="32"/>
      <c r="AG3287" s="32"/>
      <c r="AH3287" s="32"/>
      <c r="AI3287" s="32"/>
      <c r="AJ3287" s="32"/>
    </row>
    <row r="3288" spans="32:36" x14ac:dyDescent="0.25">
      <c r="AF3288" s="32"/>
      <c r="AG3288" s="32"/>
      <c r="AH3288" s="32"/>
      <c r="AI3288" s="32"/>
      <c r="AJ3288" s="32"/>
    </row>
    <row r="3289" spans="32:36" x14ac:dyDescent="0.25">
      <c r="AF3289" s="32"/>
      <c r="AG3289" s="32"/>
      <c r="AH3289" s="32"/>
      <c r="AI3289" s="32"/>
      <c r="AJ3289" s="32"/>
    </row>
    <row r="3290" spans="32:36" x14ac:dyDescent="0.25">
      <c r="AF3290" s="32"/>
      <c r="AG3290" s="32"/>
      <c r="AH3290" s="32"/>
      <c r="AI3290" s="32"/>
      <c r="AJ3290" s="32"/>
    </row>
    <row r="3291" spans="32:36" x14ac:dyDescent="0.25">
      <c r="AF3291" s="32"/>
      <c r="AG3291" s="32"/>
      <c r="AH3291" s="32"/>
      <c r="AI3291" s="32"/>
      <c r="AJ3291" s="32"/>
    </row>
    <row r="3292" spans="32:36" x14ac:dyDescent="0.25">
      <c r="AF3292" s="32"/>
      <c r="AG3292" s="32"/>
      <c r="AH3292" s="32"/>
      <c r="AI3292" s="32"/>
      <c r="AJ3292" s="32"/>
    </row>
    <row r="3293" spans="32:36" x14ac:dyDescent="0.25">
      <c r="AF3293" s="32"/>
      <c r="AG3293" s="32"/>
      <c r="AH3293" s="32"/>
      <c r="AI3293" s="32"/>
      <c r="AJ3293" s="32"/>
    </row>
    <row r="3294" spans="32:36" x14ac:dyDescent="0.25">
      <c r="AF3294" s="32"/>
      <c r="AG3294" s="32"/>
      <c r="AH3294" s="32"/>
      <c r="AI3294" s="32"/>
      <c r="AJ3294" s="32"/>
    </row>
    <row r="3295" spans="32:36" x14ac:dyDescent="0.25">
      <c r="AF3295" s="32"/>
      <c r="AG3295" s="32"/>
      <c r="AH3295" s="32"/>
      <c r="AI3295" s="32"/>
      <c r="AJ3295" s="32"/>
    </row>
    <row r="3296" spans="32:36" x14ac:dyDescent="0.25">
      <c r="AF3296" s="32"/>
      <c r="AG3296" s="32"/>
      <c r="AH3296" s="32"/>
      <c r="AI3296" s="32"/>
      <c r="AJ3296" s="32"/>
    </row>
    <row r="3297" spans="32:36" x14ac:dyDescent="0.25">
      <c r="AF3297" s="32"/>
      <c r="AG3297" s="32"/>
      <c r="AH3297" s="32"/>
      <c r="AI3297" s="32"/>
      <c r="AJ3297" s="32"/>
    </row>
    <row r="3298" spans="32:36" x14ac:dyDescent="0.25">
      <c r="AF3298" s="32"/>
      <c r="AG3298" s="32"/>
      <c r="AH3298" s="32"/>
      <c r="AI3298" s="32"/>
      <c r="AJ3298" s="32"/>
    </row>
    <row r="3299" spans="32:36" x14ac:dyDescent="0.25">
      <c r="AF3299" s="32"/>
      <c r="AG3299" s="32"/>
      <c r="AH3299" s="32"/>
      <c r="AI3299" s="32"/>
      <c r="AJ3299" s="32"/>
    </row>
    <row r="3300" spans="32:36" x14ac:dyDescent="0.25">
      <c r="AF3300" s="32"/>
      <c r="AG3300" s="32"/>
      <c r="AH3300" s="32"/>
      <c r="AI3300" s="32"/>
      <c r="AJ3300" s="32"/>
    </row>
    <row r="3301" spans="32:36" x14ac:dyDescent="0.25">
      <c r="AF3301" s="32"/>
      <c r="AG3301" s="32"/>
      <c r="AH3301" s="32"/>
      <c r="AI3301" s="32"/>
      <c r="AJ3301" s="32"/>
    </row>
    <row r="3302" spans="32:36" x14ac:dyDescent="0.25">
      <c r="AF3302" s="32"/>
      <c r="AG3302" s="32"/>
      <c r="AH3302" s="32"/>
      <c r="AI3302" s="32"/>
      <c r="AJ3302" s="32"/>
    </row>
    <row r="3303" spans="32:36" x14ac:dyDescent="0.25">
      <c r="AF3303" s="32"/>
      <c r="AG3303" s="32"/>
      <c r="AH3303" s="32"/>
      <c r="AI3303" s="32"/>
      <c r="AJ3303" s="32"/>
    </row>
    <row r="3304" spans="32:36" x14ac:dyDescent="0.25">
      <c r="AF3304" s="32"/>
      <c r="AG3304" s="32"/>
      <c r="AH3304" s="32"/>
      <c r="AI3304" s="32"/>
      <c r="AJ3304" s="32"/>
    </row>
    <row r="3305" spans="32:36" x14ac:dyDescent="0.25">
      <c r="AF3305" s="32"/>
      <c r="AG3305" s="32"/>
      <c r="AH3305" s="32"/>
      <c r="AI3305" s="32"/>
      <c r="AJ3305" s="32"/>
    </row>
    <row r="3306" spans="32:36" x14ac:dyDescent="0.25">
      <c r="AF3306" s="32"/>
      <c r="AG3306" s="32"/>
      <c r="AH3306" s="32"/>
      <c r="AI3306" s="32"/>
      <c r="AJ3306" s="32"/>
    </row>
    <row r="3307" spans="32:36" x14ac:dyDescent="0.25">
      <c r="AF3307" s="32"/>
      <c r="AG3307" s="32"/>
      <c r="AH3307" s="32"/>
      <c r="AI3307" s="32"/>
      <c r="AJ3307" s="32"/>
    </row>
    <row r="3308" spans="32:36" x14ac:dyDescent="0.25">
      <c r="AF3308" s="32"/>
      <c r="AG3308" s="32"/>
      <c r="AH3308" s="32"/>
      <c r="AI3308" s="32"/>
      <c r="AJ3308" s="32"/>
    </row>
    <row r="3309" spans="32:36" x14ac:dyDescent="0.25">
      <c r="AF3309" s="32"/>
      <c r="AG3309" s="32"/>
      <c r="AH3309" s="32"/>
      <c r="AI3309" s="32"/>
      <c r="AJ3309" s="32"/>
    </row>
    <row r="3310" spans="32:36" x14ac:dyDescent="0.25">
      <c r="AF3310" s="32"/>
      <c r="AG3310" s="32"/>
      <c r="AH3310" s="32"/>
      <c r="AI3310" s="32"/>
      <c r="AJ3310" s="32"/>
    </row>
    <row r="3311" spans="32:36" x14ac:dyDescent="0.25">
      <c r="AF3311" s="32"/>
      <c r="AG3311" s="32"/>
      <c r="AH3311" s="32"/>
      <c r="AI3311" s="32"/>
      <c r="AJ3311" s="32"/>
    </row>
    <row r="3312" spans="32:36" x14ac:dyDescent="0.25">
      <c r="AF3312" s="32"/>
      <c r="AG3312" s="32"/>
      <c r="AH3312" s="32"/>
      <c r="AI3312" s="32"/>
      <c r="AJ3312" s="32"/>
    </row>
    <row r="3313" spans="32:36" x14ac:dyDescent="0.25">
      <c r="AF3313" s="32"/>
      <c r="AG3313" s="32"/>
      <c r="AH3313" s="32"/>
      <c r="AI3313" s="32"/>
      <c r="AJ3313" s="32"/>
    </row>
    <row r="3314" spans="32:36" x14ac:dyDescent="0.25">
      <c r="AF3314" s="32"/>
      <c r="AG3314" s="32"/>
      <c r="AH3314" s="32"/>
      <c r="AI3314" s="32"/>
      <c r="AJ3314" s="32"/>
    </row>
    <row r="3315" spans="32:36" x14ac:dyDescent="0.25">
      <c r="AF3315" s="32"/>
      <c r="AG3315" s="32"/>
      <c r="AH3315" s="32"/>
      <c r="AI3315" s="32"/>
      <c r="AJ3315" s="32"/>
    </row>
    <row r="3316" spans="32:36" x14ac:dyDescent="0.25">
      <c r="AF3316" s="32"/>
      <c r="AG3316" s="32"/>
      <c r="AH3316" s="32"/>
      <c r="AI3316" s="32"/>
      <c r="AJ3316" s="32"/>
    </row>
    <row r="3317" spans="32:36" x14ac:dyDescent="0.25">
      <c r="AF3317" s="32"/>
      <c r="AG3317" s="32"/>
      <c r="AH3317" s="32"/>
      <c r="AI3317" s="32"/>
      <c r="AJ3317" s="32"/>
    </row>
    <row r="3318" spans="32:36" x14ac:dyDescent="0.25">
      <c r="AF3318" s="32"/>
      <c r="AG3318" s="32"/>
      <c r="AH3318" s="32"/>
      <c r="AI3318" s="32"/>
      <c r="AJ3318" s="32"/>
    </row>
    <row r="3319" spans="32:36" x14ac:dyDescent="0.25">
      <c r="AF3319" s="32"/>
      <c r="AG3319" s="32"/>
      <c r="AH3319" s="32"/>
      <c r="AI3319" s="32"/>
      <c r="AJ3319" s="32"/>
    </row>
    <row r="3320" spans="32:36" x14ac:dyDescent="0.25">
      <c r="AF3320" s="32"/>
      <c r="AG3320" s="32"/>
      <c r="AH3320" s="32"/>
      <c r="AI3320" s="32"/>
      <c r="AJ3320" s="32"/>
    </row>
    <row r="3321" spans="32:36" x14ac:dyDescent="0.25">
      <c r="AF3321" s="32"/>
      <c r="AG3321" s="32"/>
      <c r="AH3321" s="32"/>
      <c r="AI3321" s="32"/>
      <c r="AJ3321" s="32"/>
    </row>
    <row r="3322" spans="32:36" x14ac:dyDescent="0.25">
      <c r="AF3322" s="32"/>
      <c r="AG3322" s="32"/>
      <c r="AH3322" s="32"/>
      <c r="AI3322" s="32"/>
      <c r="AJ3322" s="32"/>
    </row>
    <row r="3323" spans="32:36" x14ac:dyDescent="0.25">
      <c r="AF3323" s="32"/>
      <c r="AG3323" s="32"/>
      <c r="AH3323" s="32"/>
      <c r="AI3323" s="32"/>
      <c r="AJ3323" s="32"/>
    </row>
    <row r="3324" spans="32:36" x14ac:dyDescent="0.25">
      <c r="AF3324" s="32"/>
      <c r="AG3324" s="32"/>
      <c r="AH3324" s="32"/>
      <c r="AI3324" s="32"/>
      <c r="AJ3324" s="32"/>
    </row>
    <row r="3325" spans="32:36" x14ac:dyDescent="0.25">
      <c r="AF3325" s="32"/>
      <c r="AG3325" s="32"/>
      <c r="AH3325" s="32"/>
      <c r="AI3325" s="32"/>
      <c r="AJ3325" s="32"/>
    </row>
    <row r="3326" spans="32:36" x14ac:dyDescent="0.25">
      <c r="AF3326" s="32"/>
      <c r="AG3326" s="32"/>
      <c r="AH3326" s="32"/>
      <c r="AI3326" s="32"/>
      <c r="AJ3326" s="32"/>
    </row>
    <row r="3327" spans="32:36" x14ac:dyDescent="0.25">
      <c r="AF3327" s="32"/>
      <c r="AG3327" s="32"/>
      <c r="AH3327" s="32"/>
      <c r="AI3327" s="32"/>
      <c r="AJ3327" s="32"/>
    </row>
    <row r="3328" spans="32:36" x14ac:dyDescent="0.25">
      <c r="AF3328" s="32"/>
      <c r="AG3328" s="32"/>
      <c r="AH3328" s="32"/>
      <c r="AI3328" s="32"/>
      <c r="AJ3328" s="32"/>
    </row>
    <row r="3329" spans="32:36" x14ac:dyDescent="0.25">
      <c r="AF3329" s="32"/>
      <c r="AG3329" s="32"/>
      <c r="AH3329" s="32"/>
      <c r="AI3329" s="32"/>
      <c r="AJ3329" s="32"/>
    </row>
    <row r="3330" spans="32:36" x14ac:dyDescent="0.25">
      <c r="AF3330" s="32"/>
      <c r="AG3330" s="32"/>
      <c r="AH3330" s="32"/>
      <c r="AI3330" s="32"/>
      <c r="AJ3330" s="32"/>
    </row>
    <row r="3331" spans="32:36" x14ac:dyDescent="0.25">
      <c r="AF3331" s="32"/>
      <c r="AG3331" s="32"/>
      <c r="AH3331" s="32"/>
      <c r="AI3331" s="32"/>
      <c r="AJ3331" s="32"/>
    </row>
    <row r="3332" spans="32:36" x14ac:dyDescent="0.25">
      <c r="AF3332" s="32"/>
      <c r="AG3332" s="32"/>
      <c r="AH3332" s="32"/>
      <c r="AI3332" s="32"/>
      <c r="AJ3332" s="32"/>
    </row>
    <row r="3333" spans="32:36" x14ac:dyDescent="0.25">
      <c r="AF3333" s="32"/>
      <c r="AG3333" s="32"/>
      <c r="AH3333" s="32"/>
      <c r="AI3333" s="32"/>
      <c r="AJ3333" s="32"/>
    </row>
    <row r="3334" spans="32:36" x14ac:dyDescent="0.25">
      <c r="AF3334" s="32"/>
      <c r="AG3334" s="32"/>
      <c r="AH3334" s="32"/>
      <c r="AI3334" s="32"/>
      <c r="AJ3334" s="32"/>
    </row>
    <row r="3335" spans="32:36" x14ac:dyDescent="0.25">
      <c r="AF3335" s="32"/>
      <c r="AG3335" s="32"/>
      <c r="AH3335" s="32"/>
      <c r="AI3335" s="32"/>
      <c r="AJ3335" s="32"/>
    </row>
    <row r="3336" spans="32:36" x14ac:dyDescent="0.25">
      <c r="AF3336" s="32"/>
      <c r="AG3336" s="32"/>
      <c r="AH3336" s="32"/>
      <c r="AI3336" s="32"/>
      <c r="AJ3336" s="32"/>
    </row>
    <row r="3337" spans="32:36" x14ac:dyDescent="0.25">
      <c r="AF3337" s="32"/>
      <c r="AG3337" s="32"/>
      <c r="AH3337" s="32"/>
      <c r="AI3337" s="32"/>
      <c r="AJ3337" s="32"/>
    </row>
    <row r="3338" spans="32:36" x14ac:dyDescent="0.25">
      <c r="AF3338" s="32"/>
      <c r="AG3338" s="32"/>
      <c r="AH3338" s="32"/>
      <c r="AI3338" s="32"/>
      <c r="AJ3338" s="32"/>
    </row>
    <row r="3339" spans="32:36" x14ac:dyDescent="0.25">
      <c r="AF3339" s="32"/>
      <c r="AG3339" s="32"/>
      <c r="AH3339" s="32"/>
      <c r="AI3339" s="32"/>
      <c r="AJ3339" s="32"/>
    </row>
    <row r="3340" spans="32:36" x14ac:dyDescent="0.25">
      <c r="AF3340" s="32"/>
      <c r="AG3340" s="32"/>
      <c r="AH3340" s="32"/>
      <c r="AI3340" s="32"/>
      <c r="AJ3340" s="32"/>
    </row>
    <row r="3341" spans="32:36" x14ac:dyDescent="0.25">
      <c r="AF3341" s="32"/>
      <c r="AG3341" s="32"/>
      <c r="AH3341" s="32"/>
      <c r="AI3341" s="32"/>
      <c r="AJ3341" s="32"/>
    </row>
    <row r="3342" spans="32:36" x14ac:dyDescent="0.25">
      <c r="AF3342" s="32"/>
      <c r="AG3342" s="32"/>
      <c r="AH3342" s="32"/>
      <c r="AI3342" s="32"/>
      <c r="AJ3342" s="32"/>
    </row>
    <row r="3343" spans="32:36" x14ac:dyDescent="0.25">
      <c r="AF3343" s="32"/>
      <c r="AG3343" s="32"/>
      <c r="AH3343" s="32"/>
      <c r="AI3343" s="32"/>
      <c r="AJ3343" s="32"/>
    </row>
    <row r="3344" spans="32:36" x14ac:dyDescent="0.25">
      <c r="AF3344" s="32"/>
      <c r="AG3344" s="32"/>
      <c r="AH3344" s="32"/>
      <c r="AI3344" s="32"/>
      <c r="AJ3344" s="32"/>
    </row>
    <row r="3345" spans="32:36" x14ac:dyDescent="0.25">
      <c r="AF3345" s="32"/>
      <c r="AG3345" s="32"/>
      <c r="AH3345" s="32"/>
      <c r="AI3345" s="32"/>
      <c r="AJ3345" s="32"/>
    </row>
    <row r="3346" spans="32:36" x14ac:dyDescent="0.25">
      <c r="AF3346" s="32"/>
      <c r="AG3346" s="32"/>
      <c r="AH3346" s="32"/>
      <c r="AI3346" s="32"/>
      <c r="AJ3346" s="32"/>
    </row>
    <row r="3347" spans="32:36" x14ac:dyDescent="0.25">
      <c r="AF3347" s="32"/>
      <c r="AG3347" s="32"/>
      <c r="AH3347" s="32"/>
      <c r="AI3347" s="32"/>
      <c r="AJ3347" s="32"/>
    </row>
    <row r="3348" spans="32:36" x14ac:dyDescent="0.25">
      <c r="AF3348" s="32"/>
      <c r="AG3348" s="32"/>
      <c r="AH3348" s="32"/>
      <c r="AI3348" s="32"/>
      <c r="AJ3348" s="32"/>
    </row>
    <row r="3349" spans="32:36" x14ac:dyDescent="0.25">
      <c r="AF3349" s="32"/>
      <c r="AG3349" s="32"/>
      <c r="AH3349" s="32"/>
      <c r="AI3349" s="32"/>
      <c r="AJ3349" s="32"/>
    </row>
    <row r="3350" spans="32:36" x14ac:dyDescent="0.25">
      <c r="AF3350" s="32"/>
      <c r="AG3350" s="32"/>
      <c r="AH3350" s="32"/>
      <c r="AI3350" s="32"/>
      <c r="AJ3350" s="32"/>
    </row>
    <row r="3351" spans="32:36" x14ac:dyDescent="0.25">
      <c r="AF3351" s="32"/>
      <c r="AG3351" s="32"/>
      <c r="AH3351" s="32"/>
      <c r="AI3351" s="32"/>
      <c r="AJ3351" s="32"/>
    </row>
    <row r="3352" spans="32:36" x14ac:dyDescent="0.25">
      <c r="AF3352" s="32"/>
      <c r="AG3352" s="32"/>
      <c r="AH3352" s="32"/>
      <c r="AI3352" s="32"/>
      <c r="AJ3352" s="32"/>
    </row>
    <row r="3353" spans="32:36" x14ac:dyDescent="0.25">
      <c r="AF3353" s="32"/>
      <c r="AG3353" s="32"/>
      <c r="AH3353" s="32"/>
      <c r="AI3353" s="32"/>
      <c r="AJ3353" s="32"/>
    </row>
    <row r="3354" spans="32:36" x14ac:dyDescent="0.25">
      <c r="AF3354" s="32"/>
      <c r="AG3354" s="32"/>
      <c r="AH3354" s="32"/>
      <c r="AI3354" s="32"/>
      <c r="AJ3354" s="32"/>
    </row>
    <row r="3355" spans="32:36" x14ac:dyDescent="0.25">
      <c r="AF3355" s="32"/>
      <c r="AG3355" s="32"/>
      <c r="AH3355" s="32"/>
      <c r="AI3355" s="32"/>
      <c r="AJ3355" s="32"/>
    </row>
    <row r="3356" spans="32:36" x14ac:dyDescent="0.25">
      <c r="AF3356" s="32"/>
      <c r="AG3356" s="32"/>
      <c r="AH3356" s="32"/>
      <c r="AI3356" s="32"/>
      <c r="AJ3356" s="32"/>
    </row>
    <row r="3357" spans="32:36" x14ac:dyDescent="0.25">
      <c r="AF3357" s="32"/>
      <c r="AG3357" s="32"/>
      <c r="AH3357" s="32"/>
      <c r="AI3357" s="32"/>
      <c r="AJ3357" s="32"/>
    </row>
    <row r="3358" spans="32:36" x14ac:dyDescent="0.25">
      <c r="AF3358" s="32"/>
      <c r="AG3358" s="32"/>
      <c r="AH3358" s="32"/>
      <c r="AI3358" s="32"/>
      <c r="AJ3358" s="32"/>
    </row>
    <row r="3359" spans="32:36" x14ac:dyDescent="0.25">
      <c r="AF3359" s="32"/>
      <c r="AG3359" s="32"/>
      <c r="AH3359" s="32"/>
      <c r="AI3359" s="32"/>
      <c r="AJ3359" s="32"/>
    </row>
    <row r="3360" spans="32:36" x14ac:dyDescent="0.25">
      <c r="AF3360" s="32"/>
      <c r="AG3360" s="32"/>
      <c r="AH3360" s="32"/>
      <c r="AI3360" s="32"/>
      <c r="AJ3360" s="32"/>
    </row>
    <row r="3361" spans="32:36" x14ac:dyDescent="0.25">
      <c r="AF3361" s="32"/>
      <c r="AG3361" s="32"/>
      <c r="AH3361" s="32"/>
      <c r="AI3361" s="32"/>
      <c r="AJ3361" s="32"/>
    </row>
    <row r="3362" spans="32:36" x14ac:dyDescent="0.25">
      <c r="AF3362" s="32"/>
      <c r="AG3362" s="32"/>
      <c r="AH3362" s="32"/>
      <c r="AI3362" s="32"/>
      <c r="AJ3362" s="32"/>
    </row>
    <row r="3363" spans="32:36" x14ac:dyDescent="0.25">
      <c r="AF3363" s="32"/>
      <c r="AG3363" s="32"/>
      <c r="AH3363" s="32"/>
      <c r="AI3363" s="32"/>
      <c r="AJ3363" s="32"/>
    </row>
    <row r="3364" spans="32:36" x14ac:dyDescent="0.25">
      <c r="AF3364" s="32"/>
      <c r="AG3364" s="32"/>
      <c r="AH3364" s="32"/>
      <c r="AI3364" s="32"/>
      <c r="AJ3364" s="32"/>
    </row>
    <row r="3365" spans="32:36" x14ac:dyDescent="0.25">
      <c r="AF3365" s="32"/>
      <c r="AG3365" s="32"/>
      <c r="AH3365" s="32"/>
      <c r="AI3365" s="32"/>
      <c r="AJ3365" s="32"/>
    </row>
    <row r="3366" spans="32:36" x14ac:dyDescent="0.25">
      <c r="AF3366" s="32"/>
      <c r="AG3366" s="32"/>
      <c r="AH3366" s="32"/>
      <c r="AI3366" s="32"/>
      <c r="AJ3366" s="32"/>
    </row>
    <row r="3367" spans="32:36" x14ac:dyDescent="0.25">
      <c r="AF3367" s="32"/>
      <c r="AG3367" s="32"/>
      <c r="AH3367" s="32"/>
      <c r="AI3367" s="32"/>
      <c r="AJ3367" s="32"/>
    </row>
    <row r="3368" spans="32:36" x14ac:dyDescent="0.25">
      <c r="AF3368" s="32"/>
      <c r="AG3368" s="32"/>
      <c r="AH3368" s="32"/>
      <c r="AI3368" s="32"/>
      <c r="AJ3368" s="32"/>
    </row>
    <row r="3369" spans="32:36" x14ac:dyDescent="0.25">
      <c r="AF3369" s="32"/>
      <c r="AG3369" s="32"/>
      <c r="AH3369" s="32"/>
      <c r="AI3369" s="32"/>
      <c r="AJ3369" s="32"/>
    </row>
    <row r="3370" spans="32:36" x14ac:dyDescent="0.25">
      <c r="AF3370" s="32"/>
      <c r="AG3370" s="32"/>
      <c r="AH3370" s="32"/>
      <c r="AI3370" s="32"/>
      <c r="AJ3370" s="32"/>
    </row>
    <row r="3371" spans="32:36" x14ac:dyDescent="0.25">
      <c r="AF3371" s="32"/>
      <c r="AG3371" s="32"/>
      <c r="AH3371" s="32"/>
      <c r="AI3371" s="32"/>
      <c r="AJ3371" s="32"/>
    </row>
    <row r="3372" spans="32:36" x14ac:dyDescent="0.25">
      <c r="AF3372" s="32"/>
      <c r="AG3372" s="32"/>
      <c r="AH3372" s="32"/>
      <c r="AI3372" s="32"/>
      <c r="AJ3372" s="32"/>
    </row>
    <row r="3373" spans="32:36" x14ac:dyDescent="0.25">
      <c r="AF3373" s="32"/>
      <c r="AG3373" s="32"/>
      <c r="AH3373" s="32"/>
      <c r="AI3373" s="32"/>
      <c r="AJ3373" s="32"/>
    </row>
    <row r="3374" spans="32:36" x14ac:dyDescent="0.25">
      <c r="AF3374" s="32"/>
      <c r="AG3374" s="32"/>
      <c r="AH3374" s="32"/>
      <c r="AI3374" s="32"/>
      <c r="AJ3374" s="32"/>
    </row>
    <row r="3375" spans="32:36" x14ac:dyDescent="0.25">
      <c r="AF3375" s="32"/>
      <c r="AG3375" s="32"/>
      <c r="AH3375" s="32"/>
      <c r="AI3375" s="32"/>
      <c r="AJ3375" s="32"/>
    </row>
    <row r="3376" spans="32:36" x14ac:dyDescent="0.25">
      <c r="AF3376" s="32"/>
      <c r="AG3376" s="32"/>
      <c r="AH3376" s="32"/>
      <c r="AI3376" s="32"/>
      <c r="AJ3376" s="32"/>
    </row>
    <row r="3377" spans="32:36" x14ac:dyDescent="0.25">
      <c r="AF3377" s="32"/>
      <c r="AG3377" s="32"/>
      <c r="AH3377" s="32"/>
      <c r="AI3377" s="32"/>
      <c r="AJ3377" s="32"/>
    </row>
    <row r="3378" spans="32:36" x14ac:dyDescent="0.25">
      <c r="AF3378" s="32"/>
      <c r="AG3378" s="32"/>
      <c r="AH3378" s="32"/>
      <c r="AI3378" s="32"/>
      <c r="AJ3378" s="32"/>
    </row>
    <row r="3379" spans="32:36" x14ac:dyDescent="0.25">
      <c r="AF3379" s="32"/>
      <c r="AG3379" s="32"/>
      <c r="AH3379" s="32"/>
      <c r="AI3379" s="32"/>
      <c r="AJ3379" s="32"/>
    </row>
    <row r="3380" spans="32:36" x14ac:dyDescent="0.25">
      <c r="AF3380" s="32"/>
      <c r="AG3380" s="32"/>
      <c r="AH3380" s="32"/>
      <c r="AI3380" s="32"/>
      <c r="AJ3380" s="32"/>
    </row>
    <row r="3381" spans="32:36" x14ac:dyDescent="0.25">
      <c r="AF3381" s="32"/>
      <c r="AG3381" s="32"/>
      <c r="AH3381" s="32"/>
      <c r="AI3381" s="32"/>
      <c r="AJ3381" s="32"/>
    </row>
    <row r="3382" spans="32:36" x14ac:dyDescent="0.25">
      <c r="AF3382" s="32"/>
      <c r="AG3382" s="32"/>
      <c r="AH3382" s="32"/>
      <c r="AI3382" s="32"/>
      <c r="AJ3382" s="32"/>
    </row>
    <row r="3383" spans="32:36" x14ac:dyDescent="0.25">
      <c r="AF3383" s="32"/>
      <c r="AG3383" s="32"/>
      <c r="AH3383" s="32"/>
      <c r="AI3383" s="32"/>
      <c r="AJ3383" s="32"/>
    </row>
    <row r="3384" spans="32:36" x14ac:dyDescent="0.25">
      <c r="AF3384" s="32"/>
      <c r="AG3384" s="32"/>
      <c r="AH3384" s="32"/>
      <c r="AI3384" s="32"/>
      <c r="AJ3384" s="32"/>
    </row>
    <row r="3385" spans="32:36" x14ac:dyDescent="0.25">
      <c r="AF3385" s="32"/>
      <c r="AG3385" s="32"/>
      <c r="AH3385" s="32"/>
      <c r="AI3385" s="32"/>
      <c r="AJ3385" s="32"/>
    </row>
    <row r="3386" spans="32:36" x14ac:dyDescent="0.25">
      <c r="AF3386" s="32"/>
      <c r="AG3386" s="32"/>
      <c r="AH3386" s="32"/>
      <c r="AI3386" s="32"/>
      <c r="AJ3386" s="32"/>
    </row>
    <row r="3387" spans="32:36" x14ac:dyDescent="0.25">
      <c r="AF3387" s="32"/>
      <c r="AG3387" s="32"/>
      <c r="AH3387" s="32"/>
      <c r="AI3387" s="32"/>
      <c r="AJ3387" s="32"/>
    </row>
    <row r="3388" spans="32:36" x14ac:dyDescent="0.25">
      <c r="AF3388" s="32"/>
      <c r="AG3388" s="32"/>
      <c r="AH3388" s="32"/>
      <c r="AI3388" s="32"/>
      <c r="AJ3388" s="32"/>
    </row>
    <row r="3389" spans="32:36" x14ac:dyDescent="0.25">
      <c r="AF3389" s="32"/>
      <c r="AG3389" s="32"/>
      <c r="AH3389" s="32"/>
      <c r="AI3389" s="32"/>
      <c r="AJ3389" s="32"/>
    </row>
    <row r="3390" spans="32:36" x14ac:dyDescent="0.25">
      <c r="AF3390" s="32"/>
      <c r="AG3390" s="32"/>
      <c r="AH3390" s="32"/>
      <c r="AI3390" s="32"/>
      <c r="AJ3390" s="32"/>
    </row>
    <row r="3391" spans="32:36" x14ac:dyDescent="0.25">
      <c r="AF3391" s="32"/>
      <c r="AG3391" s="32"/>
      <c r="AH3391" s="32"/>
      <c r="AI3391" s="32"/>
      <c r="AJ3391" s="32"/>
    </row>
    <row r="3392" spans="32:36" x14ac:dyDescent="0.25">
      <c r="AF3392" s="32"/>
      <c r="AG3392" s="32"/>
      <c r="AH3392" s="32"/>
      <c r="AI3392" s="32"/>
      <c r="AJ3392" s="32"/>
    </row>
    <row r="3393" spans="32:36" x14ac:dyDescent="0.25">
      <c r="AF3393" s="32"/>
      <c r="AG3393" s="32"/>
      <c r="AH3393" s="32"/>
      <c r="AI3393" s="32"/>
      <c r="AJ3393" s="32"/>
    </row>
    <row r="3394" spans="32:36" x14ac:dyDescent="0.25">
      <c r="AF3394" s="32"/>
      <c r="AG3394" s="32"/>
      <c r="AH3394" s="32"/>
      <c r="AI3394" s="32"/>
      <c r="AJ3394" s="32"/>
    </row>
    <row r="3395" spans="32:36" x14ac:dyDescent="0.25">
      <c r="AF3395" s="32"/>
      <c r="AG3395" s="32"/>
      <c r="AH3395" s="32"/>
      <c r="AI3395" s="32"/>
      <c r="AJ3395" s="32"/>
    </row>
    <row r="3396" spans="32:36" x14ac:dyDescent="0.25">
      <c r="AF3396" s="32"/>
      <c r="AG3396" s="32"/>
      <c r="AH3396" s="32"/>
      <c r="AI3396" s="32"/>
      <c r="AJ3396" s="32"/>
    </row>
    <row r="3397" spans="32:36" x14ac:dyDescent="0.25">
      <c r="AF3397" s="32"/>
      <c r="AG3397" s="32"/>
      <c r="AH3397" s="32"/>
      <c r="AI3397" s="32"/>
      <c r="AJ3397" s="32"/>
    </row>
    <row r="3398" spans="32:36" x14ac:dyDescent="0.25">
      <c r="AF3398" s="32"/>
      <c r="AG3398" s="32"/>
      <c r="AH3398" s="32"/>
      <c r="AI3398" s="32"/>
      <c r="AJ3398" s="32"/>
    </row>
    <row r="3399" spans="32:36" x14ac:dyDescent="0.25">
      <c r="AF3399" s="32"/>
      <c r="AG3399" s="32"/>
      <c r="AH3399" s="32"/>
      <c r="AI3399" s="32"/>
      <c r="AJ3399" s="32"/>
    </row>
    <row r="3400" spans="32:36" x14ac:dyDescent="0.25">
      <c r="AF3400" s="32"/>
      <c r="AG3400" s="32"/>
      <c r="AH3400" s="32"/>
      <c r="AI3400" s="32"/>
      <c r="AJ3400" s="32"/>
    </row>
    <row r="3401" spans="32:36" x14ac:dyDescent="0.25">
      <c r="AF3401" s="32"/>
      <c r="AG3401" s="32"/>
      <c r="AH3401" s="32"/>
      <c r="AI3401" s="32"/>
      <c r="AJ3401" s="32"/>
    </row>
    <row r="3402" spans="32:36" x14ac:dyDescent="0.25">
      <c r="AF3402" s="32"/>
      <c r="AG3402" s="32"/>
      <c r="AH3402" s="32"/>
      <c r="AI3402" s="32"/>
      <c r="AJ3402" s="32"/>
    </row>
    <row r="3403" spans="32:36" x14ac:dyDescent="0.25">
      <c r="AF3403" s="32"/>
      <c r="AG3403" s="32"/>
      <c r="AH3403" s="32"/>
      <c r="AI3403" s="32"/>
      <c r="AJ3403" s="32"/>
    </row>
    <row r="3404" spans="32:36" x14ac:dyDescent="0.25">
      <c r="AF3404" s="32"/>
      <c r="AG3404" s="32"/>
      <c r="AH3404" s="32"/>
      <c r="AI3404" s="32"/>
      <c r="AJ3404" s="32"/>
    </row>
    <row r="3405" spans="32:36" x14ac:dyDescent="0.25">
      <c r="AF3405" s="32"/>
      <c r="AG3405" s="32"/>
      <c r="AH3405" s="32"/>
      <c r="AI3405" s="32"/>
      <c r="AJ3405" s="32"/>
    </row>
    <row r="3406" spans="32:36" x14ac:dyDescent="0.25">
      <c r="AF3406" s="32"/>
      <c r="AG3406" s="32"/>
      <c r="AH3406" s="32"/>
      <c r="AI3406" s="32"/>
      <c r="AJ3406" s="32"/>
    </row>
    <row r="3407" spans="32:36" x14ac:dyDescent="0.25">
      <c r="AF3407" s="32"/>
      <c r="AG3407" s="32"/>
      <c r="AH3407" s="32"/>
      <c r="AI3407" s="32"/>
      <c r="AJ3407" s="32"/>
    </row>
    <row r="3408" spans="32:36" x14ac:dyDescent="0.25">
      <c r="AF3408" s="32"/>
      <c r="AG3408" s="32"/>
      <c r="AH3408" s="32"/>
      <c r="AI3408" s="32"/>
      <c r="AJ3408" s="32"/>
    </row>
    <row r="3409" spans="32:36" x14ac:dyDescent="0.25">
      <c r="AF3409" s="32"/>
      <c r="AG3409" s="32"/>
      <c r="AH3409" s="32"/>
      <c r="AI3409" s="32"/>
      <c r="AJ3409" s="32"/>
    </row>
    <row r="3410" spans="32:36" x14ac:dyDescent="0.25">
      <c r="AF3410" s="32"/>
      <c r="AG3410" s="32"/>
      <c r="AH3410" s="32"/>
      <c r="AI3410" s="32"/>
      <c r="AJ3410" s="32"/>
    </row>
    <row r="3411" spans="32:36" x14ac:dyDescent="0.25">
      <c r="AF3411" s="32"/>
      <c r="AG3411" s="32"/>
      <c r="AH3411" s="32"/>
      <c r="AI3411" s="32"/>
      <c r="AJ3411" s="32"/>
    </row>
    <row r="3412" spans="32:36" x14ac:dyDescent="0.25">
      <c r="AF3412" s="32"/>
      <c r="AG3412" s="32"/>
      <c r="AH3412" s="32"/>
      <c r="AI3412" s="32"/>
      <c r="AJ3412" s="32"/>
    </row>
    <row r="3413" spans="32:36" x14ac:dyDescent="0.25">
      <c r="AF3413" s="32"/>
      <c r="AG3413" s="32"/>
      <c r="AH3413" s="32"/>
      <c r="AI3413" s="32"/>
      <c r="AJ3413" s="32"/>
    </row>
    <row r="3414" spans="32:36" x14ac:dyDescent="0.25">
      <c r="AF3414" s="32"/>
      <c r="AG3414" s="32"/>
      <c r="AH3414" s="32"/>
      <c r="AI3414" s="32"/>
      <c r="AJ3414" s="32"/>
    </row>
    <row r="3415" spans="32:36" x14ac:dyDescent="0.25">
      <c r="AF3415" s="32"/>
      <c r="AG3415" s="32"/>
      <c r="AH3415" s="32"/>
      <c r="AI3415" s="32"/>
      <c r="AJ3415" s="32"/>
    </row>
    <row r="3416" spans="32:36" x14ac:dyDescent="0.25">
      <c r="AF3416" s="32"/>
      <c r="AG3416" s="32"/>
      <c r="AH3416" s="32"/>
      <c r="AI3416" s="32"/>
      <c r="AJ3416" s="32"/>
    </row>
    <row r="3417" spans="32:36" x14ac:dyDescent="0.25">
      <c r="AF3417" s="32"/>
      <c r="AG3417" s="32"/>
      <c r="AH3417" s="32"/>
      <c r="AI3417" s="32"/>
      <c r="AJ3417" s="32"/>
    </row>
    <row r="3418" spans="32:36" x14ac:dyDescent="0.25">
      <c r="AF3418" s="32"/>
      <c r="AG3418" s="32"/>
      <c r="AH3418" s="32"/>
      <c r="AI3418" s="32"/>
      <c r="AJ3418" s="32"/>
    </row>
    <row r="3419" spans="32:36" x14ac:dyDescent="0.25">
      <c r="AF3419" s="32"/>
      <c r="AG3419" s="32"/>
      <c r="AH3419" s="32"/>
      <c r="AI3419" s="32"/>
      <c r="AJ3419" s="32"/>
    </row>
    <row r="3420" spans="32:36" x14ac:dyDescent="0.25">
      <c r="AF3420" s="32"/>
      <c r="AG3420" s="32"/>
      <c r="AH3420" s="32"/>
      <c r="AI3420" s="32"/>
      <c r="AJ3420" s="32"/>
    </row>
    <row r="3421" spans="32:36" x14ac:dyDescent="0.25">
      <c r="AF3421" s="32"/>
      <c r="AG3421" s="32"/>
      <c r="AH3421" s="32"/>
      <c r="AI3421" s="32"/>
      <c r="AJ3421" s="32"/>
    </row>
    <row r="3422" spans="32:36" x14ac:dyDescent="0.25">
      <c r="AF3422" s="32"/>
      <c r="AG3422" s="32"/>
      <c r="AH3422" s="32"/>
      <c r="AI3422" s="32"/>
      <c r="AJ3422" s="32"/>
    </row>
    <row r="3423" spans="32:36" x14ac:dyDescent="0.25">
      <c r="AF3423" s="32"/>
      <c r="AG3423" s="32"/>
      <c r="AH3423" s="32"/>
      <c r="AI3423" s="32"/>
      <c r="AJ3423" s="32"/>
    </row>
    <row r="3424" spans="32:36" x14ac:dyDescent="0.25">
      <c r="AF3424" s="32"/>
      <c r="AG3424" s="32"/>
      <c r="AH3424" s="32"/>
      <c r="AI3424" s="32"/>
      <c r="AJ3424" s="32"/>
    </row>
    <row r="3425" spans="32:36" x14ac:dyDescent="0.25">
      <c r="AF3425" s="32"/>
      <c r="AG3425" s="32"/>
      <c r="AH3425" s="32"/>
      <c r="AI3425" s="32"/>
      <c r="AJ3425" s="32"/>
    </row>
    <row r="3426" spans="32:36" x14ac:dyDescent="0.25">
      <c r="AF3426" s="32"/>
      <c r="AG3426" s="32"/>
      <c r="AH3426" s="32"/>
      <c r="AI3426" s="32"/>
      <c r="AJ3426" s="32"/>
    </row>
    <row r="3427" spans="32:36" x14ac:dyDescent="0.25">
      <c r="AF3427" s="32"/>
      <c r="AG3427" s="32"/>
      <c r="AH3427" s="32"/>
      <c r="AI3427" s="32"/>
      <c r="AJ3427" s="32"/>
    </row>
    <row r="3428" spans="32:36" x14ac:dyDescent="0.25">
      <c r="AF3428" s="32"/>
      <c r="AG3428" s="32"/>
      <c r="AH3428" s="32"/>
      <c r="AI3428" s="32"/>
      <c r="AJ3428" s="32"/>
    </row>
    <row r="3429" spans="32:36" x14ac:dyDescent="0.25">
      <c r="AF3429" s="32"/>
      <c r="AG3429" s="32"/>
      <c r="AH3429" s="32"/>
      <c r="AI3429" s="32"/>
      <c r="AJ3429" s="32"/>
    </row>
    <row r="3430" spans="32:36" x14ac:dyDescent="0.25">
      <c r="AF3430" s="32"/>
      <c r="AG3430" s="32"/>
      <c r="AH3430" s="32"/>
      <c r="AI3430" s="32"/>
      <c r="AJ3430" s="32"/>
    </row>
    <row r="3431" spans="32:36" x14ac:dyDescent="0.25">
      <c r="AF3431" s="32"/>
      <c r="AG3431" s="32"/>
      <c r="AH3431" s="32"/>
      <c r="AI3431" s="32"/>
      <c r="AJ3431" s="32"/>
    </row>
    <row r="3432" spans="32:36" x14ac:dyDescent="0.25">
      <c r="AF3432" s="32"/>
      <c r="AG3432" s="32"/>
      <c r="AH3432" s="32"/>
      <c r="AI3432" s="32"/>
      <c r="AJ3432" s="32"/>
    </row>
    <row r="3433" spans="32:36" x14ac:dyDescent="0.25">
      <c r="AF3433" s="32"/>
      <c r="AG3433" s="32"/>
      <c r="AH3433" s="32"/>
      <c r="AI3433" s="32"/>
      <c r="AJ3433" s="32"/>
    </row>
    <row r="3434" spans="32:36" x14ac:dyDescent="0.25">
      <c r="AF3434" s="32"/>
      <c r="AG3434" s="32"/>
      <c r="AH3434" s="32"/>
      <c r="AI3434" s="32"/>
      <c r="AJ3434" s="32"/>
    </row>
    <row r="3435" spans="32:36" x14ac:dyDescent="0.25">
      <c r="AF3435" s="32"/>
      <c r="AG3435" s="32"/>
      <c r="AH3435" s="32"/>
      <c r="AI3435" s="32"/>
      <c r="AJ3435" s="32"/>
    </row>
    <row r="3436" spans="32:36" x14ac:dyDescent="0.25">
      <c r="AF3436" s="32"/>
      <c r="AG3436" s="32"/>
      <c r="AH3436" s="32"/>
      <c r="AI3436" s="32"/>
      <c r="AJ3436" s="32"/>
    </row>
    <row r="3437" spans="32:36" x14ac:dyDescent="0.25">
      <c r="AF3437" s="32"/>
      <c r="AG3437" s="32"/>
      <c r="AH3437" s="32"/>
      <c r="AI3437" s="32"/>
      <c r="AJ3437" s="32"/>
    </row>
    <row r="3438" spans="32:36" x14ac:dyDescent="0.25">
      <c r="AF3438" s="32"/>
      <c r="AG3438" s="32"/>
      <c r="AH3438" s="32"/>
      <c r="AI3438" s="32"/>
      <c r="AJ3438" s="32"/>
    </row>
    <row r="3439" spans="32:36" x14ac:dyDescent="0.25">
      <c r="AF3439" s="32"/>
      <c r="AG3439" s="32"/>
      <c r="AH3439" s="32"/>
      <c r="AI3439" s="32"/>
      <c r="AJ3439" s="32"/>
    </row>
    <row r="3440" spans="32:36" x14ac:dyDescent="0.25">
      <c r="AF3440" s="32"/>
      <c r="AG3440" s="32"/>
      <c r="AH3440" s="32"/>
      <c r="AI3440" s="32"/>
      <c r="AJ3440" s="32"/>
    </row>
    <row r="3441" spans="32:36" x14ac:dyDescent="0.25">
      <c r="AF3441" s="32"/>
      <c r="AG3441" s="32"/>
      <c r="AH3441" s="32"/>
      <c r="AI3441" s="32"/>
      <c r="AJ3441" s="32"/>
    </row>
    <row r="3442" spans="32:36" x14ac:dyDescent="0.25">
      <c r="AF3442" s="32"/>
      <c r="AG3442" s="32"/>
      <c r="AH3442" s="32"/>
      <c r="AI3442" s="32"/>
      <c r="AJ3442" s="32"/>
    </row>
    <row r="3443" spans="32:36" x14ac:dyDescent="0.25">
      <c r="AF3443" s="32"/>
      <c r="AG3443" s="32"/>
      <c r="AH3443" s="32"/>
      <c r="AI3443" s="32"/>
      <c r="AJ3443" s="32"/>
    </row>
    <row r="3444" spans="32:36" x14ac:dyDescent="0.25">
      <c r="AF3444" s="32"/>
      <c r="AG3444" s="32"/>
      <c r="AH3444" s="32"/>
      <c r="AI3444" s="32"/>
      <c r="AJ3444" s="32"/>
    </row>
    <row r="3445" spans="32:36" x14ac:dyDescent="0.25">
      <c r="AF3445" s="32"/>
      <c r="AG3445" s="32"/>
      <c r="AH3445" s="32"/>
      <c r="AI3445" s="32"/>
      <c r="AJ3445" s="32"/>
    </row>
    <row r="3446" spans="32:36" x14ac:dyDescent="0.25">
      <c r="AF3446" s="32"/>
      <c r="AG3446" s="32"/>
      <c r="AH3446" s="32"/>
      <c r="AI3446" s="32"/>
      <c r="AJ3446" s="32"/>
    </row>
    <row r="3447" spans="32:36" x14ac:dyDescent="0.25">
      <c r="AF3447" s="32"/>
      <c r="AG3447" s="32"/>
      <c r="AH3447" s="32"/>
      <c r="AI3447" s="32"/>
      <c r="AJ3447" s="32"/>
    </row>
    <row r="3448" spans="32:36" x14ac:dyDescent="0.25">
      <c r="AF3448" s="32"/>
      <c r="AG3448" s="32"/>
      <c r="AH3448" s="32"/>
      <c r="AI3448" s="32"/>
      <c r="AJ3448" s="32"/>
    </row>
    <row r="3449" spans="32:36" x14ac:dyDescent="0.25">
      <c r="AF3449" s="32"/>
      <c r="AG3449" s="32"/>
      <c r="AH3449" s="32"/>
      <c r="AI3449" s="32"/>
      <c r="AJ3449" s="32"/>
    </row>
    <row r="3450" spans="32:36" x14ac:dyDescent="0.25">
      <c r="AF3450" s="32"/>
      <c r="AG3450" s="32"/>
      <c r="AH3450" s="32"/>
      <c r="AI3450" s="32"/>
      <c r="AJ3450" s="32"/>
    </row>
    <row r="3451" spans="32:36" x14ac:dyDescent="0.25">
      <c r="AF3451" s="32"/>
      <c r="AG3451" s="32"/>
      <c r="AH3451" s="32"/>
      <c r="AI3451" s="32"/>
      <c r="AJ3451" s="32"/>
    </row>
    <row r="3452" spans="32:36" x14ac:dyDescent="0.25">
      <c r="AF3452" s="32"/>
      <c r="AG3452" s="32"/>
      <c r="AH3452" s="32"/>
      <c r="AI3452" s="32"/>
      <c r="AJ3452" s="32"/>
    </row>
    <row r="3453" spans="32:36" x14ac:dyDescent="0.25">
      <c r="AF3453" s="32"/>
      <c r="AG3453" s="32"/>
      <c r="AH3453" s="32"/>
      <c r="AI3453" s="32"/>
      <c r="AJ3453" s="32"/>
    </row>
    <row r="3454" spans="32:36" x14ac:dyDescent="0.25">
      <c r="AF3454" s="32"/>
      <c r="AG3454" s="32"/>
      <c r="AH3454" s="32"/>
      <c r="AI3454" s="32"/>
      <c r="AJ3454" s="32"/>
    </row>
    <row r="3455" spans="32:36" x14ac:dyDescent="0.25">
      <c r="AF3455" s="32"/>
      <c r="AG3455" s="32"/>
      <c r="AH3455" s="32"/>
      <c r="AI3455" s="32"/>
      <c r="AJ3455" s="32"/>
    </row>
    <row r="3456" spans="32:36" x14ac:dyDescent="0.25">
      <c r="AF3456" s="32"/>
      <c r="AG3456" s="32"/>
      <c r="AH3456" s="32"/>
      <c r="AI3456" s="32"/>
      <c r="AJ3456" s="32"/>
    </row>
    <row r="3457" spans="32:36" x14ac:dyDescent="0.25">
      <c r="AF3457" s="32"/>
      <c r="AG3457" s="32"/>
      <c r="AH3457" s="32"/>
      <c r="AI3457" s="32"/>
      <c r="AJ3457" s="32"/>
    </row>
    <row r="3458" spans="32:36" x14ac:dyDescent="0.25">
      <c r="AF3458" s="32"/>
      <c r="AG3458" s="32"/>
      <c r="AH3458" s="32"/>
      <c r="AI3458" s="32"/>
      <c r="AJ3458" s="32"/>
    </row>
    <row r="3459" spans="32:36" x14ac:dyDescent="0.25">
      <c r="AF3459" s="32"/>
      <c r="AG3459" s="32"/>
      <c r="AH3459" s="32"/>
      <c r="AI3459" s="32"/>
      <c r="AJ3459" s="32"/>
    </row>
    <row r="3460" spans="32:36" x14ac:dyDescent="0.25">
      <c r="AF3460" s="32"/>
      <c r="AG3460" s="32"/>
      <c r="AH3460" s="32"/>
      <c r="AI3460" s="32"/>
      <c r="AJ3460" s="32"/>
    </row>
    <row r="3461" spans="32:36" x14ac:dyDescent="0.25">
      <c r="AF3461" s="32"/>
      <c r="AG3461" s="32"/>
      <c r="AH3461" s="32"/>
      <c r="AI3461" s="32"/>
      <c r="AJ3461" s="32"/>
    </row>
    <row r="3462" spans="32:36" x14ac:dyDescent="0.25">
      <c r="AF3462" s="32"/>
      <c r="AG3462" s="32"/>
      <c r="AH3462" s="32"/>
      <c r="AI3462" s="32"/>
      <c r="AJ3462" s="32"/>
    </row>
    <row r="3463" spans="32:36" x14ac:dyDescent="0.25">
      <c r="AF3463" s="32"/>
      <c r="AG3463" s="32"/>
      <c r="AH3463" s="32"/>
      <c r="AI3463" s="32"/>
      <c r="AJ3463" s="32"/>
    </row>
    <row r="3464" spans="32:36" x14ac:dyDescent="0.25">
      <c r="AF3464" s="32"/>
      <c r="AG3464" s="32"/>
      <c r="AH3464" s="32"/>
      <c r="AI3464" s="32"/>
      <c r="AJ3464" s="32"/>
    </row>
    <row r="3465" spans="32:36" x14ac:dyDescent="0.25">
      <c r="AF3465" s="32"/>
      <c r="AG3465" s="32"/>
      <c r="AH3465" s="32"/>
      <c r="AI3465" s="32"/>
      <c r="AJ3465" s="32"/>
    </row>
    <row r="3466" spans="32:36" x14ac:dyDescent="0.25">
      <c r="AF3466" s="32"/>
      <c r="AG3466" s="32"/>
      <c r="AH3466" s="32"/>
      <c r="AI3466" s="32"/>
      <c r="AJ3466" s="32"/>
    </row>
    <row r="3467" spans="32:36" x14ac:dyDescent="0.25">
      <c r="AF3467" s="32"/>
      <c r="AG3467" s="32"/>
      <c r="AH3467" s="32"/>
      <c r="AI3467" s="32"/>
      <c r="AJ3467" s="32"/>
    </row>
    <row r="3468" spans="32:36" x14ac:dyDescent="0.25">
      <c r="AF3468" s="32"/>
      <c r="AG3468" s="32"/>
      <c r="AH3468" s="32"/>
      <c r="AI3468" s="32"/>
      <c r="AJ3468" s="32"/>
    </row>
    <row r="3469" spans="32:36" x14ac:dyDescent="0.25">
      <c r="AF3469" s="32"/>
      <c r="AG3469" s="32"/>
      <c r="AH3469" s="32"/>
      <c r="AI3469" s="32"/>
      <c r="AJ3469" s="32"/>
    </row>
    <row r="3470" spans="32:36" x14ac:dyDescent="0.25">
      <c r="AF3470" s="32"/>
      <c r="AG3470" s="32"/>
      <c r="AH3470" s="32"/>
      <c r="AI3470" s="32"/>
      <c r="AJ3470" s="32"/>
    </row>
    <row r="3471" spans="32:36" x14ac:dyDescent="0.25">
      <c r="AF3471" s="32"/>
      <c r="AG3471" s="32"/>
      <c r="AH3471" s="32"/>
      <c r="AI3471" s="32"/>
      <c r="AJ3471" s="32"/>
    </row>
    <row r="3472" spans="32:36" x14ac:dyDescent="0.25">
      <c r="AF3472" s="32"/>
      <c r="AG3472" s="32"/>
      <c r="AH3472" s="32"/>
      <c r="AI3472" s="32"/>
      <c r="AJ3472" s="32"/>
    </row>
    <row r="3473" spans="32:36" x14ac:dyDescent="0.25">
      <c r="AF3473" s="32"/>
      <c r="AG3473" s="32"/>
      <c r="AH3473" s="32"/>
      <c r="AI3473" s="32"/>
      <c r="AJ3473" s="32"/>
    </row>
    <row r="3474" spans="32:36" x14ac:dyDescent="0.25">
      <c r="AF3474" s="32"/>
      <c r="AG3474" s="32"/>
      <c r="AH3474" s="32"/>
      <c r="AI3474" s="32"/>
      <c r="AJ3474" s="32"/>
    </row>
    <row r="3475" spans="32:36" x14ac:dyDescent="0.25">
      <c r="AF3475" s="32"/>
      <c r="AG3475" s="32"/>
      <c r="AH3475" s="32"/>
      <c r="AI3475" s="32"/>
      <c r="AJ3475" s="32"/>
    </row>
    <row r="3476" spans="32:36" x14ac:dyDescent="0.25">
      <c r="AF3476" s="32"/>
      <c r="AG3476" s="32"/>
      <c r="AH3476" s="32"/>
      <c r="AI3476" s="32"/>
      <c r="AJ3476" s="32"/>
    </row>
    <row r="3477" spans="32:36" x14ac:dyDescent="0.25">
      <c r="AF3477" s="32"/>
      <c r="AG3477" s="32"/>
      <c r="AH3477" s="32"/>
      <c r="AI3477" s="32"/>
      <c r="AJ3477" s="32"/>
    </row>
    <row r="3478" spans="32:36" x14ac:dyDescent="0.25">
      <c r="AF3478" s="32"/>
      <c r="AG3478" s="32"/>
      <c r="AH3478" s="32"/>
      <c r="AI3478" s="32"/>
      <c r="AJ3478" s="32"/>
    </row>
    <row r="3479" spans="32:36" x14ac:dyDescent="0.25">
      <c r="AF3479" s="32"/>
      <c r="AG3479" s="32"/>
      <c r="AH3479" s="32"/>
      <c r="AI3479" s="32"/>
      <c r="AJ3479" s="32"/>
    </row>
    <row r="3480" spans="32:36" x14ac:dyDescent="0.25">
      <c r="AF3480" s="32"/>
      <c r="AG3480" s="32"/>
      <c r="AH3480" s="32"/>
      <c r="AI3480" s="32"/>
      <c r="AJ3480" s="32"/>
    </row>
    <row r="3481" spans="32:36" x14ac:dyDescent="0.25">
      <c r="AF3481" s="32"/>
      <c r="AG3481" s="32"/>
      <c r="AH3481" s="32"/>
      <c r="AI3481" s="32"/>
      <c r="AJ3481" s="32"/>
    </row>
    <row r="3482" spans="32:36" x14ac:dyDescent="0.25">
      <c r="AF3482" s="32"/>
      <c r="AG3482" s="32"/>
      <c r="AH3482" s="32"/>
      <c r="AI3482" s="32"/>
      <c r="AJ3482" s="32"/>
    </row>
    <row r="3483" spans="32:36" x14ac:dyDescent="0.25">
      <c r="AF3483" s="32"/>
      <c r="AG3483" s="32"/>
      <c r="AH3483" s="32"/>
      <c r="AI3483" s="32"/>
      <c r="AJ3483" s="32"/>
    </row>
    <row r="3484" spans="32:36" x14ac:dyDescent="0.25">
      <c r="AF3484" s="32"/>
      <c r="AG3484" s="32"/>
      <c r="AH3484" s="32"/>
      <c r="AI3484" s="32"/>
      <c r="AJ3484" s="32"/>
    </row>
    <row r="3485" spans="32:36" x14ac:dyDescent="0.25">
      <c r="AF3485" s="32"/>
      <c r="AG3485" s="32"/>
      <c r="AH3485" s="32"/>
      <c r="AI3485" s="32"/>
      <c r="AJ3485" s="32"/>
    </row>
    <row r="3486" spans="32:36" x14ac:dyDescent="0.25">
      <c r="AF3486" s="32"/>
      <c r="AG3486" s="32"/>
      <c r="AH3486" s="32"/>
      <c r="AI3486" s="32"/>
      <c r="AJ3486" s="32"/>
    </row>
    <row r="3487" spans="32:36" x14ac:dyDescent="0.25">
      <c r="AF3487" s="32"/>
      <c r="AG3487" s="32"/>
      <c r="AH3487" s="32"/>
      <c r="AI3487" s="32"/>
      <c r="AJ3487" s="32"/>
    </row>
    <row r="3488" spans="32:36" x14ac:dyDescent="0.25">
      <c r="AF3488" s="32"/>
      <c r="AG3488" s="32"/>
      <c r="AH3488" s="32"/>
      <c r="AI3488" s="32"/>
      <c r="AJ3488" s="32"/>
    </row>
    <row r="3489" spans="32:36" x14ac:dyDescent="0.25">
      <c r="AF3489" s="32"/>
      <c r="AG3489" s="32"/>
      <c r="AH3489" s="32"/>
      <c r="AI3489" s="32"/>
      <c r="AJ3489" s="32"/>
    </row>
    <row r="3490" spans="32:36" x14ac:dyDescent="0.25">
      <c r="AF3490" s="32"/>
      <c r="AG3490" s="32"/>
      <c r="AH3490" s="32"/>
      <c r="AI3490" s="32"/>
      <c r="AJ3490" s="32"/>
    </row>
    <row r="3491" spans="32:36" x14ac:dyDescent="0.25">
      <c r="AF3491" s="32"/>
      <c r="AG3491" s="32"/>
      <c r="AH3491" s="32"/>
      <c r="AI3491" s="32"/>
      <c r="AJ3491" s="32"/>
    </row>
    <row r="3492" spans="32:36" x14ac:dyDescent="0.25">
      <c r="AF3492" s="32"/>
      <c r="AG3492" s="32"/>
      <c r="AH3492" s="32"/>
      <c r="AI3492" s="32"/>
      <c r="AJ3492" s="32"/>
    </row>
    <row r="3493" spans="32:36" x14ac:dyDescent="0.25">
      <c r="AF3493" s="32"/>
      <c r="AG3493" s="32"/>
      <c r="AH3493" s="32"/>
      <c r="AI3493" s="32"/>
      <c r="AJ3493" s="32"/>
    </row>
    <row r="3494" spans="32:36" x14ac:dyDescent="0.25">
      <c r="AF3494" s="32"/>
      <c r="AG3494" s="32"/>
      <c r="AH3494" s="32"/>
      <c r="AI3494" s="32"/>
      <c r="AJ3494" s="32"/>
    </row>
    <row r="3495" spans="32:36" x14ac:dyDescent="0.25">
      <c r="AF3495" s="32"/>
      <c r="AG3495" s="32"/>
      <c r="AH3495" s="32"/>
      <c r="AI3495" s="32"/>
      <c r="AJ3495" s="32"/>
    </row>
    <row r="3496" spans="32:36" x14ac:dyDescent="0.25">
      <c r="AF3496" s="32"/>
      <c r="AG3496" s="32"/>
      <c r="AH3496" s="32"/>
      <c r="AI3496" s="32"/>
      <c r="AJ3496" s="32"/>
    </row>
    <row r="3497" spans="32:36" x14ac:dyDescent="0.25">
      <c r="AF3497" s="32"/>
      <c r="AG3497" s="32"/>
      <c r="AH3497" s="32"/>
      <c r="AI3497" s="32"/>
      <c r="AJ3497" s="32"/>
    </row>
    <row r="3498" spans="32:36" x14ac:dyDescent="0.25">
      <c r="AF3498" s="32"/>
      <c r="AG3498" s="32"/>
      <c r="AH3498" s="32"/>
      <c r="AI3498" s="32"/>
      <c r="AJ3498" s="32"/>
    </row>
    <row r="3499" spans="32:36" x14ac:dyDescent="0.25">
      <c r="AF3499" s="32"/>
      <c r="AG3499" s="32"/>
      <c r="AH3499" s="32"/>
      <c r="AI3499" s="32"/>
      <c r="AJ3499" s="32"/>
    </row>
    <row r="3500" spans="32:36" x14ac:dyDescent="0.25">
      <c r="AF3500" s="32"/>
      <c r="AG3500" s="32"/>
      <c r="AH3500" s="32"/>
      <c r="AI3500" s="32"/>
      <c r="AJ3500" s="32"/>
    </row>
    <row r="3501" spans="32:36" x14ac:dyDescent="0.25">
      <c r="AF3501" s="32"/>
      <c r="AG3501" s="32"/>
      <c r="AH3501" s="32"/>
      <c r="AI3501" s="32"/>
      <c r="AJ3501" s="32"/>
    </row>
    <row r="3502" spans="32:36" x14ac:dyDescent="0.25">
      <c r="AF3502" s="32"/>
      <c r="AG3502" s="32"/>
      <c r="AH3502" s="32"/>
      <c r="AI3502" s="32"/>
      <c r="AJ3502" s="32"/>
    </row>
    <row r="3503" spans="32:36" x14ac:dyDescent="0.25">
      <c r="AF3503" s="32"/>
      <c r="AG3503" s="32"/>
      <c r="AH3503" s="32"/>
      <c r="AI3503" s="32"/>
      <c r="AJ3503" s="32"/>
    </row>
    <row r="3504" spans="32:36" x14ac:dyDescent="0.25">
      <c r="AF3504" s="32"/>
      <c r="AG3504" s="32"/>
      <c r="AH3504" s="32"/>
      <c r="AI3504" s="32"/>
      <c r="AJ3504" s="32"/>
    </row>
    <row r="3505" spans="32:36" x14ac:dyDescent="0.25">
      <c r="AF3505" s="32"/>
      <c r="AG3505" s="32"/>
      <c r="AH3505" s="32"/>
      <c r="AI3505" s="32"/>
      <c r="AJ3505" s="32"/>
    </row>
    <row r="3506" spans="32:36" x14ac:dyDescent="0.25">
      <c r="AF3506" s="32"/>
      <c r="AG3506" s="32"/>
      <c r="AH3506" s="32"/>
      <c r="AI3506" s="32"/>
      <c r="AJ3506" s="32"/>
    </row>
    <row r="3507" spans="32:36" x14ac:dyDescent="0.25">
      <c r="AF3507" s="32"/>
      <c r="AG3507" s="32"/>
      <c r="AH3507" s="32"/>
      <c r="AI3507" s="32"/>
      <c r="AJ3507" s="32"/>
    </row>
    <row r="3508" spans="32:36" x14ac:dyDescent="0.25">
      <c r="AF3508" s="32"/>
      <c r="AG3508" s="32"/>
      <c r="AH3508" s="32"/>
      <c r="AI3508" s="32"/>
      <c r="AJ3508" s="32"/>
    </row>
    <row r="3509" spans="32:36" x14ac:dyDescent="0.25">
      <c r="AF3509" s="32"/>
      <c r="AG3509" s="32"/>
      <c r="AH3509" s="32"/>
      <c r="AI3509" s="32"/>
      <c r="AJ3509" s="32"/>
    </row>
    <row r="3510" spans="32:36" x14ac:dyDescent="0.25">
      <c r="AF3510" s="32"/>
      <c r="AG3510" s="32"/>
      <c r="AH3510" s="32"/>
      <c r="AI3510" s="32"/>
      <c r="AJ3510" s="32"/>
    </row>
    <row r="3511" spans="32:36" x14ac:dyDescent="0.25">
      <c r="AF3511" s="32"/>
      <c r="AG3511" s="32"/>
      <c r="AH3511" s="32"/>
      <c r="AI3511" s="32"/>
      <c r="AJ3511" s="32"/>
    </row>
    <row r="3512" spans="32:36" x14ac:dyDescent="0.25">
      <c r="AF3512" s="32"/>
      <c r="AG3512" s="32"/>
      <c r="AH3512" s="32"/>
      <c r="AI3512" s="32"/>
      <c r="AJ3512" s="32"/>
    </row>
    <row r="3513" spans="32:36" x14ac:dyDescent="0.25">
      <c r="AF3513" s="32"/>
      <c r="AG3513" s="32"/>
      <c r="AH3513" s="32"/>
      <c r="AI3513" s="32"/>
      <c r="AJ3513" s="32"/>
    </row>
    <row r="3514" spans="32:36" x14ac:dyDescent="0.25">
      <c r="AF3514" s="32"/>
      <c r="AG3514" s="32"/>
      <c r="AH3514" s="32"/>
      <c r="AI3514" s="32"/>
      <c r="AJ3514" s="32"/>
    </row>
    <row r="3515" spans="32:36" x14ac:dyDescent="0.25">
      <c r="AF3515" s="32"/>
      <c r="AG3515" s="32"/>
      <c r="AH3515" s="32"/>
      <c r="AI3515" s="32"/>
      <c r="AJ3515" s="32"/>
    </row>
    <row r="3516" spans="32:36" x14ac:dyDescent="0.25">
      <c r="AF3516" s="32"/>
      <c r="AG3516" s="32"/>
      <c r="AH3516" s="32"/>
      <c r="AI3516" s="32"/>
      <c r="AJ3516" s="32"/>
    </row>
    <row r="3517" spans="32:36" x14ac:dyDescent="0.25">
      <c r="AF3517" s="32"/>
      <c r="AG3517" s="32"/>
      <c r="AH3517" s="32"/>
      <c r="AI3517" s="32"/>
      <c r="AJ3517" s="32"/>
    </row>
    <row r="3518" spans="32:36" x14ac:dyDescent="0.25">
      <c r="AF3518" s="32"/>
      <c r="AG3518" s="32"/>
      <c r="AH3518" s="32"/>
      <c r="AI3518" s="32"/>
      <c r="AJ3518" s="32"/>
    </row>
    <row r="3519" spans="32:36" x14ac:dyDescent="0.25">
      <c r="AF3519" s="32"/>
      <c r="AG3519" s="32"/>
      <c r="AH3519" s="32"/>
      <c r="AI3519" s="32"/>
      <c r="AJ3519" s="32"/>
    </row>
    <row r="3520" spans="32:36" x14ac:dyDescent="0.25">
      <c r="AF3520" s="32"/>
      <c r="AG3520" s="32"/>
      <c r="AH3520" s="32"/>
      <c r="AI3520" s="32"/>
      <c r="AJ3520" s="32"/>
    </row>
    <row r="3521" spans="32:36" x14ac:dyDescent="0.25">
      <c r="AF3521" s="32"/>
      <c r="AG3521" s="32"/>
      <c r="AH3521" s="32"/>
      <c r="AI3521" s="32"/>
      <c r="AJ3521" s="32"/>
    </row>
    <row r="3522" spans="32:36" x14ac:dyDescent="0.25">
      <c r="AF3522" s="32"/>
      <c r="AG3522" s="32"/>
      <c r="AH3522" s="32"/>
      <c r="AI3522" s="32"/>
      <c r="AJ3522" s="32"/>
    </row>
    <row r="3523" spans="32:36" x14ac:dyDescent="0.25">
      <c r="AF3523" s="32"/>
      <c r="AG3523" s="32"/>
      <c r="AH3523" s="32"/>
      <c r="AI3523" s="32"/>
      <c r="AJ3523" s="32"/>
    </row>
    <row r="3524" spans="32:36" x14ac:dyDescent="0.25">
      <c r="AF3524" s="32"/>
      <c r="AG3524" s="32"/>
      <c r="AH3524" s="32"/>
      <c r="AI3524" s="32"/>
      <c r="AJ3524" s="32"/>
    </row>
    <row r="3525" spans="32:36" x14ac:dyDescent="0.25">
      <c r="AF3525" s="32"/>
      <c r="AG3525" s="32"/>
      <c r="AH3525" s="32"/>
      <c r="AI3525" s="32"/>
      <c r="AJ3525" s="32"/>
    </row>
    <row r="3526" spans="32:36" x14ac:dyDescent="0.25">
      <c r="AF3526" s="32"/>
      <c r="AG3526" s="32"/>
      <c r="AH3526" s="32"/>
      <c r="AI3526" s="32"/>
      <c r="AJ3526" s="32"/>
    </row>
    <row r="3527" spans="32:36" x14ac:dyDescent="0.25">
      <c r="AF3527" s="32"/>
      <c r="AG3527" s="32"/>
      <c r="AH3527" s="32"/>
      <c r="AI3527" s="32"/>
      <c r="AJ3527" s="32"/>
    </row>
    <row r="3528" spans="32:36" x14ac:dyDescent="0.25">
      <c r="AF3528" s="32"/>
      <c r="AG3528" s="32"/>
      <c r="AH3528" s="32"/>
      <c r="AI3528" s="32"/>
      <c r="AJ3528" s="32"/>
    </row>
    <row r="3529" spans="32:36" x14ac:dyDescent="0.25">
      <c r="AF3529" s="32"/>
      <c r="AG3529" s="32"/>
      <c r="AH3529" s="32"/>
      <c r="AI3529" s="32"/>
      <c r="AJ3529" s="32"/>
    </row>
    <row r="3530" spans="32:36" x14ac:dyDescent="0.25">
      <c r="AF3530" s="32"/>
      <c r="AG3530" s="32"/>
      <c r="AH3530" s="32"/>
      <c r="AI3530" s="32"/>
      <c r="AJ3530" s="32"/>
    </row>
    <row r="3531" spans="32:36" x14ac:dyDescent="0.25">
      <c r="AF3531" s="32"/>
      <c r="AG3531" s="32"/>
      <c r="AH3531" s="32"/>
      <c r="AI3531" s="32"/>
      <c r="AJ3531" s="32"/>
    </row>
    <row r="3532" spans="32:36" x14ac:dyDescent="0.25">
      <c r="AF3532" s="32"/>
      <c r="AG3532" s="32"/>
      <c r="AH3532" s="32"/>
      <c r="AI3532" s="32"/>
      <c r="AJ3532" s="32"/>
    </row>
    <row r="3533" spans="32:36" x14ac:dyDescent="0.25">
      <c r="AF3533" s="32"/>
      <c r="AG3533" s="32"/>
      <c r="AH3533" s="32"/>
      <c r="AI3533" s="32"/>
      <c r="AJ3533" s="32"/>
    </row>
    <row r="3534" spans="32:36" x14ac:dyDescent="0.25">
      <c r="AF3534" s="32"/>
      <c r="AG3534" s="32"/>
      <c r="AH3534" s="32"/>
      <c r="AI3534" s="32"/>
      <c r="AJ3534" s="32"/>
    </row>
    <row r="3535" spans="32:36" x14ac:dyDescent="0.25">
      <c r="AF3535" s="32"/>
      <c r="AG3535" s="32"/>
      <c r="AH3535" s="32"/>
      <c r="AI3535" s="32"/>
      <c r="AJ3535" s="32"/>
    </row>
    <row r="3536" spans="32:36" x14ac:dyDescent="0.25">
      <c r="AF3536" s="32"/>
      <c r="AG3536" s="32"/>
      <c r="AH3536" s="32"/>
      <c r="AI3536" s="32"/>
      <c r="AJ3536" s="32"/>
    </row>
    <row r="3537" spans="32:36" x14ac:dyDescent="0.25">
      <c r="AF3537" s="32"/>
      <c r="AG3537" s="32"/>
      <c r="AH3537" s="32"/>
      <c r="AI3537" s="32"/>
      <c r="AJ3537" s="32"/>
    </row>
    <row r="3538" spans="32:36" x14ac:dyDescent="0.25">
      <c r="AF3538" s="32"/>
      <c r="AG3538" s="32"/>
      <c r="AH3538" s="32"/>
      <c r="AI3538" s="32"/>
      <c r="AJ3538" s="32"/>
    </row>
    <row r="3539" spans="32:36" x14ac:dyDescent="0.25">
      <c r="AF3539" s="32"/>
      <c r="AG3539" s="32"/>
      <c r="AH3539" s="32"/>
      <c r="AI3539" s="32"/>
      <c r="AJ3539" s="32"/>
    </row>
    <row r="3540" spans="32:36" x14ac:dyDescent="0.25">
      <c r="AF3540" s="32"/>
      <c r="AG3540" s="32"/>
      <c r="AH3540" s="32"/>
      <c r="AI3540" s="32"/>
      <c r="AJ3540" s="32"/>
    </row>
    <row r="3541" spans="32:36" x14ac:dyDescent="0.25">
      <c r="AF3541" s="32"/>
      <c r="AG3541" s="32"/>
      <c r="AH3541" s="32"/>
      <c r="AI3541" s="32"/>
      <c r="AJ3541" s="32"/>
    </row>
    <row r="3542" spans="32:36" x14ac:dyDescent="0.25">
      <c r="AF3542" s="32"/>
      <c r="AG3542" s="32"/>
      <c r="AH3542" s="32"/>
      <c r="AI3542" s="32"/>
      <c r="AJ3542" s="32"/>
    </row>
    <row r="3543" spans="32:36" x14ac:dyDescent="0.25">
      <c r="AF3543" s="32"/>
      <c r="AG3543" s="32"/>
      <c r="AH3543" s="32"/>
      <c r="AI3543" s="32"/>
      <c r="AJ3543" s="32"/>
    </row>
    <row r="3544" spans="32:36" x14ac:dyDescent="0.25">
      <c r="AF3544" s="32"/>
      <c r="AG3544" s="32"/>
      <c r="AH3544" s="32"/>
      <c r="AI3544" s="32"/>
      <c r="AJ3544" s="32"/>
    </row>
    <row r="3545" spans="32:36" x14ac:dyDescent="0.25">
      <c r="AF3545" s="32"/>
      <c r="AG3545" s="32"/>
      <c r="AH3545" s="32"/>
      <c r="AI3545" s="32"/>
      <c r="AJ3545" s="32"/>
    </row>
    <row r="3546" spans="32:36" x14ac:dyDescent="0.25">
      <c r="AF3546" s="32"/>
      <c r="AG3546" s="32"/>
      <c r="AH3546" s="32"/>
      <c r="AI3546" s="32"/>
      <c r="AJ3546" s="32"/>
    </row>
    <row r="3547" spans="32:36" x14ac:dyDescent="0.25">
      <c r="AF3547" s="32"/>
      <c r="AG3547" s="32"/>
      <c r="AH3547" s="32"/>
      <c r="AI3547" s="32"/>
      <c r="AJ3547" s="32"/>
    </row>
    <row r="3548" spans="32:36" x14ac:dyDescent="0.25">
      <c r="AF3548" s="32"/>
      <c r="AG3548" s="32"/>
      <c r="AH3548" s="32"/>
      <c r="AI3548" s="32"/>
      <c r="AJ3548" s="32"/>
    </row>
    <row r="3549" spans="32:36" x14ac:dyDescent="0.25">
      <c r="AF3549" s="32"/>
      <c r="AG3549" s="32"/>
      <c r="AH3549" s="32"/>
      <c r="AI3549" s="32"/>
      <c r="AJ3549" s="32"/>
    </row>
    <row r="3550" spans="32:36" x14ac:dyDescent="0.25">
      <c r="AF3550" s="32"/>
      <c r="AG3550" s="32"/>
      <c r="AH3550" s="32"/>
      <c r="AI3550" s="32"/>
      <c r="AJ3550" s="32"/>
    </row>
    <row r="3551" spans="32:36" x14ac:dyDescent="0.25">
      <c r="AF3551" s="32"/>
      <c r="AG3551" s="32"/>
      <c r="AH3551" s="32"/>
      <c r="AI3551" s="32"/>
      <c r="AJ3551" s="32"/>
    </row>
    <row r="3552" spans="32:36" x14ac:dyDescent="0.25">
      <c r="AF3552" s="32"/>
      <c r="AG3552" s="32"/>
      <c r="AH3552" s="32"/>
      <c r="AI3552" s="32"/>
      <c r="AJ3552" s="32"/>
    </row>
    <row r="3553" spans="32:36" x14ac:dyDescent="0.25">
      <c r="AF3553" s="32"/>
      <c r="AG3553" s="32"/>
      <c r="AH3553" s="32"/>
      <c r="AI3553" s="32"/>
      <c r="AJ3553" s="32"/>
    </row>
    <row r="3554" spans="32:36" x14ac:dyDescent="0.25">
      <c r="AF3554" s="32"/>
      <c r="AG3554" s="32"/>
      <c r="AH3554" s="32"/>
      <c r="AI3554" s="32"/>
      <c r="AJ3554" s="32"/>
    </row>
    <row r="3555" spans="32:36" x14ac:dyDescent="0.25">
      <c r="AF3555" s="32"/>
      <c r="AG3555" s="32"/>
      <c r="AH3555" s="32"/>
      <c r="AI3555" s="32"/>
      <c r="AJ3555" s="32"/>
    </row>
    <row r="3556" spans="32:36" x14ac:dyDescent="0.25">
      <c r="AF3556" s="32"/>
      <c r="AG3556" s="32"/>
      <c r="AH3556" s="32"/>
      <c r="AI3556" s="32"/>
      <c r="AJ3556" s="32"/>
    </row>
    <row r="3557" spans="32:36" x14ac:dyDescent="0.25">
      <c r="AF3557" s="32"/>
      <c r="AG3557" s="32"/>
      <c r="AH3557" s="32"/>
      <c r="AI3557" s="32"/>
      <c r="AJ3557" s="32"/>
    </row>
    <row r="3558" spans="32:36" x14ac:dyDescent="0.25">
      <c r="AF3558" s="32"/>
      <c r="AG3558" s="32"/>
      <c r="AH3558" s="32"/>
      <c r="AI3558" s="32"/>
      <c r="AJ3558" s="32"/>
    </row>
    <row r="3559" spans="32:36" x14ac:dyDescent="0.25">
      <c r="AF3559" s="32"/>
      <c r="AG3559" s="32"/>
      <c r="AH3559" s="32"/>
      <c r="AI3559" s="32"/>
      <c r="AJ3559" s="32"/>
    </row>
    <row r="3560" spans="32:36" x14ac:dyDescent="0.25">
      <c r="AF3560" s="32"/>
      <c r="AG3560" s="32"/>
      <c r="AH3560" s="32"/>
      <c r="AI3560" s="32"/>
      <c r="AJ3560" s="32"/>
    </row>
    <row r="3561" spans="32:36" x14ac:dyDescent="0.25">
      <c r="AF3561" s="32"/>
      <c r="AG3561" s="32"/>
      <c r="AH3561" s="32"/>
      <c r="AI3561" s="32"/>
      <c r="AJ3561" s="32"/>
    </row>
    <row r="3562" spans="32:36" x14ac:dyDescent="0.25">
      <c r="AF3562" s="32"/>
      <c r="AG3562" s="32"/>
      <c r="AH3562" s="32"/>
      <c r="AI3562" s="32"/>
      <c r="AJ3562" s="32"/>
    </row>
    <row r="3563" spans="32:36" x14ac:dyDescent="0.25">
      <c r="AF3563" s="32"/>
      <c r="AG3563" s="32"/>
      <c r="AH3563" s="32"/>
      <c r="AI3563" s="32"/>
      <c r="AJ3563" s="32"/>
    </row>
    <row r="3564" spans="32:36" x14ac:dyDescent="0.25">
      <c r="AF3564" s="32"/>
      <c r="AG3564" s="32"/>
      <c r="AH3564" s="32"/>
      <c r="AI3564" s="32"/>
      <c r="AJ3564" s="32"/>
    </row>
    <row r="3565" spans="32:36" x14ac:dyDescent="0.25">
      <c r="AF3565" s="32"/>
      <c r="AG3565" s="32"/>
      <c r="AH3565" s="32"/>
      <c r="AI3565" s="32"/>
      <c r="AJ3565" s="32"/>
    </row>
    <row r="3566" spans="32:36" x14ac:dyDescent="0.25">
      <c r="AF3566" s="32"/>
      <c r="AG3566" s="32"/>
      <c r="AH3566" s="32"/>
      <c r="AI3566" s="32"/>
      <c r="AJ3566" s="32"/>
    </row>
    <row r="3567" spans="32:36" x14ac:dyDescent="0.25">
      <c r="AF3567" s="32"/>
      <c r="AG3567" s="32"/>
      <c r="AH3567" s="32"/>
      <c r="AI3567" s="32"/>
      <c r="AJ3567" s="32"/>
    </row>
    <row r="3568" spans="32:36" x14ac:dyDescent="0.25">
      <c r="AF3568" s="32"/>
      <c r="AG3568" s="32"/>
      <c r="AH3568" s="32"/>
      <c r="AI3568" s="32"/>
      <c r="AJ3568" s="32"/>
    </row>
    <row r="3569" spans="32:36" x14ac:dyDescent="0.25">
      <c r="AF3569" s="32"/>
      <c r="AG3569" s="32"/>
      <c r="AH3569" s="32"/>
      <c r="AI3569" s="32"/>
      <c r="AJ3569" s="32"/>
    </row>
    <row r="3570" spans="32:36" x14ac:dyDescent="0.25">
      <c r="AF3570" s="32"/>
      <c r="AG3570" s="32"/>
      <c r="AH3570" s="32"/>
      <c r="AI3570" s="32"/>
      <c r="AJ3570" s="32"/>
    </row>
    <row r="3571" spans="32:36" x14ac:dyDescent="0.25">
      <c r="AF3571" s="32"/>
      <c r="AG3571" s="32"/>
      <c r="AH3571" s="32"/>
      <c r="AI3571" s="32"/>
      <c r="AJ3571" s="32"/>
    </row>
    <row r="3572" spans="32:36" x14ac:dyDescent="0.25">
      <c r="AF3572" s="32"/>
      <c r="AG3572" s="32"/>
      <c r="AH3572" s="32"/>
      <c r="AI3572" s="32"/>
      <c r="AJ3572" s="32"/>
    </row>
    <row r="3573" spans="32:36" x14ac:dyDescent="0.25">
      <c r="AF3573" s="32"/>
      <c r="AG3573" s="32"/>
      <c r="AH3573" s="32"/>
      <c r="AI3573" s="32"/>
      <c r="AJ3573" s="32"/>
    </row>
    <row r="3574" spans="32:36" x14ac:dyDescent="0.25">
      <c r="AF3574" s="32"/>
      <c r="AG3574" s="32"/>
      <c r="AH3574" s="32"/>
      <c r="AI3574" s="32"/>
      <c r="AJ3574" s="32"/>
    </row>
    <row r="3575" spans="32:36" x14ac:dyDescent="0.25">
      <c r="AF3575" s="32"/>
      <c r="AG3575" s="32"/>
      <c r="AH3575" s="32"/>
      <c r="AI3575" s="32"/>
      <c r="AJ3575" s="32"/>
    </row>
    <row r="3576" spans="32:36" x14ac:dyDescent="0.25">
      <c r="AF3576" s="32"/>
      <c r="AG3576" s="32"/>
      <c r="AH3576" s="32"/>
      <c r="AI3576" s="32"/>
      <c r="AJ3576" s="32"/>
    </row>
    <row r="3577" spans="32:36" x14ac:dyDescent="0.25">
      <c r="AF3577" s="32"/>
      <c r="AG3577" s="32"/>
      <c r="AH3577" s="32"/>
      <c r="AI3577" s="32"/>
      <c r="AJ3577" s="32"/>
    </row>
    <row r="3578" spans="32:36" x14ac:dyDescent="0.25">
      <c r="AF3578" s="32"/>
      <c r="AG3578" s="32"/>
      <c r="AH3578" s="32"/>
      <c r="AI3578" s="32"/>
      <c r="AJ3578" s="32"/>
    </row>
    <row r="3579" spans="32:36" x14ac:dyDescent="0.25">
      <c r="AF3579" s="32"/>
      <c r="AG3579" s="32"/>
      <c r="AH3579" s="32"/>
      <c r="AI3579" s="32"/>
      <c r="AJ3579" s="32"/>
    </row>
    <row r="3580" spans="32:36" x14ac:dyDescent="0.25">
      <c r="AF3580" s="32"/>
      <c r="AG3580" s="32"/>
      <c r="AH3580" s="32"/>
      <c r="AI3580" s="32"/>
      <c r="AJ3580" s="32"/>
    </row>
    <row r="3581" spans="32:36" x14ac:dyDescent="0.25">
      <c r="AF3581" s="32"/>
      <c r="AG3581" s="32"/>
      <c r="AH3581" s="32"/>
      <c r="AI3581" s="32"/>
      <c r="AJ3581" s="32"/>
    </row>
    <row r="3582" spans="32:36" x14ac:dyDescent="0.25">
      <c r="AF3582" s="32"/>
      <c r="AG3582" s="32"/>
      <c r="AH3582" s="32"/>
      <c r="AI3582" s="32"/>
      <c r="AJ3582" s="32"/>
    </row>
    <row r="3583" spans="32:36" x14ac:dyDescent="0.25">
      <c r="AF3583" s="32"/>
      <c r="AG3583" s="32"/>
      <c r="AH3583" s="32"/>
      <c r="AI3583" s="32"/>
      <c r="AJ3583" s="32"/>
    </row>
    <row r="3584" spans="32:36" x14ac:dyDescent="0.25">
      <c r="AF3584" s="32"/>
      <c r="AG3584" s="32"/>
      <c r="AH3584" s="32"/>
      <c r="AI3584" s="32"/>
      <c r="AJ3584" s="32"/>
    </row>
    <row r="3585" spans="32:36" x14ac:dyDescent="0.25">
      <c r="AF3585" s="32"/>
      <c r="AG3585" s="32"/>
      <c r="AH3585" s="32"/>
      <c r="AI3585" s="32"/>
      <c r="AJ3585" s="32"/>
    </row>
    <row r="3586" spans="32:36" x14ac:dyDescent="0.25">
      <c r="AF3586" s="32"/>
      <c r="AG3586" s="32"/>
      <c r="AH3586" s="32"/>
      <c r="AI3586" s="32"/>
      <c r="AJ3586" s="32"/>
    </row>
    <row r="3587" spans="32:36" x14ac:dyDescent="0.25">
      <c r="AF3587" s="32"/>
      <c r="AG3587" s="32"/>
      <c r="AH3587" s="32"/>
      <c r="AI3587" s="32"/>
      <c r="AJ3587" s="32"/>
    </row>
    <row r="3588" spans="32:36" x14ac:dyDescent="0.25">
      <c r="AF3588" s="32"/>
      <c r="AG3588" s="32"/>
      <c r="AH3588" s="32"/>
      <c r="AI3588" s="32"/>
      <c r="AJ3588" s="32"/>
    </row>
    <row r="3589" spans="32:36" x14ac:dyDescent="0.25">
      <c r="AF3589" s="32"/>
      <c r="AG3589" s="32"/>
      <c r="AH3589" s="32"/>
      <c r="AI3589" s="32"/>
      <c r="AJ3589" s="32"/>
    </row>
    <row r="3590" spans="32:36" x14ac:dyDescent="0.25">
      <c r="AF3590" s="32"/>
      <c r="AG3590" s="32"/>
      <c r="AH3590" s="32"/>
      <c r="AI3590" s="32"/>
      <c r="AJ3590" s="32"/>
    </row>
    <row r="3591" spans="32:36" x14ac:dyDescent="0.25">
      <c r="AF3591" s="32"/>
      <c r="AG3591" s="32"/>
      <c r="AH3591" s="32"/>
      <c r="AI3591" s="32"/>
      <c r="AJ3591" s="32"/>
    </row>
    <row r="3592" spans="32:36" x14ac:dyDescent="0.25">
      <c r="AF3592" s="32"/>
      <c r="AG3592" s="32"/>
      <c r="AH3592" s="32"/>
      <c r="AI3592" s="32"/>
      <c r="AJ3592" s="32"/>
    </row>
    <row r="3593" spans="32:36" x14ac:dyDescent="0.25">
      <c r="AF3593" s="32"/>
      <c r="AG3593" s="32"/>
      <c r="AH3593" s="32"/>
      <c r="AI3593" s="32"/>
      <c r="AJ3593" s="32"/>
    </row>
    <row r="3594" spans="32:36" x14ac:dyDescent="0.25">
      <c r="AF3594" s="32"/>
      <c r="AG3594" s="32"/>
      <c r="AH3594" s="32"/>
      <c r="AI3594" s="32"/>
      <c r="AJ3594" s="32"/>
    </row>
    <row r="3595" spans="32:36" x14ac:dyDescent="0.25">
      <c r="AF3595" s="32"/>
      <c r="AG3595" s="32"/>
      <c r="AH3595" s="32"/>
      <c r="AI3595" s="32"/>
      <c r="AJ3595" s="32"/>
    </row>
    <row r="3596" spans="32:36" x14ac:dyDescent="0.25">
      <c r="AF3596" s="32"/>
      <c r="AG3596" s="32"/>
      <c r="AH3596" s="32"/>
      <c r="AI3596" s="32"/>
      <c r="AJ3596" s="32"/>
    </row>
    <row r="3597" spans="32:36" x14ac:dyDescent="0.25">
      <c r="AF3597" s="32"/>
      <c r="AG3597" s="32"/>
      <c r="AH3597" s="32"/>
      <c r="AI3597" s="32"/>
      <c r="AJ3597" s="32"/>
    </row>
    <row r="3598" spans="32:36" x14ac:dyDescent="0.25">
      <c r="AF3598" s="32"/>
      <c r="AG3598" s="32"/>
      <c r="AH3598" s="32"/>
      <c r="AI3598" s="32"/>
      <c r="AJ3598" s="32"/>
    </row>
    <row r="3599" spans="32:36" x14ac:dyDescent="0.25">
      <c r="AF3599" s="32"/>
      <c r="AG3599" s="32"/>
      <c r="AH3599" s="32"/>
      <c r="AI3599" s="32"/>
      <c r="AJ3599" s="32"/>
    </row>
    <row r="3600" spans="32:36" x14ac:dyDescent="0.25">
      <c r="AF3600" s="32"/>
      <c r="AG3600" s="32"/>
      <c r="AH3600" s="32"/>
      <c r="AI3600" s="32"/>
      <c r="AJ3600" s="32"/>
    </row>
    <row r="3601" spans="32:36" x14ac:dyDescent="0.25">
      <c r="AF3601" s="32"/>
      <c r="AG3601" s="32"/>
      <c r="AH3601" s="32"/>
      <c r="AI3601" s="32"/>
      <c r="AJ3601" s="32"/>
    </row>
    <row r="3602" spans="32:36" x14ac:dyDescent="0.25">
      <c r="AF3602" s="32"/>
      <c r="AG3602" s="32"/>
      <c r="AH3602" s="32"/>
      <c r="AI3602" s="32"/>
      <c r="AJ3602" s="32"/>
    </row>
    <row r="3603" spans="32:36" x14ac:dyDescent="0.25">
      <c r="AF3603" s="32"/>
      <c r="AG3603" s="32"/>
      <c r="AH3603" s="32"/>
      <c r="AI3603" s="32"/>
      <c r="AJ3603" s="32"/>
    </row>
    <row r="3604" spans="32:36" x14ac:dyDescent="0.25">
      <c r="AF3604" s="32"/>
      <c r="AG3604" s="32"/>
      <c r="AH3604" s="32"/>
      <c r="AI3604" s="32"/>
      <c r="AJ3604" s="32"/>
    </row>
    <row r="3605" spans="32:36" x14ac:dyDescent="0.25">
      <c r="AF3605" s="32"/>
      <c r="AG3605" s="32"/>
      <c r="AH3605" s="32"/>
      <c r="AI3605" s="32"/>
      <c r="AJ3605" s="32"/>
    </row>
    <row r="3606" spans="32:36" x14ac:dyDescent="0.25">
      <c r="AF3606" s="32"/>
      <c r="AG3606" s="32"/>
      <c r="AH3606" s="32"/>
      <c r="AI3606" s="32"/>
      <c r="AJ3606" s="32"/>
    </row>
    <row r="3607" spans="32:36" x14ac:dyDescent="0.25">
      <c r="AF3607" s="32"/>
      <c r="AG3607" s="32"/>
      <c r="AH3607" s="32"/>
      <c r="AI3607" s="32"/>
      <c r="AJ3607" s="32"/>
    </row>
    <row r="3608" spans="32:36" x14ac:dyDescent="0.25">
      <c r="AF3608" s="32"/>
      <c r="AG3608" s="32"/>
      <c r="AH3608" s="32"/>
      <c r="AI3608" s="32"/>
      <c r="AJ3608" s="32"/>
    </row>
    <row r="3609" spans="32:36" x14ac:dyDescent="0.25">
      <c r="AF3609" s="32"/>
      <c r="AG3609" s="32"/>
      <c r="AH3609" s="32"/>
      <c r="AI3609" s="32"/>
      <c r="AJ3609" s="32"/>
    </row>
    <row r="3610" spans="32:36" x14ac:dyDescent="0.25">
      <c r="AF3610" s="32"/>
      <c r="AG3610" s="32"/>
      <c r="AH3610" s="32"/>
      <c r="AI3610" s="32"/>
      <c r="AJ3610" s="32"/>
    </row>
    <row r="3611" spans="32:36" x14ac:dyDescent="0.25">
      <c r="AF3611" s="32"/>
      <c r="AG3611" s="32"/>
      <c r="AH3611" s="32"/>
      <c r="AI3611" s="32"/>
      <c r="AJ3611" s="32"/>
    </row>
    <row r="3612" spans="32:36" x14ac:dyDescent="0.25">
      <c r="AF3612" s="32"/>
      <c r="AG3612" s="32"/>
      <c r="AH3612" s="32"/>
      <c r="AI3612" s="32"/>
      <c r="AJ3612" s="32"/>
    </row>
    <row r="3613" spans="32:36" x14ac:dyDescent="0.25">
      <c r="AF3613" s="32"/>
      <c r="AG3613" s="32"/>
      <c r="AH3613" s="32"/>
      <c r="AI3613" s="32"/>
      <c r="AJ3613" s="32"/>
    </row>
    <row r="3614" spans="32:36" x14ac:dyDescent="0.25">
      <c r="AF3614" s="32"/>
      <c r="AG3614" s="32"/>
      <c r="AH3614" s="32"/>
      <c r="AI3614" s="32"/>
      <c r="AJ3614" s="32"/>
    </row>
    <row r="3615" spans="32:36" x14ac:dyDescent="0.25">
      <c r="AF3615" s="32"/>
      <c r="AG3615" s="32"/>
      <c r="AH3615" s="32"/>
      <c r="AI3615" s="32"/>
      <c r="AJ3615" s="32"/>
    </row>
    <row r="3616" spans="32:36" x14ac:dyDescent="0.25">
      <c r="AF3616" s="32"/>
      <c r="AG3616" s="32"/>
      <c r="AH3616" s="32"/>
      <c r="AI3616" s="32"/>
      <c r="AJ3616" s="32"/>
    </row>
    <row r="3617" spans="32:36" x14ac:dyDescent="0.25">
      <c r="AF3617" s="32"/>
      <c r="AG3617" s="32"/>
      <c r="AH3617" s="32"/>
      <c r="AI3617" s="32"/>
      <c r="AJ3617" s="32"/>
    </row>
    <row r="3618" spans="32:36" x14ac:dyDescent="0.25">
      <c r="AF3618" s="32"/>
      <c r="AG3618" s="32"/>
      <c r="AH3618" s="32"/>
      <c r="AI3618" s="32"/>
      <c r="AJ3618" s="32"/>
    </row>
    <row r="3619" spans="32:36" x14ac:dyDescent="0.25">
      <c r="AF3619" s="32"/>
      <c r="AG3619" s="32"/>
      <c r="AH3619" s="32"/>
      <c r="AI3619" s="32"/>
      <c r="AJ3619" s="32"/>
    </row>
    <row r="3620" spans="32:36" x14ac:dyDescent="0.25">
      <c r="AF3620" s="32"/>
      <c r="AG3620" s="32"/>
      <c r="AH3620" s="32"/>
      <c r="AI3620" s="32"/>
      <c r="AJ3620" s="32"/>
    </row>
    <row r="3621" spans="32:36" x14ac:dyDescent="0.25">
      <c r="AF3621" s="32"/>
      <c r="AG3621" s="32"/>
      <c r="AH3621" s="32"/>
      <c r="AI3621" s="32"/>
      <c r="AJ3621" s="32"/>
    </row>
    <row r="3622" spans="32:36" x14ac:dyDescent="0.25">
      <c r="AF3622" s="32"/>
      <c r="AG3622" s="32"/>
      <c r="AH3622" s="32"/>
      <c r="AI3622" s="32"/>
      <c r="AJ3622" s="32"/>
    </row>
    <row r="3623" spans="32:36" x14ac:dyDescent="0.25">
      <c r="AF3623" s="32"/>
      <c r="AG3623" s="32"/>
      <c r="AH3623" s="32"/>
      <c r="AI3623" s="32"/>
      <c r="AJ3623" s="32"/>
    </row>
    <row r="3624" spans="32:36" x14ac:dyDescent="0.25">
      <c r="AF3624" s="32"/>
      <c r="AG3624" s="32"/>
      <c r="AH3624" s="32"/>
      <c r="AI3624" s="32"/>
      <c r="AJ3624" s="32"/>
    </row>
    <row r="3625" spans="32:36" x14ac:dyDescent="0.25">
      <c r="AF3625" s="32"/>
      <c r="AG3625" s="32"/>
      <c r="AH3625" s="32"/>
      <c r="AI3625" s="32"/>
      <c r="AJ3625" s="32"/>
    </row>
    <row r="3626" spans="32:36" x14ac:dyDescent="0.25">
      <c r="AF3626" s="32"/>
      <c r="AG3626" s="32"/>
      <c r="AH3626" s="32"/>
      <c r="AI3626" s="32"/>
      <c r="AJ3626" s="32"/>
    </row>
    <row r="3627" spans="32:36" x14ac:dyDescent="0.25">
      <c r="AF3627" s="32"/>
      <c r="AG3627" s="32"/>
      <c r="AH3627" s="32"/>
      <c r="AI3627" s="32"/>
      <c r="AJ3627" s="32"/>
    </row>
    <row r="3628" spans="32:36" x14ac:dyDescent="0.25">
      <c r="AF3628" s="32"/>
      <c r="AG3628" s="32"/>
      <c r="AH3628" s="32"/>
      <c r="AI3628" s="32"/>
      <c r="AJ3628" s="32"/>
    </row>
    <row r="3629" spans="32:36" x14ac:dyDescent="0.25">
      <c r="AF3629" s="32"/>
      <c r="AG3629" s="32"/>
      <c r="AH3629" s="32"/>
      <c r="AI3629" s="32"/>
      <c r="AJ3629" s="32"/>
    </row>
    <row r="3630" spans="32:36" x14ac:dyDescent="0.25">
      <c r="AF3630" s="32"/>
      <c r="AG3630" s="32"/>
      <c r="AH3630" s="32"/>
      <c r="AI3630" s="32"/>
      <c r="AJ3630" s="32"/>
    </row>
    <row r="3631" spans="32:36" x14ac:dyDescent="0.25">
      <c r="AF3631" s="32"/>
      <c r="AG3631" s="32"/>
      <c r="AH3631" s="32"/>
      <c r="AI3631" s="32"/>
      <c r="AJ3631" s="32"/>
    </row>
    <row r="3632" spans="32:36" x14ac:dyDescent="0.25">
      <c r="AF3632" s="32"/>
      <c r="AG3632" s="32"/>
      <c r="AH3632" s="32"/>
      <c r="AI3632" s="32"/>
      <c r="AJ3632" s="32"/>
    </row>
    <row r="3633" spans="32:36" x14ac:dyDescent="0.25">
      <c r="AF3633" s="32"/>
      <c r="AG3633" s="32"/>
      <c r="AH3633" s="32"/>
      <c r="AI3633" s="32"/>
      <c r="AJ3633" s="32"/>
    </row>
    <row r="3634" spans="32:36" x14ac:dyDescent="0.25">
      <c r="AF3634" s="32"/>
      <c r="AG3634" s="32"/>
      <c r="AH3634" s="32"/>
      <c r="AI3634" s="32"/>
      <c r="AJ3634" s="32"/>
    </row>
    <row r="3635" spans="32:36" x14ac:dyDescent="0.25">
      <c r="AF3635" s="32"/>
      <c r="AG3635" s="32"/>
      <c r="AH3635" s="32"/>
      <c r="AI3635" s="32"/>
      <c r="AJ3635" s="32"/>
    </row>
    <row r="3636" spans="32:36" x14ac:dyDescent="0.25">
      <c r="AF3636" s="32"/>
      <c r="AG3636" s="32"/>
      <c r="AH3636" s="32"/>
      <c r="AI3636" s="32"/>
      <c r="AJ3636" s="32"/>
    </row>
    <row r="3637" spans="32:36" x14ac:dyDescent="0.25">
      <c r="AF3637" s="32"/>
      <c r="AG3637" s="32"/>
      <c r="AH3637" s="32"/>
      <c r="AI3637" s="32"/>
      <c r="AJ3637" s="32"/>
    </row>
    <row r="3638" spans="32:36" x14ac:dyDescent="0.25">
      <c r="AF3638" s="32"/>
      <c r="AG3638" s="32"/>
      <c r="AH3638" s="32"/>
      <c r="AI3638" s="32"/>
      <c r="AJ3638" s="32"/>
    </row>
    <row r="3639" spans="32:36" x14ac:dyDescent="0.25">
      <c r="AF3639" s="32"/>
      <c r="AG3639" s="32"/>
      <c r="AH3639" s="32"/>
      <c r="AI3639" s="32"/>
      <c r="AJ3639" s="32"/>
    </row>
    <row r="3640" spans="32:36" x14ac:dyDescent="0.25">
      <c r="AF3640" s="32"/>
      <c r="AG3640" s="32"/>
      <c r="AH3640" s="32"/>
      <c r="AI3640" s="32"/>
      <c r="AJ3640" s="32"/>
    </row>
    <row r="3641" spans="32:36" x14ac:dyDescent="0.25">
      <c r="AF3641" s="32"/>
      <c r="AG3641" s="32"/>
      <c r="AH3641" s="32"/>
      <c r="AI3641" s="32"/>
      <c r="AJ3641" s="32"/>
    </row>
    <row r="3642" spans="32:36" x14ac:dyDescent="0.25">
      <c r="AF3642" s="32"/>
      <c r="AG3642" s="32"/>
      <c r="AH3642" s="32"/>
      <c r="AI3642" s="32"/>
      <c r="AJ3642" s="32"/>
    </row>
    <row r="3643" spans="32:36" x14ac:dyDescent="0.25">
      <c r="AF3643" s="32"/>
      <c r="AG3643" s="32"/>
      <c r="AH3643" s="32"/>
      <c r="AI3643" s="32"/>
      <c r="AJ3643" s="32"/>
    </row>
    <row r="3644" spans="32:36" x14ac:dyDescent="0.25">
      <c r="AF3644" s="32"/>
      <c r="AG3644" s="32"/>
      <c r="AH3644" s="32"/>
      <c r="AI3644" s="32"/>
      <c r="AJ3644" s="32"/>
    </row>
    <row r="3645" spans="32:36" x14ac:dyDescent="0.25">
      <c r="AF3645" s="32"/>
      <c r="AG3645" s="32"/>
      <c r="AH3645" s="32"/>
      <c r="AI3645" s="32"/>
      <c r="AJ3645" s="32"/>
    </row>
    <row r="3646" spans="32:36" x14ac:dyDescent="0.25">
      <c r="AF3646" s="32"/>
      <c r="AG3646" s="32"/>
      <c r="AH3646" s="32"/>
      <c r="AI3646" s="32"/>
      <c r="AJ3646" s="32"/>
    </row>
    <row r="3647" spans="32:36" x14ac:dyDescent="0.25">
      <c r="AF3647" s="32"/>
      <c r="AG3647" s="32"/>
      <c r="AH3647" s="32"/>
      <c r="AI3647" s="32"/>
      <c r="AJ3647" s="32"/>
    </row>
    <row r="3648" spans="32:36" x14ac:dyDescent="0.25">
      <c r="AF3648" s="32"/>
      <c r="AG3648" s="32"/>
      <c r="AH3648" s="32"/>
      <c r="AI3648" s="32"/>
      <c r="AJ3648" s="32"/>
    </row>
    <row r="3649" spans="32:36" x14ac:dyDescent="0.25">
      <c r="AF3649" s="32"/>
      <c r="AG3649" s="32"/>
      <c r="AH3649" s="32"/>
      <c r="AI3649" s="32"/>
      <c r="AJ3649" s="32"/>
    </row>
    <row r="3650" spans="32:36" x14ac:dyDescent="0.25">
      <c r="AF3650" s="32"/>
      <c r="AG3650" s="32"/>
      <c r="AH3650" s="32"/>
      <c r="AI3650" s="32"/>
      <c r="AJ3650" s="32"/>
    </row>
    <row r="3651" spans="32:36" x14ac:dyDescent="0.25">
      <c r="AF3651" s="32"/>
      <c r="AG3651" s="32"/>
      <c r="AH3651" s="32"/>
      <c r="AI3651" s="32"/>
      <c r="AJ3651" s="32"/>
    </row>
    <row r="3652" spans="32:36" x14ac:dyDescent="0.25">
      <c r="AF3652" s="32"/>
      <c r="AG3652" s="32"/>
      <c r="AH3652" s="32"/>
      <c r="AI3652" s="32"/>
      <c r="AJ3652" s="32"/>
    </row>
    <row r="3653" spans="32:36" x14ac:dyDescent="0.25">
      <c r="AF3653" s="32"/>
      <c r="AG3653" s="32"/>
      <c r="AH3653" s="32"/>
      <c r="AI3653" s="32"/>
      <c r="AJ3653" s="32"/>
    </row>
    <row r="3654" spans="32:36" x14ac:dyDescent="0.25">
      <c r="AF3654" s="32"/>
      <c r="AG3654" s="32"/>
      <c r="AH3654" s="32"/>
      <c r="AI3654" s="32"/>
      <c r="AJ3654" s="32"/>
    </row>
    <row r="3655" spans="32:36" x14ac:dyDescent="0.25">
      <c r="AF3655" s="32"/>
      <c r="AG3655" s="32"/>
      <c r="AH3655" s="32"/>
      <c r="AI3655" s="32"/>
      <c r="AJ3655" s="32"/>
    </row>
    <row r="3656" spans="32:36" x14ac:dyDescent="0.25">
      <c r="AF3656" s="32"/>
      <c r="AG3656" s="32"/>
      <c r="AH3656" s="32"/>
      <c r="AI3656" s="32"/>
      <c r="AJ3656" s="32"/>
    </row>
    <row r="3657" spans="32:36" x14ac:dyDescent="0.25">
      <c r="AF3657" s="32"/>
      <c r="AG3657" s="32"/>
      <c r="AH3657" s="32"/>
      <c r="AI3657" s="32"/>
      <c r="AJ3657" s="32"/>
    </row>
    <row r="3658" spans="32:36" x14ac:dyDescent="0.25">
      <c r="AF3658" s="32"/>
      <c r="AG3658" s="32"/>
      <c r="AH3658" s="32"/>
      <c r="AI3658" s="32"/>
      <c r="AJ3658" s="32"/>
    </row>
    <row r="3659" spans="32:36" x14ac:dyDescent="0.25">
      <c r="AF3659" s="32"/>
      <c r="AG3659" s="32"/>
      <c r="AH3659" s="32"/>
      <c r="AI3659" s="32"/>
      <c r="AJ3659" s="32"/>
    </row>
    <row r="3660" spans="32:36" x14ac:dyDescent="0.25">
      <c r="AF3660" s="32"/>
      <c r="AG3660" s="32"/>
      <c r="AH3660" s="32"/>
      <c r="AI3660" s="32"/>
      <c r="AJ3660" s="32"/>
    </row>
    <row r="3661" spans="32:36" x14ac:dyDescent="0.25">
      <c r="AF3661" s="32"/>
      <c r="AG3661" s="32"/>
      <c r="AH3661" s="32"/>
      <c r="AI3661" s="32"/>
      <c r="AJ3661" s="32"/>
    </row>
    <row r="3662" spans="32:36" x14ac:dyDescent="0.25">
      <c r="AF3662" s="32"/>
      <c r="AG3662" s="32"/>
      <c r="AH3662" s="32"/>
      <c r="AI3662" s="32"/>
      <c r="AJ3662" s="32"/>
    </row>
    <row r="3663" spans="32:36" x14ac:dyDescent="0.25">
      <c r="AF3663" s="32"/>
      <c r="AG3663" s="32"/>
      <c r="AH3663" s="32"/>
      <c r="AI3663" s="32"/>
      <c r="AJ3663" s="32"/>
    </row>
    <row r="3664" spans="32:36" x14ac:dyDescent="0.25">
      <c r="AF3664" s="32"/>
      <c r="AG3664" s="32"/>
      <c r="AH3664" s="32"/>
      <c r="AI3664" s="32"/>
      <c r="AJ3664" s="32"/>
    </row>
    <row r="3665" spans="32:36" x14ac:dyDescent="0.25">
      <c r="AF3665" s="32"/>
      <c r="AG3665" s="32"/>
      <c r="AH3665" s="32"/>
      <c r="AI3665" s="32"/>
      <c r="AJ3665" s="32"/>
    </row>
    <row r="3666" spans="32:36" x14ac:dyDescent="0.25">
      <c r="AF3666" s="32"/>
      <c r="AG3666" s="32"/>
      <c r="AH3666" s="32"/>
      <c r="AI3666" s="32"/>
      <c r="AJ3666" s="32"/>
    </row>
    <row r="3667" spans="32:36" x14ac:dyDescent="0.25">
      <c r="AF3667" s="32"/>
      <c r="AG3667" s="32"/>
      <c r="AH3667" s="32"/>
      <c r="AI3667" s="32"/>
      <c r="AJ3667" s="32"/>
    </row>
    <row r="3668" spans="32:36" x14ac:dyDescent="0.25">
      <c r="AF3668" s="32"/>
      <c r="AG3668" s="32"/>
      <c r="AH3668" s="32"/>
      <c r="AI3668" s="32"/>
      <c r="AJ3668" s="32"/>
    </row>
    <row r="3669" spans="32:36" x14ac:dyDescent="0.25">
      <c r="AF3669" s="32"/>
      <c r="AG3669" s="32"/>
      <c r="AH3669" s="32"/>
      <c r="AI3669" s="32"/>
      <c r="AJ3669" s="32"/>
    </row>
    <row r="3670" spans="32:36" x14ac:dyDescent="0.25">
      <c r="AF3670" s="32"/>
      <c r="AG3670" s="32"/>
      <c r="AH3670" s="32"/>
      <c r="AI3670" s="32"/>
      <c r="AJ3670" s="32"/>
    </row>
    <row r="3671" spans="32:36" x14ac:dyDescent="0.25">
      <c r="AF3671" s="32"/>
      <c r="AG3671" s="32"/>
      <c r="AH3671" s="32"/>
      <c r="AI3671" s="32"/>
      <c r="AJ3671" s="32"/>
    </row>
    <row r="3672" spans="32:36" x14ac:dyDescent="0.25">
      <c r="AF3672" s="32"/>
      <c r="AG3672" s="32"/>
      <c r="AH3672" s="32"/>
      <c r="AI3672" s="32"/>
      <c r="AJ3672" s="32"/>
    </row>
    <row r="3673" spans="32:36" x14ac:dyDescent="0.25">
      <c r="AF3673" s="32"/>
      <c r="AG3673" s="32"/>
      <c r="AH3673" s="32"/>
      <c r="AI3673" s="32"/>
      <c r="AJ3673" s="32"/>
    </row>
    <row r="3674" spans="32:36" x14ac:dyDescent="0.25">
      <c r="AF3674" s="32"/>
      <c r="AG3674" s="32"/>
      <c r="AH3674" s="32"/>
      <c r="AI3674" s="32"/>
      <c r="AJ3674" s="32"/>
    </row>
    <row r="3675" spans="32:36" x14ac:dyDescent="0.25">
      <c r="AF3675" s="32"/>
      <c r="AG3675" s="32"/>
      <c r="AH3675" s="32"/>
      <c r="AI3675" s="32"/>
      <c r="AJ3675" s="32"/>
    </row>
    <row r="3676" spans="32:36" x14ac:dyDescent="0.25">
      <c r="AF3676" s="32"/>
      <c r="AG3676" s="32"/>
      <c r="AH3676" s="32"/>
      <c r="AI3676" s="32"/>
      <c r="AJ3676" s="32"/>
    </row>
    <row r="3677" spans="32:36" x14ac:dyDescent="0.25">
      <c r="AF3677" s="32"/>
      <c r="AG3677" s="32"/>
      <c r="AH3677" s="32"/>
      <c r="AI3677" s="32"/>
      <c r="AJ3677" s="32"/>
    </row>
    <row r="3678" spans="32:36" x14ac:dyDescent="0.25">
      <c r="AF3678" s="32"/>
      <c r="AG3678" s="32"/>
      <c r="AH3678" s="32"/>
      <c r="AI3678" s="32"/>
      <c r="AJ3678" s="32"/>
    </row>
    <row r="3679" spans="32:36" x14ac:dyDescent="0.25">
      <c r="AF3679" s="32"/>
      <c r="AG3679" s="32"/>
      <c r="AH3679" s="32"/>
      <c r="AI3679" s="32"/>
      <c r="AJ3679" s="32"/>
    </row>
    <row r="3680" spans="32:36" x14ac:dyDescent="0.25">
      <c r="AF3680" s="32"/>
      <c r="AG3680" s="32"/>
      <c r="AH3680" s="32"/>
      <c r="AI3680" s="32"/>
      <c r="AJ3680" s="32"/>
    </row>
    <row r="3681" spans="32:36" x14ac:dyDescent="0.25">
      <c r="AF3681" s="32"/>
      <c r="AG3681" s="32"/>
      <c r="AH3681" s="32"/>
      <c r="AI3681" s="32"/>
      <c r="AJ3681" s="32"/>
    </row>
    <row r="3682" spans="32:36" x14ac:dyDescent="0.25">
      <c r="AF3682" s="32"/>
      <c r="AG3682" s="32"/>
      <c r="AH3682" s="32"/>
      <c r="AI3682" s="32"/>
      <c r="AJ3682" s="32"/>
    </row>
    <row r="3683" spans="32:36" x14ac:dyDescent="0.25">
      <c r="AF3683" s="32"/>
      <c r="AG3683" s="32"/>
      <c r="AH3683" s="32"/>
      <c r="AI3683" s="32"/>
      <c r="AJ3683" s="32"/>
    </row>
    <row r="3684" spans="32:36" x14ac:dyDescent="0.25">
      <c r="AF3684" s="32"/>
      <c r="AG3684" s="32"/>
      <c r="AH3684" s="32"/>
      <c r="AI3684" s="32"/>
      <c r="AJ3684" s="32"/>
    </row>
    <row r="3685" spans="32:36" x14ac:dyDescent="0.25">
      <c r="AF3685" s="32"/>
      <c r="AG3685" s="32"/>
      <c r="AH3685" s="32"/>
      <c r="AI3685" s="32"/>
      <c r="AJ3685" s="32"/>
    </row>
    <row r="3686" spans="32:36" x14ac:dyDescent="0.25">
      <c r="AF3686" s="32"/>
      <c r="AG3686" s="32"/>
      <c r="AH3686" s="32"/>
      <c r="AI3686" s="32"/>
      <c r="AJ3686" s="32"/>
    </row>
    <row r="3687" spans="32:36" x14ac:dyDescent="0.25">
      <c r="AF3687" s="32"/>
      <c r="AG3687" s="32"/>
      <c r="AH3687" s="32"/>
      <c r="AI3687" s="32"/>
      <c r="AJ3687" s="32"/>
    </row>
    <row r="3688" spans="32:36" x14ac:dyDescent="0.25">
      <c r="AF3688" s="32"/>
      <c r="AG3688" s="32"/>
      <c r="AH3688" s="32"/>
      <c r="AI3688" s="32"/>
      <c r="AJ3688" s="32"/>
    </row>
    <row r="3689" spans="32:36" x14ac:dyDescent="0.25">
      <c r="AF3689" s="32"/>
      <c r="AG3689" s="32"/>
      <c r="AH3689" s="32"/>
      <c r="AI3689" s="32"/>
      <c r="AJ3689" s="32"/>
    </row>
    <row r="3690" spans="32:36" x14ac:dyDescent="0.25">
      <c r="AF3690" s="32"/>
      <c r="AG3690" s="32"/>
      <c r="AH3690" s="32"/>
      <c r="AI3690" s="32"/>
      <c r="AJ3690" s="32"/>
    </row>
    <row r="3691" spans="32:36" x14ac:dyDescent="0.25">
      <c r="AF3691" s="32"/>
      <c r="AG3691" s="32"/>
      <c r="AH3691" s="32"/>
      <c r="AI3691" s="32"/>
      <c r="AJ3691" s="32"/>
    </row>
    <row r="3692" spans="32:36" x14ac:dyDescent="0.25">
      <c r="AF3692" s="32"/>
      <c r="AG3692" s="32"/>
      <c r="AH3692" s="32"/>
      <c r="AI3692" s="32"/>
      <c r="AJ3692" s="32"/>
    </row>
    <row r="3693" spans="32:36" x14ac:dyDescent="0.25">
      <c r="AF3693" s="32"/>
      <c r="AG3693" s="32"/>
      <c r="AH3693" s="32"/>
      <c r="AI3693" s="32"/>
      <c r="AJ3693" s="32"/>
    </row>
    <row r="3694" spans="32:36" x14ac:dyDescent="0.25">
      <c r="AF3694" s="32"/>
      <c r="AG3694" s="32"/>
      <c r="AH3694" s="32"/>
      <c r="AI3694" s="32"/>
      <c r="AJ3694" s="32"/>
    </row>
    <row r="3695" spans="32:36" x14ac:dyDescent="0.25">
      <c r="AF3695" s="32"/>
      <c r="AG3695" s="32"/>
      <c r="AH3695" s="32"/>
      <c r="AI3695" s="32"/>
      <c r="AJ3695" s="32"/>
    </row>
    <row r="3696" spans="32:36" x14ac:dyDescent="0.25">
      <c r="AF3696" s="32"/>
      <c r="AG3696" s="32"/>
      <c r="AH3696" s="32"/>
      <c r="AI3696" s="32"/>
      <c r="AJ3696" s="32"/>
    </row>
    <row r="3697" spans="32:36" x14ac:dyDescent="0.25">
      <c r="AF3697" s="32"/>
      <c r="AG3697" s="32"/>
      <c r="AH3697" s="32"/>
      <c r="AI3697" s="32"/>
      <c r="AJ3697" s="32"/>
    </row>
    <row r="3698" spans="32:36" x14ac:dyDescent="0.25">
      <c r="AF3698" s="32"/>
      <c r="AG3698" s="32"/>
      <c r="AH3698" s="32"/>
      <c r="AI3698" s="32"/>
      <c r="AJ3698" s="32"/>
    </row>
    <row r="3699" spans="32:36" x14ac:dyDescent="0.25">
      <c r="AF3699" s="32"/>
      <c r="AG3699" s="32"/>
      <c r="AH3699" s="32"/>
      <c r="AI3699" s="32"/>
      <c r="AJ3699" s="32"/>
    </row>
    <row r="3700" spans="32:36" x14ac:dyDescent="0.25">
      <c r="AF3700" s="32"/>
      <c r="AG3700" s="32"/>
      <c r="AH3700" s="32"/>
      <c r="AI3700" s="32"/>
      <c r="AJ3700" s="32"/>
    </row>
    <row r="3701" spans="32:36" x14ac:dyDescent="0.25">
      <c r="AF3701" s="32"/>
      <c r="AG3701" s="32"/>
      <c r="AH3701" s="32"/>
      <c r="AI3701" s="32"/>
      <c r="AJ3701" s="32"/>
    </row>
    <row r="3702" spans="32:36" x14ac:dyDescent="0.25">
      <c r="AF3702" s="32"/>
      <c r="AG3702" s="32"/>
      <c r="AH3702" s="32"/>
      <c r="AI3702" s="32"/>
      <c r="AJ3702" s="32"/>
    </row>
    <row r="3703" spans="32:36" x14ac:dyDescent="0.25">
      <c r="AF3703" s="32"/>
      <c r="AG3703" s="32"/>
      <c r="AH3703" s="32"/>
      <c r="AI3703" s="32"/>
      <c r="AJ3703" s="32"/>
    </row>
    <row r="3704" spans="32:36" x14ac:dyDescent="0.25">
      <c r="AF3704" s="32"/>
      <c r="AG3704" s="32"/>
      <c r="AH3704" s="32"/>
      <c r="AI3704" s="32"/>
      <c r="AJ3704" s="32"/>
    </row>
    <row r="3705" spans="32:36" x14ac:dyDescent="0.25">
      <c r="AF3705" s="32"/>
      <c r="AG3705" s="32"/>
      <c r="AH3705" s="32"/>
      <c r="AI3705" s="32"/>
      <c r="AJ3705" s="32"/>
    </row>
    <row r="3706" spans="32:36" x14ac:dyDescent="0.25">
      <c r="AF3706" s="32"/>
      <c r="AG3706" s="32"/>
      <c r="AH3706" s="32"/>
      <c r="AI3706" s="32"/>
      <c r="AJ3706" s="32"/>
    </row>
    <row r="3707" spans="32:36" x14ac:dyDescent="0.25">
      <c r="AF3707" s="32"/>
      <c r="AG3707" s="32"/>
      <c r="AH3707" s="32"/>
      <c r="AI3707" s="32"/>
      <c r="AJ3707" s="32"/>
    </row>
    <row r="3708" spans="32:36" x14ac:dyDescent="0.25">
      <c r="AF3708" s="32"/>
      <c r="AG3708" s="32"/>
      <c r="AH3708" s="32"/>
      <c r="AI3708" s="32"/>
      <c r="AJ3708" s="32"/>
    </row>
    <row r="3709" spans="32:36" x14ac:dyDescent="0.25">
      <c r="AF3709" s="32"/>
      <c r="AG3709" s="32"/>
      <c r="AH3709" s="32"/>
      <c r="AI3709" s="32"/>
      <c r="AJ3709" s="32"/>
    </row>
    <row r="3710" spans="32:36" x14ac:dyDescent="0.25">
      <c r="AF3710" s="32"/>
      <c r="AG3710" s="32"/>
      <c r="AH3710" s="32"/>
      <c r="AI3710" s="32"/>
      <c r="AJ3710" s="32"/>
    </row>
    <row r="3711" spans="32:36" x14ac:dyDescent="0.25">
      <c r="AF3711" s="32"/>
      <c r="AG3711" s="32"/>
      <c r="AH3711" s="32"/>
      <c r="AI3711" s="32"/>
      <c r="AJ3711" s="32"/>
    </row>
    <row r="3712" spans="32:36" x14ac:dyDescent="0.25">
      <c r="AF3712" s="32"/>
      <c r="AG3712" s="32"/>
      <c r="AH3712" s="32"/>
      <c r="AI3712" s="32"/>
      <c r="AJ3712" s="32"/>
    </row>
    <row r="3713" spans="32:36" x14ac:dyDescent="0.25">
      <c r="AF3713" s="32"/>
      <c r="AG3713" s="32"/>
      <c r="AH3713" s="32"/>
      <c r="AI3713" s="32"/>
      <c r="AJ3713" s="32"/>
    </row>
    <row r="3714" spans="32:36" x14ac:dyDescent="0.25">
      <c r="AF3714" s="32"/>
      <c r="AG3714" s="32"/>
      <c r="AH3714" s="32"/>
      <c r="AI3714" s="32"/>
      <c r="AJ3714" s="32"/>
    </row>
    <row r="3715" spans="32:36" x14ac:dyDescent="0.25">
      <c r="AF3715" s="32"/>
      <c r="AG3715" s="32"/>
      <c r="AH3715" s="32"/>
      <c r="AI3715" s="32"/>
      <c r="AJ3715" s="32"/>
    </row>
    <row r="3716" spans="32:36" x14ac:dyDescent="0.25">
      <c r="AF3716" s="32"/>
      <c r="AG3716" s="32"/>
      <c r="AH3716" s="32"/>
      <c r="AI3716" s="32"/>
      <c r="AJ3716" s="32"/>
    </row>
    <row r="3717" spans="32:36" x14ac:dyDescent="0.25">
      <c r="AF3717" s="32"/>
      <c r="AG3717" s="32"/>
      <c r="AH3717" s="32"/>
      <c r="AI3717" s="32"/>
      <c r="AJ3717" s="32"/>
    </row>
    <row r="3718" spans="32:36" x14ac:dyDescent="0.25">
      <c r="AF3718" s="32"/>
      <c r="AG3718" s="32"/>
      <c r="AH3718" s="32"/>
      <c r="AI3718" s="32"/>
      <c r="AJ3718" s="32"/>
    </row>
    <row r="3719" spans="32:36" x14ac:dyDescent="0.25">
      <c r="AF3719" s="32"/>
      <c r="AG3719" s="32"/>
      <c r="AH3719" s="32"/>
      <c r="AI3719" s="32"/>
      <c r="AJ3719" s="32"/>
    </row>
    <row r="3720" spans="32:36" x14ac:dyDescent="0.25">
      <c r="AF3720" s="32"/>
      <c r="AG3720" s="32"/>
      <c r="AH3720" s="32"/>
      <c r="AI3720" s="32"/>
      <c r="AJ3720" s="32"/>
    </row>
    <row r="3721" spans="32:36" x14ac:dyDescent="0.25">
      <c r="AF3721" s="32"/>
      <c r="AG3721" s="32"/>
      <c r="AH3721" s="32"/>
      <c r="AI3721" s="32"/>
      <c r="AJ3721" s="32"/>
    </row>
    <row r="3722" spans="32:36" x14ac:dyDescent="0.25">
      <c r="AF3722" s="32"/>
      <c r="AG3722" s="32"/>
      <c r="AH3722" s="32"/>
      <c r="AI3722" s="32"/>
      <c r="AJ3722" s="32"/>
    </row>
    <row r="3723" spans="32:36" x14ac:dyDescent="0.25">
      <c r="AF3723" s="32"/>
      <c r="AG3723" s="32"/>
      <c r="AH3723" s="32"/>
      <c r="AI3723" s="32"/>
      <c r="AJ3723" s="32"/>
    </row>
    <row r="3724" spans="32:36" x14ac:dyDescent="0.25">
      <c r="AF3724" s="32"/>
      <c r="AG3724" s="32"/>
      <c r="AH3724" s="32"/>
      <c r="AI3724" s="32"/>
      <c r="AJ3724" s="32"/>
    </row>
    <row r="3725" spans="32:36" x14ac:dyDescent="0.25">
      <c r="AF3725" s="32"/>
      <c r="AG3725" s="32"/>
      <c r="AH3725" s="32"/>
      <c r="AI3725" s="32"/>
      <c r="AJ3725" s="32"/>
    </row>
    <row r="3726" spans="32:36" x14ac:dyDescent="0.25">
      <c r="AF3726" s="32"/>
      <c r="AG3726" s="32"/>
      <c r="AH3726" s="32"/>
      <c r="AI3726" s="32"/>
      <c r="AJ3726" s="32"/>
    </row>
    <row r="3727" spans="32:36" x14ac:dyDescent="0.25">
      <c r="AF3727" s="32"/>
      <c r="AG3727" s="32"/>
      <c r="AH3727" s="32"/>
      <c r="AI3727" s="32"/>
      <c r="AJ3727" s="32"/>
    </row>
    <row r="3728" spans="32:36" x14ac:dyDescent="0.25">
      <c r="AF3728" s="32"/>
      <c r="AG3728" s="32"/>
      <c r="AH3728" s="32"/>
      <c r="AI3728" s="32"/>
      <c r="AJ3728" s="32"/>
    </row>
    <row r="3729" spans="32:36" x14ac:dyDescent="0.25">
      <c r="AF3729" s="32"/>
      <c r="AG3729" s="32"/>
      <c r="AH3729" s="32"/>
      <c r="AI3729" s="32"/>
      <c r="AJ3729" s="32"/>
    </row>
    <row r="3730" spans="32:36" x14ac:dyDescent="0.25">
      <c r="AF3730" s="32"/>
      <c r="AG3730" s="32"/>
      <c r="AH3730" s="32"/>
      <c r="AI3730" s="32"/>
      <c r="AJ3730" s="32"/>
    </row>
    <row r="3731" spans="32:36" x14ac:dyDescent="0.25">
      <c r="AF3731" s="32"/>
      <c r="AG3731" s="32"/>
      <c r="AH3731" s="32"/>
      <c r="AI3731" s="32"/>
      <c r="AJ3731" s="32"/>
    </row>
    <row r="3732" spans="32:36" x14ac:dyDescent="0.25">
      <c r="AF3732" s="32"/>
      <c r="AG3732" s="32"/>
      <c r="AH3732" s="32"/>
      <c r="AI3732" s="32"/>
      <c r="AJ3732" s="32"/>
    </row>
    <row r="3733" spans="32:36" x14ac:dyDescent="0.25">
      <c r="AF3733" s="32"/>
      <c r="AG3733" s="32"/>
      <c r="AH3733" s="32"/>
      <c r="AI3733" s="32"/>
      <c r="AJ3733" s="32"/>
    </row>
    <row r="3734" spans="32:36" x14ac:dyDescent="0.25">
      <c r="AF3734" s="32"/>
      <c r="AG3734" s="32"/>
      <c r="AH3734" s="32"/>
      <c r="AI3734" s="32"/>
      <c r="AJ3734" s="32"/>
    </row>
    <row r="3735" spans="32:36" x14ac:dyDescent="0.25">
      <c r="AF3735" s="32"/>
      <c r="AG3735" s="32"/>
      <c r="AH3735" s="32"/>
      <c r="AI3735" s="32"/>
      <c r="AJ3735" s="32"/>
    </row>
    <row r="3736" spans="32:36" x14ac:dyDescent="0.25">
      <c r="AF3736" s="32"/>
      <c r="AG3736" s="32"/>
      <c r="AH3736" s="32"/>
      <c r="AI3736" s="32"/>
      <c r="AJ3736" s="32"/>
    </row>
    <row r="3737" spans="32:36" x14ac:dyDescent="0.25">
      <c r="AF3737" s="32"/>
      <c r="AG3737" s="32"/>
      <c r="AH3737" s="32"/>
      <c r="AI3737" s="32"/>
      <c r="AJ3737" s="32"/>
    </row>
    <row r="3738" spans="32:36" x14ac:dyDescent="0.25">
      <c r="AF3738" s="32"/>
      <c r="AG3738" s="32"/>
      <c r="AH3738" s="32"/>
      <c r="AI3738" s="32"/>
      <c r="AJ3738" s="32"/>
    </row>
    <row r="3739" spans="32:36" x14ac:dyDescent="0.25">
      <c r="AF3739" s="32"/>
      <c r="AG3739" s="32"/>
      <c r="AH3739" s="32"/>
      <c r="AI3739" s="32"/>
      <c r="AJ3739" s="32"/>
    </row>
    <row r="3740" spans="32:36" x14ac:dyDescent="0.25">
      <c r="AF3740" s="32"/>
      <c r="AG3740" s="32"/>
      <c r="AH3740" s="32"/>
      <c r="AI3740" s="32"/>
      <c r="AJ3740" s="32"/>
    </row>
    <row r="3741" spans="32:36" x14ac:dyDescent="0.25">
      <c r="AF3741" s="32"/>
      <c r="AG3741" s="32"/>
      <c r="AH3741" s="32"/>
      <c r="AI3741" s="32"/>
      <c r="AJ3741" s="32"/>
    </row>
    <row r="3742" spans="32:36" x14ac:dyDescent="0.25">
      <c r="AF3742" s="32"/>
      <c r="AG3742" s="32"/>
      <c r="AH3742" s="32"/>
      <c r="AI3742" s="32"/>
      <c r="AJ3742" s="32"/>
    </row>
    <row r="3743" spans="32:36" x14ac:dyDescent="0.25">
      <c r="AF3743" s="32"/>
      <c r="AG3743" s="32"/>
      <c r="AH3743" s="32"/>
      <c r="AI3743" s="32"/>
      <c r="AJ3743" s="32"/>
    </row>
    <row r="3744" spans="32:36" x14ac:dyDescent="0.25">
      <c r="AF3744" s="32"/>
      <c r="AG3744" s="32"/>
      <c r="AH3744" s="32"/>
      <c r="AI3744" s="32"/>
      <c r="AJ3744" s="32"/>
    </row>
    <row r="3745" spans="32:36" x14ac:dyDescent="0.25">
      <c r="AF3745" s="32"/>
      <c r="AG3745" s="32"/>
      <c r="AH3745" s="32"/>
      <c r="AI3745" s="32"/>
      <c r="AJ3745" s="32"/>
    </row>
    <row r="3746" spans="32:36" x14ac:dyDescent="0.25">
      <c r="AF3746" s="32"/>
      <c r="AG3746" s="32"/>
      <c r="AH3746" s="32"/>
      <c r="AI3746" s="32"/>
      <c r="AJ3746" s="32"/>
    </row>
    <row r="3747" spans="32:36" x14ac:dyDescent="0.25">
      <c r="AF3747" s="32"/>
      <c r="AG3747" s="32"/>
      <c r="AH3747" s="32"/>
      <c r="AI3747" s="32"/>
      <c r="AJ3747" s="32"/>
    </row>
    <row r="3748" spans="32:36" x14ac:dyDescent="0.25">
      <c r="AF3748" s="32"/>
      <c r="AG3748" s="32"/>
      <c r="AH3748" s="32"/>
      <c r="AI3748" s="32"/>
      <c r="AJ3748" s="32"/>
    </row>
    <row r="3749" spans="32:36" x14ac:dyDescent="0.25">
      <c r="AF3749" s="32"/>
      <c r="AG3749" s="32"/>
      <c r="AH3749" s="32"/>
      <c r="AI3749" s="32"/>
      <c r="AJ3749" s="32"/>
    </row>
    <row r="3750" spans="32:36" x14ac:dyDescent="0.25">
      <c r="AF3750" s="32"/>
      <c r="AG3750" s="32"/>
      <c r="AH3750" s="32"/>
      <c r="AI3750" s="32"/>
      <c r="AJ3750" s="32"/>
    </row>
    <row r="3751" spans="32:36" x14ac:dyDescent="0.25">
      <c r="AF3751" s="32"/>
      <c r="AG3751" s="32"/>
      <c r="AH3751" s="32"/>
      <c r="AI3751" s="32"/>
      <c r="AJ3751" s="32"/>
    </row>
    <row r="3752" spans="32:36" x14ac:dyDescent="0.25">
      <c r="AF3752" s="32"/>
      <c r="AG3752" s="32"/>
      <c r="AH3752" s="32"/>
      <c r="AI3752" s="32"/>
      <c r="AJ3752" s="32"/>
    </row>
    <row r="3753" spans="32:36" x14ac:dyDescent="0.25">
      <c r="AF3753" s="32"/>
      <c r="AG3753" s="32"/>
      <c r="AH3753" s="32"/>
      <c r="AI3753" s="32"/>
      <c r="AJ3753" s="32"/>
    </row>
    <row r="3754" spans="32:36" x14ac:dyDescent="0.25">
      <c r="AF3754" s="32"/>
      <c r="AG3754" s="32"/>
      <c r="AH3754" s="32"/>
      <c r="AI3754" s="32"/>
      <c r="AJ3754" s="32"/>
    </row>
    <row r="3755" spans="32:36" x14ac:dyDescent="0.25">
      <c r="AF3755" s="32"/>
      <c r="AG3755" s="32"/>
      <c r="AH3755" s="32"/>
      <c r="AI3755" s="32"/>
      <c r="AJ3755" s="32"/>
    </row>
    <row r="3756" spans="32:36" x14ac:dyDescent="0.25">
      <c r="AF3756" s="32"/>
      <c r="AG3756" s="32"/>
      <c r="AH3756" s="32"/>
      <c r="AI3756" s="32"/>
      <c r="AJ3756" s="32"/>
    </row>
    <row r="3757" spans="32:36" x14ac:dyDescent="0.25">
      <c r="AF3757" s="32"/>
      <c r="AG3757" s="32"/>
      <c r="AH3757" s="32"/>
      <c r="AI3757" s="32"/>
      <c r="AJ3757" s="32"/>
    </row>
    <row r="3758" spans="32:36" x14ac:dyDescent="0.25">
      <c r="AF3758" s="32"/>
      <c r="AG3758" s="32"/>
      <c r="AH3758" s="32"/>
      <c r="AI3758" s="32"/>
      <c r="AJ3758" s="32"/>
    </row>
    <row r="3759" spans="32:36" x14ac:dyDescent="0.25">
      <c r="AF3759" s="32"/>
      <c r="AG3759" s="32"/>
      <c r="AH3759" s="32"/>
      <c r="AI3759" s="32"/>
      <c r="AJ3759" s="32"/>
    </row>
    <row r="3760" spans="32:36" x14ac:dyDescent="0.25">
      <c r="AF3760" s="32"/>
      <c r="AG3760" s="32"/>
      <c r="AH3760" s="32"/>
      <c r="AI3760" s="32"/>
      <c r="AJ3760" s="32"/>
    </row>
    <row r="3761" spans="32:36" x14ac:dyDescent="0.25">
      <c r="AF3761" s="32"/>
      <c r="AG3761" s="32"/>
      <c r="AH3761" s="32"/>
      <c r="AI3761" s="32"/>
      <c r="AJ3761" s="32"/>
    </row>
    <row r="3762" spans="32:36" x14ac:dyDescent="0.25">
      <c r="AF3762" s="32"/>
      <c r="AG3762" s="32"/>
      <c r="AH3762" s="32"/>
      <c r="AI3762" s="32"/>
      <c r="AJ3762" s="32"/>
    </row>
    <row r="3763" spans="32:36" x14ac:dyDescent="0.25">
      <c r="AF3763" s="32"/>
      <c r="AG3763" s="32"/>
      <c r="AH3763" s="32"/>
      <c r="AI3763" s="32"/>
      <c r="AJ3763" s="32"/>
    </row>
    <row r="3764" spans="32:36" x14ac:dyDescent="0.25">
      <c r="AF3764" s="32"/>
      <c r="AG3764" s="32"/>
      <c r="AH3764" s="32"/>
      <c r="AI3764" s="32"/>
      <c r="AJ3764" s="32"/>
    </row>
    <row r="3765" spans="32:36" x14ac:dyDescent="0.25">
      <c r="AF3765" s="32"/>
      <c r="AG3765" s="32"/>
      <c r="AH3765" s="32"/>
      <c r="AI3765" s="32"/>
      <c r="AJ3765" s="32"/>
    </row>
    <row r="3766" spans="32:36" x14ac:dyDescent="0.25">
      <c r="AF3766" s="32"/>
      <c r="AG3766" s="32"/>
      <c r="AH3766" s="32"/>
      <c r="AI3766" s="32"/>
      <c r="AJ3766" s="32"/>
    </row>
    <row r="3767" spans="32:36" x14ac:dyDescent="0.25">
      <c r="AF3767" s="32"/>
      <c r="AG3767" s="32"/>
      <c r="AH3767" s="32"/>
      <c r="AI3767" s="32"/>
      <c r="AJ3767" s="32"/>
    </row>
    <row r="3768" spans="32:36" x14ac:dyDescent="0.25">
      <c r="AF3768" s="32"/>
      <c r="AG3768" s="32"/>
      <c r="AH3768" s="32"/>
      <c r="AI3768" s="32"/>
      <c r="AJ3768" s="32"/>
    </row>
    <row r="3769" spans="32:36" x14ac:dyDescent="0.25">
      <c r="AF3769" s="32"/>
      <c r="AG3769" s="32"/>
      <c r="AH3769" s="32"/>
      <c r="AI3769" s="32"/>
      <c r="AJ3769" s="32"/>
    </row>
    <row r="3770" spans="32:36" x14ac:dyDescent="0.25">
      <c r="AF3770" s="32"/>
      <c r="AG3770" s="32"/>
      <c r="AH3770" s="32"/>
      <c r="AI3770" s="32"/>
      <c r="AJ3770" s="32"/>
    </row>
    <row r="3771" spans="32:36" x14ac:dyDescent="0.25">
      <c r="AF3771" s="32"/>
      <c r="AG3771" s="32"/>
      <c r="AH3771" s="32"/>
      <c r="AI3771" s="32"/>
      <c r="AJ3771" s="32"/>
    </row>
    <row r="3772" spans="32:36" x14ac:dyDescent="0.25">
      <c r="AF3772" s="32"/>
      <c r="AG3772" s="32"/>
      <c r="AH3772" s="32"/>
      <c r="AI3772" s="32"/>
      <c r="AJ3772" s="32"/>
    </row>
    <row r="3773" spans="32:36" x14ac:dyDescent="0.25">
      <c r="AF3773" s="32"/>
      <c r="AG3773" s="32"/>
      <c r="AH3773" s="32"/>
      <c r="AI3773" s="32"/>
      <c r="AJ3773" s="32"/>
    </row>
    <row r="3774" spans="32:36" x14ac:dyDescent="0.25">
      <c r="AF3774" s="32"/>
      <c r="AG3774" s="32"/>
      <c r="AH3774" s="32"/>
      <c r="AI3774" s="32"/>
      <c r="AJ3774" s="32"/>
    </row>
    <row r="3775" spans="32:36" x14ac:dyDescent="0.25">
      <c r="AF3775" s="32"/>
      <c r="AG3775" s="32"/>
      <c r="AH3775" s="32"/>
      <c r="AI3775" s="32"/>
      <c r="AJ3775" s="32"/>
    </row>
    <row r="3776" spans="32:36" x14ac:dyDescent="0.25">
      <c r="AF3776" s="32"/>
      <c r="AG3776" s="32"/>
      <c r="AH3776" s="32"/>
      <c r="AI3776" s="32"/>
      <c r="AJ3776" s="32"/>
    </row>
    <row r="3777" spans="32:36" x14ac:dyDescent="0.25">
      <c r="AF3777" s="32"/>
      <c r="AG3777" s="32"/>
      <c r="AH3777" s="32"/>
      <c r="AI3777" s="32"/>
      <c r="AJ3777" s="32"/>
    </row>
    <row r="3778" spans="32:36" x14ac:dyDescent="0.25">
      <c r="AF3778" s="32"/>
      <c r="AG3778" s="32"/>
      <c r="AH3778" s="32"/>
      <c r="AI3778" s="32"/>
      <c r="AJ3778" s="32"/>
    </row>
    <row r="3779" spans="32:36" x14ac:dyDescent="0.25">
      <c r="AF3779" s="32"/>
      <c r="AG3779" s="32"/>
      <c r="AH3779" s="32"/>
      <c r="AI3779" s="32"/>
      <c r="AJ3779" s="32"/>
    </row>
    <row r="3780" spans="32:36" x14ac:dyDescent="0.25">
      <c r="AF3780" s="32"/>
      <c r="AG3780" s="32"/>
      <c r="AH3780" s="32"/>
      <c r="AI3780" s="32"/>
      <c r="AJ3780" s="32"/>
    </row>
    <row r="3781" spans="32:36" x14ac:dyDescent="0.25">
      <c r="AF3781" s="32"/>
      <c r="AG3781" s="32"/>
      <c r="AH3781" s="32"/>
      <c r="AI3781" s="32"/>
      <c r="AJ3781" s="32"/>
    </row>
    <row r="3782" spans="32:36" x14ac:dyDescent="0.25">
      <c r="AF3782" s="32"/>
      <c r="AG3782" s="32"/>
      <c r="AH3782" s="32"/>
      <c r="AI3782" s="32"/>
      <c r="AJ3782" s="32"/>
    </row>
    <row r="3783" spans="32:36" x14ac:dyDescent="0.25">
      <c r="AF3783" s="32"/>
      <c r="AG3783" s="32"/>
      <c r="AH3783" s="32"/>
      <c r="AI3783" s="32"/>
      <c r="AJ3783" s="32"/>
    </row>
    <row r="3784" spans="32:36" x14ac:dyDescent="0.25">
      <c r="AF3784" s="32"/>
      <c r="AG3784" s="32"/>
      <c r="AH3784" s="32"/>
      <c r="AI3784" s="32"/>
      <c r="AJ3784" s="32"/>
    </row>
    <row r="3785" spans="32:36" x14ac:dyDescent="0.25">
      <c r="AF3785" s="32"/>
      <c r="AG3785" s="32"/>
      <c r="AH3785" s="32"/>
      <c r="AI3785" s="32"/>
      <c r="AJ3785" s="32"/>
    </row>
    <row r="3786" spans="32:36" x14ac:dyDescent="0.25">
      <c r="AF3786" s="32"/>
      <c r="AG3786" s="32"/>
      <c r="AH3786" s="32"/>
      <c r="AI3786" s="32"/>
      <c r="AJ3786" s="32"/>
    </row>
    <row r="3787" spans="32:36" x14ac:dyDescent="0.25">
      <c r="AF3787" s="32"/>
      <c r="AG3787" s="32"/>
      <c r="AH3787" s="32"/>
      <c r="AI3787" s="32"/>
      <c r="AJ3787" s="32"/>
    </row>
    <row r="3788" spans="32:36" x14ac:dyDescent="0.25">
      <c r="AF3788" s="32"/>
      <c r="AG3788" s="32"/>
      <c r="AH3788" s="32"/>
      <c r="AI3788" s="32"/>
      <c r="AJ3788" s="32"/>
    </row>
    <row r="3789" spans="32:36" x14ac:dyDescent="0.25">
      <c r="AF3789" s="32"/>
      <c r="AG3789" s="32"/>
      <c r="AH3789" s="32"/>
      <c r="AI3789" s="32"/>
      <c r="AJ3789" s="32"/>
    </row>
    <row r="3790" spans="32:36" x14ac:dyDescent="0.25">
      <c r="AF3790" s="32"/>
      <c r="AG3790" s="32"/>
      <c r="AH3790" s="32"/>
      <c r="AI3790" s="32"/>
      <c r="AJ3790" s="32"/>
    </row>
    <row r="3791" spans="32:36" x14ac:dyDescent="0.25">
      <c r="AF3791" s="32"/>
      <c r="AG3791" s="32"/>
      <c r="AH3791" s="32"/>
      <c r="AI3791" s="32"/>
      <c r="AJ3791" s="32"/>
    </row>
    <row r="3792" spans="32:36" x14ac:dyDescent="0.25">
      <c r="AF3792" s="32"/>
      <c r="AG3792" s="32"/>
      <c r="AH3792" s="32"/>
      <c r="AI3792" s="32"/>
      <c r="AJ3792" s="32"/>
    </row>
    <row r="3793" spans="32:36" x14ac:dyDescent="0.25">
      <c r="AF3793" s="32"/>
      <c r="AG3793" s="32"/>
      <c r="AH3793" s="32"/>
      <c r="AI3793" s="32"/>
      <c r="AJ3793" s="32"/>
    </row>
    <row r="3794" spans="32:36" x14ac:dyDescent="0.25">
      <c r="AF3794" s="32"/>
      <c r="AG3794" s="32"/>
      <c r="AH3794" s="32"/>
      <c r="AI3794" s="32"/>
      <c r="AJ3794" s="32"/>
    </row>
    <row r="3795" spans="32:36" x14ac:dyDescent="0.25">
      <c r="AF3795" s="32"/>
      <c r="AG3795" s="32"/>
      <c r="AH3795" s="32"/>
      <c r="AI3795" s="32"/>
      <c r="AJ3795" s="32"/>
    </row>
    <row r="3796" spans="32:36" x14ac:dyDescent="0.25">
      <c r="AF3796" s="32"/>
      <c r="AG3796" s="32"/>
      <c r="AH3796" s="32"/>
      <c r="AI3796" s="32"/>
      <c r="AJ3796" s="32"/>
    </row>
    <row r="3797" spans="32:36" x14ac:dyDescent="0.25">
      <c r="AF3797" s="32"/>
      <c r="AG3797" s="32"/>
      <c r="AH3797" s="32"/>
      <c r="AI3797" s="32"/>
      <c r="AJ3797" s="32"/>
    </row>
    <row r="3798" spans="32:36" x14ac:dyDescent="0.25">
      <c r="AF3798" s="32"/>
      <c r="AG3798" s="32"/>
      <c r="AH3798" s="32"/>
      <c r="AI3798" s="32"/>
      <c r="AJ3798" s="32"/>
    </row>
    <row r="3799" spans="32:36" x14ac:dyDescent="0.25">
      <c r="AF3799" s="32"/>
      <c r="AG3799" s="32"/>
      <c r="AH3799" s="32"/>
      <c r="AI3799" s="32"/>
      <c r="AJ3799" s="32"/>
    </row>
    <row r="3800" spans="32:36" x14ac:dyDescent="0.25">
      <c r="AF3800" s="32"/>
      <c r="AG3800" s="32"/>
      <c r="AH3800" s="32"/>
      <c r="AI3800" s="32"/>
      <c r="AJ3800" s="32"/>
    </row>
    <row r="3801" spans="32:36" x14ac:dyDescent="0.25">
      <c r="AF3801" s="32"/>
      <c r="AG3801" s="32"/>
      <c r="AH3801" s="32"/>
      <c r="AI3801" s="32"/>
      <c r="AJ3801" s="32"/>
    </row>
    <row r="3802" spans="32:36" x14ac:dyDescent="0.25">
      <c r="AF3802" s="32"/>
      <c r="AG3802" s="32"/>
      <c r="AH3802" s="32"/>
      <c r="AI3802" s="32"/>
      <c r="AJ3802" s="32"/>
    </row>
    <row r="3803" spans="32:36" x14ac:dyDescent="0.25">
      <c r="AF3803" s="32"/>
      <c r="AG3803" s="32"/>
      <c r="AH3803" s="32"/>
      <c r="AI3803" s="32"/>
      <c r="AJ3803" s="32"/>
    </row>
    <row r="3804" spans="32:36" x14ac:dyDescent="0.25">
      <c r="AF3804" s="32"/>
      <c r="AG3804" s="32"/>
      <c r="AH3804" s="32"/>
      <c r="AI3804" s="32"/>
      <c r="AJ3804" s="32"/>
    </row>
    <row r="3805" spans="32:36" x14ac:dyDescent="0.25">
      <c r="AF3805" s="32"/>
      <c r="AG3805" s="32"/>
      <c r="AH3805" s="32"/>
      <c r="AI3805" s="32"/>
      <c r="AJ3805" s="32"/>
    </row>
    <row r="3806" spans="32:36" x14ac:dyDescent="0.25">
      <c r="AF3806" s="32"/>
      <c r="AG3806" s="32"/>
      <c r="AH3806" s="32"/>
      <c r="AI3806" s="32"/>
      <c r="AJ3806" s="32"/>
    </row>
    <row r="3807" spans="32:36" x14ac:dyDescent="0.25">
      <c r="AF3807" s="32"/>
      <c r="AG3807" s="32"/>
      <c r="AH3807" s="32"/>
      <c r="AI3807" s="32"/>
      <c r="AJ3807" s="32"/>
    </row>
    <row r="3808" spans="32:36" x14ac:dyDescent="0.25">
      <c r="AF3808" s="32"/>
      <c r="AG3808" s="32"/>
      <c r="AH3808" s="32"/>
      <c r="AI3808" s="32"/>
      <c r="AJ3808" s="32"/>
    </row>
    <row r="3809" spans="32:36" x14ac:dyDescent="0.25">
      <c r="AF3809" s="32"/>
      <c r="AG3809" s="32"/>
      <c r="AH3809" s="32"/>
      <c r="AI3809" s="32"/>
      <c r="AJ3809" s="32"/>
    </row>
    <row r="3810" spans="32:36" x14ac:dyDescent="0.25">
      <c r="AF3810" s="32"/>
      <c r="AG3810" s="32"/>
      <c r="AH3810" s="32"/>
      <c r="AI3810" s="32"/>
      <c r="AJ3810" s="32"/>
    </row>
    <row r="3811" spans="32:36" x14ac:dyDescent="0.25">
      <c r="AF3811" s="32"/>
      <c r="AG3811" s="32"/>
      <c r="AH3811" s="32"/>
      <c r="AI3811" s="32"/>
      <c r="AJ3811" s="32"/>
    </row>
    <row r="3812" spans="32:36" x14ac:dyDescent="0.25">
      <c r="AF3812" s="32"/>
      <c r="AG3812" s="32"/>
      <c r="AH3812" s="32"/>
      <c r="AI3812" s="32"/>
      <c r="AJ3812" s="32"/>
    </row>
    <row r="3813" spans="32:36" x14ac:dyDescent="0.25">
      <c r="AF3813" s="32"/>
      <c r="AG3813" s="32"/>
      <c r="AH3813" s="32"/>
      <c r="AI3813" s="32"/>
      <c r="AJ3813" s="32"/>
    </row>
    <row r="3814" spans="32:36" x14ac:dyDescent="0.25">
      <c r="AF3814" s="32"/>
      <c r="AG3814" s="32"/>
      <c r="AH3814" s="32"/>
      <c r="AI3814" s="32"/>
      <c r="AJ3814" s="32"/>
    </row>
    <row r="3815" spans="32:36" x14ac:dyDescent="0.25">
      <c r="AF3815" s="32"/>
      <c r="AG3815" s="32"/>
      <c r="AH3815" s="32"/>
      <c r="AI3815" s="32"/>
      <c r="AJ3815" s="32"/>
    </row>
    <row r="3816" spans="32:36" x14ac:dyDescent="0.25">
      <c r="AF3816" s="32"/>
      <c r="AG3816" s="32"/>
      <c r="AH3816" s="32"/>
      <c r="AI3816" s="32"/>
      <c r="AJ3816" s="32"/>
    </row>
    <row r="3817" spans="32:36" x14ac:dyDescent="0.25">
      <c r="AF3817" s="32"/>
      <c r="AG3817" s="32"/>
      <c r="AH3817" s="32"/>
      <c r="AI3817" s="32"/>
      <c r="AJ3817" s="32"/>
    </row>
    <row r="3818" spans="32:36" x14ac:dyDescent="0.25">
      <c r="AF3818" s="32"/>
      <c r="AG3818" s="32"/>
      <c r="AH3818" s="32"/>
      <c r="AI3818" s="32"/>
      <c r="AJ3818" s="32"/>
    </row>
    <row r="3819" spans="32:36" x14ac:dyDescent="0.25">
      <c r="AF3819" s="32"/>
      <c r="AG3819" s="32"/>
      <c r="AH3819" s="32"/>
      <c r="AI3819" s="32"/>
      <c r="AJ3819" s="32"/>
    </row>
    <row r="3820" spans="32:36" x14ac:dyDescent="0.25">
      <c r="AF3820" s="32"/>
      <c r="AG3820" s="32"/>
      <c r="AH3820" s="32"/>
      <c r="AI3820" s="32"/>
      <c r="AJ3820" s="32"/>
    </row>
    <row r="3821" spans="32:36" x14ac:dyDescent="0.25">
      <c r="AF3821" s="32"/>
      <c r="AG3821" s="32"/>
      <c r="AH3821" s="32"/>
      <c r="AI3821" s="32"/>
      <c r="AJ3821" s="32"/>
    </row>
    <row r="3822" spans="32:36" x14ac:dyDescent="0.25">
      <c r="AF3822" s="32"/>
      <c r="AG3822" s="32"/>
      <c r="AH3822" s="32"/>
      <c r="AI3822" s="32"/>
      <c r="AJ3822" s="32"/>
    </row>
    <row r="3823" spans="32:36" x14ac:dyDescent="0.25">
      <c r="AF3823" s="32"/>
      <c r="AG3823" s="32"/>
      <c r="AH3823" s="32"/>
      <c r="AI3823" s="32"/>
      <c r="AJ3823" s="32"/>
    </row>
    <row r="3824" spans="32:36" x14ac:dyDescent="0.25">
      <c r="AF3824" s="32"/>
      <c r="AG3824" s="32"/>
      <c r="AH3824" s="32"/>
      <c r="AI3824" s="32"/>
      <c r="AJ3824" s="32"/>
    </row>
    <row r="3825" spans="32:36" x14ac:dyDescent="0.25">
      <c r="AF3825" s="32"/>
      <c r="AG3825" s="32"/>
      <c r="AH3825" s="32"/>
      <c r="AI3825" s="32"/>
      <c r="AJ3825" s="32"/>
    </row>
    <row r="3826" spans="32:36" x14ac:dyDescent="0.25">
      <c r="AF3826" s="32"/>
      <c r="AG3826" s="32"/>
      <c r="AH3826" s="32"/>
      <c r="AI3826" s="32"/>
      <c r="AJ3826" s="32"/>
    </row>
    <row r="3827" spans="32:36" x14ac:dyDescent="0.25">
      <c r="AF3827" s="32"/>
      <c r="AG3827" s="32"/>
      <c r="AH3827" s="32"/>
      <c r="AI3827" s="32"/>
      <c r="AJ3827" s="32"/>
    </row>
    <row r="3828" spans="32:36" x14ac:dyDescent="0.25">
      <c r="AF3828" s="32"/>
      <c r="AG3828" s="32"/>
      <c r="AH3828" s="32"/>
      <c r="AI3828" s="32"/>
      <c r="AJ3828" s="32"/>
    </row>
    <row r="3829" spans="32:36" x14ac:dyDescent="0.25">
      <c r="AF3829" s="32"/>
      <c r="AG3829" s="32"/>
      <c r="AH3829" s="32"/>
      <c r="AI3829" s="32"/>
      <c r="AJ3829" s="32"/>
    </row>
    <row r="3830" spans="32:36" x14ac:dyDescent="0.25">
      <c r="AF3830" s="32"/>
      <c r="AG3830" s="32"/>
      <c r="AH3830" s="32"/>
      <c r="AI3830" s="32"/>
      <c r="AJ3830" s="32"/>
    </row>
    <row r="3831" spans="32:36" x14ac:dyDescent="0.25">
      <c r="AF3831" s="32"/>
      <c r="AG3831" s="32"/>
      <c r="AH3831" s="32"/>
      <c r="AI3831" s="32"/>
      <c r="AJ3831" s="32"/>
    </row>
    <row r="3832" spans="32:36" x14ac:dyDescent="0.25">
      <c r="AF3832" s="32"/>
      <c r="AG3832" s="32"/>
      <c r="AH3832" s="32"/>
      <c r="AI3832" s="32"/>
      <c r="AJ3832" s="32"/>
    </row>
    <row r="3833" spans="32:36" x14ac:dyDescent="0.25">
      <c r="AF3833" s="32"/>
      <c r="AG3833" s="32"/>
      <c r="AH3833" s="32"/>
      <c r="AI3833" s="32"/>
      <c r="AJ3833" s="32"/>
    </row>
    <row r="3834" spans="32:36" x14ac:dyDescent="0.25">
      <c r="AF3834" s="32"/>
      <c r="AG3834" s="32"/>
      <c r="AH3834" s="32"/>
      <c r="AI3834" s="32"/>
      <c r="AJ3834" s="32"/>
    </row>
    <row r="3835" spans="32:36" x14ac:dyDescent="0.25">
      <c r="AF3835" s="32"/>
      <c r="AG3835" s="32"/>
      <c r="AH3835" s="32"/>
      <c r="AI3835" s="32"/>
      <c r="AJ3835" s="32"/>
    </row>
    <row r="3836" spans="32:36" x14ac:dyDescent="0.25">
      <c r="AF3836" s="32"/>
      <c r="AG3836" s="32"/>
      <c r="AH3836" s="32"/>
      <c r="AI3836" s="32"/>
      <c r="AJ3836" s="32"/>
    </row>
    <row r="3837" spans="32:36" x14ac:dyDescent="0.25">
      <c r="AF3837" s="32"/>
      <c r="AG3837" s="32"/>
      <c r="AH3837" s="32"/>
      <c r="AI3837" s="32"/>
      <c r="AJ3837" s="32"/>
    </row>
    <row r="3838" spans="32:36" x14ac:dyDescent="0.25">
      <c r="AF3838" s="32"/>
      <c r="AG3838" s="32"/>
      <c r="AH3838" s="32"/>
      <c r="AI3838" s="32"/>
      <c r="AJ3838" s="32"/>
    </row>
    <row r="3839" spans="32:36" x14ac:dyDescent="0.25">
      <c r="AF3839" s="32"/>
      <c r="AG3839" s="32"/>
      <c r="AH3839" s="32"/>
      <c r="AI3839" s="32"/>
      <c r="AJ3839" s="32"/>
    </row>
    <row r="3840" spans="32:36" x14ac:dyDescent="0.25">
      <c r="AF3840" s="32"/>
      <c r="AG3840" s="32"/>
      <c r="AH3840" s="32"/>
      <c r="AI3840" s="32"/>
      <c r="AJ3840" s="32"/>
    </row>
    <row r="3841" spans="32:36" x14ac:dyDescent="0.25">
      <c r="AF3841" s="32"/>
      <c r="AG3841" s="32"/>
      <c r="AH3841" s="32"/>
      <c r="AI3841" s="32"/>
      <c r="AJ3841" s="32"/>
    </row>
    <row r="3842" spans="32:36" x14ac:dyDescent="0.25">
      <c r="AF3842" s="32"/>
      <c r="AG3842" s="32"/>
      <c r="AH3842" s="32"/>
      <c r="AI3842" s="32"/>
      <c r="AJ3842" s="32"/>
    </row>
    <row r="3843" spans="32:36" x14ac:dyDescent="0.25">
      <c r="AF3843" s="32"/>
      <c r="AG3843" s="32"/>
      <c r="AH3843" s="32"/>
      <c r="AI3843" s="32"/>
      <c r="AJ3843" s="32"/>
    </row>
    <row r="3844" spans="32:36" x14ac:dyDescent="0.25">
      <c r="AF3844" s="32"/>
      <c r="AG3844" s="32"/>
      <c r="AH3844" s="32"/>
      <c r="AI3844" s="32"/>
      <c r="AJ3844" s="32"/>
    </row>
    <row r="3845" spans="32:36" x14ac:dyDescent="0.25">
      <c r="AF3845" s="32"/>
      <c r="AG3845" s="32"/>
      <c r="AH3845" s="32"/>
      <c r="AI3845" s="32"/>
      <c r="AJ3845" s="32"/>
    </row>
    <row r="3846" spans="32:36" x14ac:dyDescent="0.25">
      <c r="AF3846" s="32"/>
      <c r="AG3846" s="32"/>
      <c r="AH3846" s="32"/>
      <c r="AI3846" s="32"/>
      <c r="AJ3846" s="32"/>
    </row>
    <row r="3847" spans="32:36" x14ac:dyDescent="0.25">
      <c r="AF3847" s="32"/>
      <c r="AG3847" s="32"/>
      <c r="AH3847" s="32"/>
      <c r="AI3847" s="32"/>
      <c r="AJ3847" s="32"/>
    </row>
    <row r="3848" spans="32:36" x14ac:dyDescent="0.25">
      <c r="AF3848" s="32"/>
      <c r="AG3848" s="32"/>
      <c r="AH3848" s="32"/>
      <c r="AI3848" s="32"/>
      <c r="AJ3848" s="32"/>
    </row>
    <row r="3849" spans="32:36" x14ac:dyDescent="0.25">
      <c r="AF3849" s="32"/>
      <c r="AG3849" s="32"/>
      <c r="AH3849" s="32"/>
      <c r="AI3849" s="32"/>
      <c r="AJ3849" s="32"/>
    </row>
    <row r="3850" spans="32:36" x14ac:dyDescent="0.25">
      <c r="AF3850" s="32"/>
      <c r="AG3850" s="32"/>
      <c r="AH3850" s="32"/>
      <c r="AI3850" s="32"/>
      <c r="AJ3850" s="32"/>
    </row>
    <row r="3851" spans="32:36" x14ac:dyDescent="0.25">
      <c r="AF3851" s="32"/>
      <c r="AG3851" s="32"/>
      <c r="AH3851" s="32"/>
      <c r="AI3851" s="32"/>
      <c r="AJ3851" s="32"/>
    </row>
    <row r="3852" spans="32:36" x14ac:dyDescent="0.25">
      <c r="AF3852" s="32"/>
      <c r="AG3852" s="32"/>
      <c r="AH3852" s="32"/>
      <c r="AI3852" s="32"/>
      <c r="AJ3852" s="32"/>
    </row>
    <row r="3853" spans="32:36" x14ac:dyDescent="0.25">
      <c r="AF3853" s="32"/>
      <c r="AG3853" s="32"/>
      <c r="AH3853" s="32"/>
      <c r="AI3853" s="32"/>
      <c r="AJ3853" s="32"/>
    </row>
    <row r="3854" spans="32:36" x14ac:dyDescent="0.25">
      <c r="AF3854" s="32"/>
      <c r="AG3854" s="32"/>
      <c r="AH3854" s="32"/>
      <c r="AI3854" s="32"/>
      <c r="AJ3854" s="32"/>
    </row>
    <row r="3855" spans="32:36" x14ac:dyDescent="0.25">
      <c r="AF3855" s="32"/>
      <c r="AG3855" s="32"/>
      <c r="AH3855" s="32"/>
      <c r="AI3855" s="32"/>
      <c r="AJ3855" s="32"/>
    </row>
    <row r="3856" spans="32:36" x14ac:dyDescent="0.25">
      <c r="AF3856" s="32"/>
      <c r="AG3856" s="32"/>
      <c r="AH3856" s="32"/>
      <c r="AI3856" s="32"/>
      <c r="AJ3856" s="32"/>
    </row>
    <row r="3857" spans="32:36" x14ac:dyDescent="0.25">
      <c r="AF3857" s="32"/>
      <c r="AG3857" s="32"/>
      <c r="AH3857" s="32"/>
      <c r="AI3857" s="32"/>
      <c r="AJ3857" s="32"/>
    </row>
    <row r="3858" spans="32:36" x14ac:dyDescent="0.25">
      <c r="AF3858" s="32"/>
      <c r="AG3858" s="32"/>
      <c r="AH3858" s="32"/>
      <c r="AI3858" s="32"/>
      <c r="AJ3858" s="32"/>
    </row>
    <row r="3859" spans="32:36" x14ac:dyDescent="0.25">
      <c r="AF3859" s="32"/>
      <c r="AG3859" s="32"/>
      <c r="AH3859" s="32"/>
      <c r="AI3859" s="32"/>
      <c r="AJ3859" s="32"/>
    </row>
    <row r="3860" spans="32:36" x14ac:dyDescent="0.25">
      <c r="AF3860" s="32"/>
      <c r="AG3860" s="32"/>
      <c r="AH3860" s="32"/>
      <c r="AI3860" s="32"/>
      <c r="AJ3860" s="32"/>
    </row>
    <row r="3861" spans="32:36" x14ac:dyDescent="0.25">
      <c r="AF3861" s="32"/>
      <c r="AG3861" s="32"/>
      <c r="AH3861" s="32"/>
      <c r="AI3861" s="32"/>
      <c r="AJ3861" s="32"/>
    </row>
    <row r="3862" spans="32:36" x14ac:dyDescent="0.25">
      <c r="AF3862" s="32"/>
      <c r="AG3862" s="32"/>
      <c r="AH3862" s="32"/>
      <c r="AI3862" s="32"/>
      <c r="AJ3862" s="32"/>
    </row>
    <row r="3863" spans="32:36" x14ac:dyDescent="0.25">
      <c r="AF3863" s="32"/>
      <c r="AG3863" s="32"/>
      <c r="AH3863" s="32"/>
      <c r="AI3863" s="32"/>
      <c r="AJ3863" s="32"/>
    </row>
    <row r="3864" spans="32:36" x14ac:dyDescent="0.25">
      <c r="AF3864" s="32"/>
      <c r="AG3864" s="32"/>
      <c r="AH3864" s="32"/>
      <c r="AI3864" s="32"/>
      <c r="AJ3864" s="32"/>
    </row>
    <row r="3865" spans="32:36" x14ac:dyDescent="0.25">
      <c r="AF3865" s="32"/>
      <c r="AG3865" s="32"/>
      <c r="AH3865" s="32"/>
      <c r="AI3865" s="32"/>
      <c r="AJ3865" s="32"/>
    </row>
    <row r="3866" spans="32:36" x14ac:dyDescent="0.25">
      <c r="AF3866" s="32"/>
      <c r="AG3866" s="32"/>
      <c r="AH3866" s="32"/>
      <c r="AI3866" s="32"/>
      <c r="AJ3866" s="32"/>
    </row>
    <row r="3867" spans="32:36" x14ac:dyDescent="0.25">
      <c r="AF3867" s="32"/>
      <c r="AG3867" s="32"/>
      <c r="AH3867" s="32"/>
      <c r="AI3867" s="32"/>
      <c r="AJ3867" s="32"/>
    </row>
    <row r="3868" spans="32:36" x14ac:dyDescent="0.25">
      <c r="AF3868" s="32"/>
      <c r="AG3868" s="32"/>
      <c r="AH3868" s="32"/>
      <c r="AI3868" s="32"/>
      <c r="AJ3868" s="32"/>
    </row>
    <row r="3869" spans="32:36" x14ac:dyDescent="0.25">
      <c r="AF3869" s="32"/>
      <c r="AG3869" s="32"/>
      <c r="AH3869" s="32"/>
      <c r="AI3869" s="32"/>
      <c r="AJ3869" s="32"/>
    </row>
    <row r="3870" spans="32:36" x14ac:dyDescent="0.25">
      <c r="AF3870" s="32"/>
      <c r="AG3870" s="32"/>
      <c r="AH3870" s="32"/>
      <c r="AI3870" s="32"/>
      <c r="AJ3870" s="32"/>
    </row>
    <row r="3871" spans="32:36" x14ac:dyDescent="0.25">
      <c r="AF3871" s="32"/>
      <c r="AG3871" s="32"/>
      <c r="AH3871" s="32"/>
      <c r="AI3871" s="32"/>
      <c r="AJ3871" s="32"/>
    </row>
    <row r="3872" spans="32:36" x14ac:dyDescent="0.25">
      <c r="AF3872" s="32"/>
      <c r="AG3872" s="32"/>
      <c r="AH3872" s="32"/>
      <c r="AI3872" s="32"/>
      <c r="AJ3872" s="32"/>
    </row>
    <row r="3873" spans="32:36" x14ac:dyDescent="0.25">
      <c r="AF3873" s="32"/>
      <c r="AG3873" s="32"/>
      <c r="AH3873" s="32"/>
      <c r="AI3873" s="32"/>
      <c r="AJ3873" s="32"/>
    </row>
    <row r="3874" spans="32:36" x14ac:dyDescent="0.25">
      <c r="AF3874" s="32"/>
      <c r="AG3874" s="32"/>
      <c r="AH3874" s="32"/>
      <c r="AI3874" s="32"/>
      <c r="AJ3874" s="32"/>
    </row>
    <row r="3875" spans="32:36" x14ac:dyDescent="0.25">
      <c r="AF3875" s="32"/>
      <c r="AG3875" s="32"/>
      <c r="AH3875" s="32"/>
      <c r="AI3875" s="32"/>
      <c r="AJ3875" s="32"/>
    </row>
    <row r="3876" spans="32:36" x14ac:dyDescent="0.25">
      <c r="AF3876" s="32"/>
      <c r="AG3876" s="32"/>
      <c r="AH3876" s="32"/>
      <c r="AI3876" s="32"/>
      <c r="AJ3876" s="32"/>
    </row>
    <row r="3877" spans="32:36" x14ac:dyDescent="0.25">
      <c r="AF3877" s="32"/>
      <c r="AG3877" s="32"/>
      <c r="AH3877" s="32"/>
      <c r="AI3877" s="32"/>
      <c r="AJ3877" s="32"/>
    </row>
    <row r="3878" spans="32:36" x14ac:dyDescent="0.25">
      <c r="AF3878" s="32"/>
      <c r="AG3878" s="32"/>
      <c r="AH3878" s="32"/>
      <c r="AI3878" s="32"/>
      <c r="AJ3878" s="32"/>
    </row>
    <row r="3879" spans="32:36" x14ac:dyDescent="0.25">
      <c r="AF3879" s="32"/>
      <c r="AG3879" s="32"/>
      <c r="AH3879" s="32"/>
      <c r="AI3879" s="32"/>
      <c r="AJ3879" s="32"/>
    </row>
    <row r="3880" spans="32:36" x14ac:dyDescent="0.25">
      <c r="AF3880" s="32"/>
      <c r="AG3880" s="32"/>
      <c r="AH3880" s="32"/>
      <c r="AI3880" s="32"/>
      <c r="AJ3880" s="32"/>
    </row>
    <row r="3881" spans="32:36" x14ac:dyDescent="0.25">
      <c r="AF3881" s="32"/>
      <c r="AG3881" s="32"/>
      <c r="AH3881" s="32"/>
      <c r="AI3881" s="32"/>
      <c r="AJ3881" s="32"/>
    </row>
    <row r="3882" spans="32:36" x14ac:dyDescent="0.25">
      <c r="AF3882" s="32"/>
      <c r="AG3882" s="32"/>
      <c r="AH3882" s="32"/>
      <c r="AI3882" s="32"/>
      <c r="AJ3882" s="32"/>
    </row>
    <row r="3883" spans="32:36" x14ac:dyDescent="0.25">
      <c r="AF3883" s="32"/>
      <c r="AG3883" s="32"/>
      <c r="AH3883" s="32"/>
      <c r="AI3883" s="32"/>
      <c r="AJ3883" s="32"/>
    </row>
    <row r="3884" spans="32:36" x14ac:dyDescent="0.25">
      <c r="AF3884" s="32"/>
      <c r="AG3884" s="32"/>
      <c r="AH3884" s="32"/>
      <c r="AI3884" s="32"/>
      <c r="AJ3884" s="32"/>
    </row>
    <row r="3885" spans="32:36" x14ac:dyDescent="0.25">
      <c r="AF3885" s="32"/>
      <c r="AG3885" s="32"/>
      <c r="AH3885" s="32"/>
      <c r="AI3885" s="32"/>
      <c r="AJ3885" s="32"/>
    </row>
    <row r="3886" spans="32:36" x14ac:dyDescent="0.25">
      <c r="AF3886" s="32"/>
      <c r="AG3886" s="32"/>
      <c r="AH3886" s="32"/>
      <c r="AI3886" s="32"/>
      <c r="AJ3886" s="32"/>
    </row>
    <row r="3887" spans="32:36" x14ac:dyDescent="0.25">
      <c r="AF3887" s="32"/>
      <c r="AG3887" s="32"/>
      <c r="AH3887" s="32"/>
      <c r="AI3887" s="32"/>
      <c r="AJ3887" s="32"/>
    </row>
    <row r="3888" spans="32:36" x14ac:dyDescent="0.25">
      <c r="AF3888" s="32"/>
      <c r="AG3888" s="32"/>
      <c r="AH3888" s="32"/>
      <c r="AI3888" s="32"/>
      <c r="AJ3888" s="32"/>
    </row>
    <row r="3889" spans="32:36" x14ac:dyDescent="0.25">
      <c r="AF3889" s="32"/>
      <c r="AG3889" s="32"/>
      <c r="AH3889" s="32"/>
      <c r="AI3889" s="32"/>
      <c r="AJ3889" s="32"/>
    </row>
    <row r="3890" spans="32:36" x14ac:dyDescent="0.25">
      <c r="AF3890" s="32"/>
      <c r="AG3890" s="32"/>
      <c r="AH3890" s="32"/>
      <c r="AI3890" s="32"/>
      <c r="AJ3890" s="32"/>
    </row>
    <row r="3891" spans="32:36" x14ac:dyDescent="0.25">
      <c r="AF3891" s="32"/>
      <c r="AG3891" s="32"/>
      <c r="AH3891" s="32"/>
      <c r="AI3891" s="32"/>
      <c r="AJ3891" s="32"/>
    </row>
    <row r="3892" spans="32:36" x14ac:dyDescent="0.25">
      <c r="AF3892" s="32"/>
      <c r="AG3892" s="32"/>
      <c r="AH3892" s="32"/>
      <c r="AI3892" s="32"/>
      <c r="AJ3892" s="32"/>
    </row>
    <row r="3893" spans="32:36" x14ac:dyDescent="0.25">
      <c r="AF3893" s="32"/>
      <c r="AG3893" s="32"/>
      <c r="AH3893" s="32"/>
      <c r="AI3893" s="32"/>
      <c r="AJ3893" s="32"/>
    </row>
    <row r="3894" spans="32:36" x14ac:dyDescent="0.25">
      <c r="AF3894" s="32"/>
      <c r="AG3894" s="32"/>
      <c r="AH3894" s="32"/>
      <c r="AI3894" s="32"/>
      <c r="AJ3894" s="32"/>
    </row>
    <row r="3895" spans="32:36" x14ac:dyDescent="0.25">
      <c r="AF3895" s="32"/>
      <c r="AG3895" s="32"/>
      <c r="AH3895" s="32"/>
      <c r="AI3895" s="32"/>
      <c r="AJ3895" s="32"/>
    </row>
    <row r="3896" spans="32:36" x14ac:dyDescent="0.25">
      <c r="AF3896" s="32"/>
      <c r="AG3896" s="32"/>
      <c r="AH3896" s="32"/>
      <c r="AI3896" s="32"/>
      <c r="AJ3896" s="32"/>
    </row>
    <row r="3897" spans="32:36" x14ac:dyDescent="0.25">
      <c r="AF3897" s="32"/>
      <c r="AG3897" s="32"/>
      <c r="AH3897" s="32"/>
      <c r="AI3897" s="32"/>
      <c r="AJ3897" s="32"/>
    </row>
    <row r="3898" spans="32:36" x14ac:dyDescent="0.25">
      <c r="AF3898" s="32"/>
      <c r="AG3898" s="32"/>
      <c r="AH3898" s="32"/>
      <c r="AI3898" s="32"/>
      <c r="AJ3898" s="32"/>
    </row>
    <row r="3899" spans="32:36" x14ac:dyDescent="0.25">
      <c r="AF3899" s="32"/>
      <c r="AG3899" s="32"/>
      <c r="AH3899" s="32"/>
      <c r="AI3899" s="32"/>
      <c r="AJ3899" s="32"/>
    </row>
    <row r="3900" spans="32:36" x14ac:dyDescent="0.25">
      <c r="AF3900" s="32"/>
      <c r="AG3900" s="32"/>
      <c r="AH3900" s="32"/>
      <c r="AI3900" s="32"/>
      <c r="AJ3900" s="32"/>
    </row>
    <row r="3901" spans="32:36" x14ac:dyDescent="0.25">
      <c r="AF3901" s="32"/>
      <c r="AG3901" s="32"/>
      <c r="AH3901" s="32"/>
      <c r="AI3901" s="32"/>
      <c r="AJ3901" s="32"/>
    </row>
    <row r="3902" spans="32:36" x14ac:dyDescent="0.25">
      <c r="AF3902" s="32"/>
      <c r="AG3902" s="32"/>
      <c r="AH3902" s="32"/>
      <c r="AI3902" s="32"/>
      <c r="AJ3902" s="32"/>
    </row>
    <row r="3903" spans="32:36" x14ac:dyDescent="0.25">
      <c r="AF3903" s="32"/>
      <c r="AG3903" s="32"/>
      <c r="AH3903" s="32"/>
      <c r="AI3903" s="32"/>
      <c r="AJ3903" s="32"/>
    </row>
    <row r="3904" spans="32:36" x14ac:dyDescent="0.25">
      <c r="AF3904" s="32"/>
      <c r="AG3904" s="32"/>
      <c r="AH3904" s="32"/>
      <c r="AI3904" s="32"/>
      <c r="AJ3904" s="32"/>
    </row>
    <row r="3905" spans="32:36" x14ac:dyDescent="0.25">
      <c r="AF3905" s="32"/>
      <c r="AG3905" s="32"/>
      <c r="AH3905" s="32"/>
      <c r="AI3905" s="32"/>
      <c r="AJ3905" s="32"/>
    </row>
    <row r="3906" spans="32:36" x14ac:dyDescent="0.25">
      <c r="AF3906" s="32"/>
      <c r="AG3906" s="32"/>
      <c r="AH3906" s="32"/>
      <c r="AI3906" s="32"/>
      <c r="AJ3906" s="32"/>
    </row>
    <row r="3907" spans="32:36" x14ac:dyDescent="0.25">
      <c r="AF3907" s="32"/>
      <c r="AG3907" s="32"/>
      <c r="AH3907" s="32"/>
      <c r="AI3907" s="32"/>
      <c r="AJ3907" s="32"/>
    </row>
    <row r="3908" spans="32:36" x14ac:dyDescent="0.25">
      <c r="AF3908" s="32"/>
      <c r="AG3908" s="32"/>
      <c r="AH3908" s="32"/>
      <c r="AI3908" s="32"/>
      <c r="AJ3908" s="32"/>
    </row>
    <row r="3909" spans="32:36" x14ac:dyDescent="0.25">
      <c r="AF3909" s="32"/>
      <c r="AG3909" s="32"/>
      <c r="AH3909" s="32"/>
      <c r="AI3909" s="32"/>
      <c r="AJ3909" s="32"/>
    </row>
    <row r="3910" spans="32:36" x14ac:dyDescent="0.25">
      <c r="AF3910" s="32"/>
      <c r="AG3910" s="32"/>
      <c r="AH3910" s="32"/>
      <c r="AI3910" s="32"/>
      <c r="AJ3910" s="32"/>
    </row>
    <row r="3911" spans="32:36" x14ac:dyDescent="0.25">
      <c r="AF3911" s="32"/>
      <c r="AG3911" s="32"/>
      <c r="AH3911" s="32"/>
      <c r="AI3911" s="32"/>
      <c r="AJ3911" s="32"/>
    </row>
    <row r="3912" spans="32:36" x14ac:dyDescent="0.25">
      <c r="AF3912" s="32"/>
      <c r="AG3912" s="32"/>
      <c r="AH3912" s="32"/>
      <c r="AI3912" s="32"/>
      <c r="AJ3912" s="32"/>
    </row>
    <row r="3913" spans="32:36" x14ac:dyDescent="0.25">
      <c r="AF3913" s="32"/>
      <c r="AG3913" s="32"/>
      <c r="AH3913" s="32"/>
      <c r="AI3913" s="32"/>
      <c r="AJ3913" s="32"/>
    </row>
    <row r="3914" spans="32:36" x14ac:dyDescent="0.25">
      <c r="AF3914" s="32"/>
      <c r="AG3914" s="32"/>
      <c r="AH3914" s="32"/>
      <c r="AI3914" s="32"/>
      <c r="AJ3914" s="32"/>
    </row>
    <row r="3915" spans="32:36" x14ac:dyDescent="0.25">
      <c r="AF3915" s="32"/>
      <c r="AG3915" s="32"/>
      <c r="AH3915" s="32"/>
      <c r="AI3915" s="32"/>
      <c r="AJ3915" s="32"/>
    </row>
    <row r="3916" spans="32:36" x14ac:dyDescent="0.25">
      <c r="AF3916" s="32"/>
      <c r="AG3916" s="32"/>
      <c r="AH3916" s="32"/>
      <c r="AI3916" s="32"/>
      <c r="AJ3916" s="32"/>
    </row>
    <row r="3917" spans="32:36" x14ac:dyDescent="0.25">
      <c r="AF3917" s="32"/>
      <c r="AG3917" s="32"/>
      <c r="AH3917" s="32"/>
      <c r="AI3917" s="32"/>
      <c r="AJ3917" s="32"/>
    </row>
    <row r="3918" spans="32:36" x14ac:dyDescent="0.25">
      <c r="AF3918" s="32"/>
      <c r="AG3918" s="32"/>
      <c r="AH3918" s="32"/>
      <c r="AI3918" s="32"/>
      <c r="AJ3918" s="32"/>
    </row>
    <row r="3919" spans="32:36" x14ac:dyDescent="0.25">
      <c r="AF3919" s="32"/>
      <c r="AG3919" s="32"/>
      <c r="AH3919" s="32"/>
      <c r="AI3919" s="32"/>
      <c r="AJ3919" s="32"/>
    </row>
    <row r="3920" spans="32:36" x14ac:dyDescent="0.25">
      <c r="AF3920" s="32"/>
      <c r="AG3920" s="32"/>
      <c r="AH3920" s="32"/>
      <c r="AI3920" s="32"/>
      <c r="AJ3920" s="32"/>
    </row>
    <row r="3921" spans="32:36" x14ac:dyDescent="0.25">
      <c r="AF3921" s="32"/>
      <c r="AG3921" s="32"/>
      <c r="AH3921" s="32"/>
      <c r="AI3921" s="32"/>
      <c r="AJ3921" s="32"/>
    </row>
    <row r="3922" spans="32:36" x14ac:dyDescent="0.25">
      <c r="AF3922" s="32"/>
      <c r="AG3922" s="32"/>
      <c r="AH3922" s="32"/>
      <c r="AI3922" s="32"/>
      <c r="AJ3922" s="32"/>
    </row>
    <row r="3923" spans="32:36" x14ac:dyDescent="0.25">
      <c r="AF3923" s="32"/>
      <c r="AG3923" s="32"/>
      <c r="AH3923" s="32"/>
      <c r="AI3923" s="32"/>
      <c r="AJ3923" s="32"/>
    </row>
    <row r="3924" spans="32:36" x14ac:dyDescent="0.25">
      <c r="AF3924" s="32"/>
      <c r="AG3924" s="32"/>
      <c r="AH3924" s="32"/>
      <c r="AI3924" s="32"/>
      <c r="AJ3924" s="32"/>
    </row>
    <row r="3925" spans="32:36" x14ac:dyDescent="0.25">
      <c r="AF3925" s="32"/>
      <c r="AG3925" s="32"/>
      <c r="AH3925" s="32"/>
      <c r="AI3925" s="32"/>
      <c r="AJ3925" s="32"/>
    </row>
    <row r="3926" spans="32:36" x14ac:dyDescent="0.25">
      <c r="AF3926" s="32"/>
      <c r="AG3926" s="32"/>
      <c r="AH3926" s="32"/>
      <c r="AI3926" s="32"/>
      <c r="AJ3926" s="32"/>
    </row>
    <row r="3927" spans="32:36" x14ac:dyDescent="0.25">
      <c r="AF3927" s="32"/>
      <c r="AG3927" s="32"/>
      <c r="AH3927" s="32"/>
      <c r="AI3927" s="32"/>
      <c r="AJ3927" s="32"/>
    </row>
    <row r="3928" spans="32:36" x14ac:dyDescent="0.25">
      <c r="AF3928" s="32"/>
      <c r="AG3928" s="32"/>
      <c r="AH3928" s="32"/>
      <c r="AI3928" s="32"/>
      <c r="AJ3928" s="32"/>
    </row>
    <row r="3929" spans="32:36" x14ac:dyDescent="0.25">
      <c r="AF3929" s="32"/>
      <c r="AG3929" s="32"/>
      <c r="AH3929" s="32"/>
      <c r="AI3929" s="32"/>
      <c r="AJ3929" s="32"/>
    </row>
    <row r="3930" spans="32:36" x14ac:dyDescent="0.25">
      <c r="AF3930" s="32"/>
      <c r="AG3930" s="32"/>
      <c r="AH3930" s="32"/>
      <c r="AI3930" s="32"/>
      <c r="AJ3930" s="32"/>
    </row>
    <row r="3931" spans="32:36" x14ac:dyDescent="0.25">
      <c r="AF3931" s="32"/>
      <c r="AG3931" s="32"/>
      <c r="AH3931" s="32"/>
      <c r="AI3931" s="32"/>
      <c r="AJ3931" s="32"/>
    </row>
    <row r="3932" spans="32:36" x14ac:dyDescent="0.25">
      <c r="AF3932" s="32"/>
      <c r="AG3932" s="32"/>
      <c r="AH3932" s="32"/>
      <c r="AI3932" s="32"/>
      <c r="AJ3932" s="32"/>
    </row>
    <row r="3933" spans="32:36" x14ac:dyDescent="0.25">
      <c r="AF3933" s="32"/>
      <c r="AG3933" s="32"/>
      <c r="AH3933" s="32"/>
      <c r="AI3933" s="32"/>
      <c r="AJ3933" s="32"/>
    </row>
    <row r="3934" spans="32:36" x14ac:dyDescent="0.25">
      <c r="AF3934" s="32"/>
      <c r="AG3934" s="32"/>
      <c r="AH3934" s="32"/>
      <c r="AI3934" s="32"/>
      <c r="AJ3934" s="32"/>
    </row>
    <row r="3935" spans="32:36" x14ac:dyDescent="0.25">
      <c r="AF3935" s="32"/>
      <c r="AG3935" s="32"/>
      <c r="AH3935" s="32"/>
      <c r="AI3935" s="32"/>
      <c r="AJ3935" s="32"/>
    </row>
    <row r="3936" spans="32:36" x14ac:dyDescent="0.25">
      <c r="AF3936" s="32"/>
      <c r="AG3936" s="32"/>
      <c r="AH3936" s="32"/>
      <c r="AI3936" s="32"/>
      <c r="AJ3936" s="32"/>
    </row>
    <row r="3937" spans="32:36" x14ac:dyDescent="0.25">
      <c r="AF3937" s="32"/>
      <c r="AG3937" s="32"/>
      <c r="AH3937" s="32"/>
      <c r="AI3937" s="32"/>
      <c r="AJ3937" s="32"/>
    </row>
    <row r="3938" spans="32:36" x14ac:dyDescent="0.25">
      <c r="AF3938" s="32"/>
      <c r="AG3938" s="32"/>
      <c r="AH3938" s="32"/>
      <c r="AI3938" s="32"/>
      <c r="AJ3938" s="32"/>
    </row>
    <row r="3939" spans="32:36" x14ac:dyDescent="0.25">
      <c r="AF3939" s="32"/>
      <c r="AG3939" s="32"/>
      <c r="AH3939" s="32"/>
      <c r="AI3939" s="32"/>
      <c r="AJ3939" s="32"/>
    </row>
    <row r="3940" spans="32:36" x14ac:dyDescent="0.25">
      <c r="AF3940" s="32"/>
      <c r="AG3940" s="32"/>
      <c r="AH3940" s="32"/>
      <c r="AI3940" s="32"/>
      <c r="AJ3940" s="32"/>
    </row>
    <row r="3941" spans="32:36" x14ac:dyDescent="0.25">
      <c r="AF3941" s="32"/>
      <c r="AG3941" s="32"/>
      <c r="AH3941" s="32"/>
      <c r="AI3941" s="32"/>
      <c r="AJ3941" s="32"/>
    </row>
    <row r="3942" spans="32:36" x14ac:dyDescent="0.25">
      <c r="AF3942" s="32"/>
      <c r="AG3942" s="32"/>
      <c r="AH3942" s="32"/>
      <c r="AI3942" s="32"/>
      <c r="AJ3942" s="32"/>
    </row>
    <row r="3943" spans="32:36" x14ac:dyDescent="0.25">
      <c r="AF3943" s="32"/>
      <c r="AG3943" s="32"/>
      <c r="AH3943" s="32"/>
      <c r="AI3943" s="32"/>
      <c r="AJ3943" s="32"/>
    </row>
    <row r="3944" spans="32:36" x14ac:dyDescent="0.25">
      <c r="AF3944" s="32"/>
      <c r="AG3944" s="32"/>
      <c r="AH3944" s="32"/>
      <c r="AI3944" s="32"/>
      <c r="AJ3944" s="32"/>
    </row>
    <row r="3945" spans="32:36" x14ac:dyDescent="0.25">
      <c r="AF3945" s="32"/>
      <c r="AG3945" s="32"/>
      <c r="AH3945" s="32"/>
      <c r="AI3945" s="32"/>
      <c r="AJ3945" s="32"/>
    </row>
    <row r="3946" spans="32:36" x14ac:dyDescent="0.25">
      <c r="AF3946" s="32"/>
      <c r="AG3946" s="32"/>
      <c r="AH3946" s="32"/>
      <c r="AI3946" s="32"/>
      <c r="AJ3946" s="32"/>
    </row>
    <row r="3947" spans="32:36" x14ac:dyDescent="0.25">
      <c r="AF3947" s="32"/>
      <c r="AG3947" s="32"/>
      <c r="AH3947" s="32"/>
      <c r="AI3947" s="32"/>
      <c r="AJ3947" s="32"/>
    </row>
    <row r="3948" spans="32:36" x14ac:dyDescent="0.25">
      <c r="AF3948" s="32"/>
      <c r="AG3948" s="32"/>
      <c r="AH3948" s="32"/>
      <c r="AI3948" s="32"/>
      <c r="AJ3948" s="32"/>
    </row>
    <row r="3949" spans="32:36" x14ac:dyDescent="0.25">
      <c r="AF3949" s="32"/>
      <c r="AG3949" s="32"/>
      <c r="AH3949" s="32"/>
      <c r="AI3949" s="32"/>
      <c r="AJ3949" s="32"/>
    </row>
    <row r="3950" spans="32:36" x14ac:dyDescent="0.25">
      <c r="AF3950" s="32"/>
      <c r="AG3950" s="32"/>
      <c r="AH3950" s="32"/>
      <c r="AI3950" s="32"/>
      <c r="AJ3950" s="32"/>
    </row>
    <row r="3951" spans="32:36" x14ac:dyDescent="0.25">
      <c r="AF3951" s="32"/>
      <c r="AG3951" s="32"/>
      <c r="AH3951" s="32"/>
      <c r="AI3951" s="32"/>
      <c r="AJ3951" s="32"/>
    </row>
    <row r="3952" spans="32:36" x14ac:dyDescent="0.25">
      <c r="AF3952" s="32"/>
      <c r="AG3952" s="32"/>
      <c r="AH3952" s="32"/>
      <c r="AI3952" s="32"/>
      <c r="AJ3952" s="32"/>
    </row>
    <row r="3953" spans="32:36" x14ac:dyDescent="0.25">
      <c r="AF3953" s="32"/>
      <c r="AG3953" s="32"/>
      <c r="AH3953" s="32"/>
      <c r="AI3953" s="32"/>
      <c r="AJ3953" s="32"/>
    </row>
    <row r="3954" spans="32:36" x14ac:dyDescent="0.25">
      <c r="AF3954" s="32"/>
      <c r="AG3954" s="32"/>
      <c r="AH3954" s="32"/>
      <c r="AI3954" s="32"/>
      <c r="AJ3954" s="32"/>
    </row>
    <row r="3955" spans="32:36" x14ac:dyDescent="0.25">
      <c r="AF3955" s="32"/>
      <c r="AG3955" s="32"/>
      <c r="AH3955" s="32"/>
      <c r="AI3955" s="32"/>
      <c r="AJ3955" s="32"/>
    </row>
    <row r="3956" spans="32:36" x14ac:dyDescent="0.25">
      <c r="AF3956" s="32"/>
      <c r="AG3956" s="32"/>
      <c r="AH3956" s="32"/>
      <c r="AI3956" s="32"/>
      <c r="AJ3956" s="32"/>
    </row>
    <row r="3957" spans="32:36" x14ac:dyDescent="0.25">
      <c r="AF3957" s="32"/>
      <c r="AG3957" s="32"/>
      <c r="AH3957" s="32"/>
      <c r="AI3957" s="32"/>
      <c r="AJ3957" s="32"/>
    </row>
    <row r="3958" spans="32:36" x14ac:dyDescent="0.25">
      <c r="AF3958" s="32"/>
      <c r="AG3958" s="32"/>
      <c r="AH3958" s="32"/>
      <c r="AI3958" s="32"/>
      <c r="AJ3958" s="32"/>
    </row>
    <row r="3959" spans="32:36" x14ac:dyDescent="0.25">
      <c r="AF3959" s="32"/>
      <c r="AG3959" s="32"/>
      <c r="AH3959" s="32"/>
      <c r="AI3959" s="32"/>
      <c r="AJ3959" s="32"/>
    </row>
    <row r="3960" spans="32:36" x14ac:dyDescent="0.25">
      <c r="AF3960" s="32"/>
      <c r="AG3960" s="32"/>
      <c r="AH3960" s="32"/>
      <c r="AI3960" s="32"/>
      <c r="AJ3960" s="32"/>
    </row>
    <row r="3961" spans="32:36" x14ac:dyDescent="0.25">
      <c r="AF3961" s="32"/>
      <c r="AG3961" s="32"/>
      <c r="AH3961" s="32"/>
      <c r="AI3961" s="32"/>
      <c r="AJ3961" s="32"/>
    </row>
    <row r="3962" spans="32:36" x14ac:dyDescent="0.25">
      <c r="AF3962" s="32"/>
      <c r="AG3962" s="32"/>
      <c r="AH3962" s="32"/>
      <c r="AI3962" s="32"/>
      <c r="AJ3962" s="32"/>
    </row>
    <row r="3963" spans="32:36" x14ac:dyDescent="0.25">
      <c r="AF3963" s="32"/>
      <c r="AG3963" s="32"/>
      <c r="AH3963" s="32"/>
      <c r="AI3963" s="32"/>
      <c r="AJ3963" s="32"/>
    </row>
    <row r="3964" spans="32:36" x14ac:dyDescent="0.25">
      <c r="AF3964" s="32"/>
      <c r="AG3964" s="32"/>
      <c r="AH3964" s="32"/>
      <c r="AI3964" s="32"/>
      <c r="AJ3964" s="32"/>
    </row>
    <row r="3965" spans="32:36" x14ac:dyDescent="0.25">
      <c r="AF3965" s="32"/>
      <c r="AG3965" s="32"/>
      <c r="AH3965" s="32"/>
      <c r="AI3965" s="32"/>
      <c r="AJ3965" s="32"/>
    </row>
    <row r="3966" spans="32:36" x14ac:dyDescent="0.25">
      <c r="AF3966" s="32"/>
      <c r="AG3966" s="32"/>
      <c r="AH3966" s="32"/>
      <c r="AI3966" s="32"/>
      <c r="AJ3966" s="32"/>
    </row>
    <row r="3967" spans="32:36" x14ac:dyDescent="0.25">
      <c r="AF3967" s="32"/>
      <c r="AG3967" s="32"/>
      <c r="AH3967" s="32"/>
      <c r="AI3967" s="32"/>
      <c r="AJ3967" s="32"/>
    </row>
    <row r="3968" spans="32:36" x14ac:dyDescent="0.25">
      <c r="AF3968" s="32"/>
      <c r="AG3968" s="32"/>
      <c r="AH3968" s="32"/>
      <c r="AI3968" s="32"/>
      <c r="AJ3968" s="32"/>
    </row>
    <row r="3969" spans="32:36" x14ac:dyDescent="0.25">
      <c r="AF3969" s="32"/>
      <c r="AG3969" s="32"/>
      <c r="AH3969" s="32"/>
      <c r="AI3969" s="32"/>
      <c r="AJ3969" s="32"/>
    </row>
    <row r="3970" spans="32:36" x14ac:dyDescent="0.25">
      <c r="AF3970" s="32"/>
      <c r="AG3970" s="32"/>
      <c r="AH3970" s="32"/>
      <c r="AI3970" s="32"/>
      <c r="AJ3970" s="32"/>
    </row>
    <row r="3971" spans="32:36" x14ac:dyDescent="0.25">
      <c r="AF3971" s="32"/>
      <c r="AG3971" s="32"/>
      <c r="AH3971" s="32"/>
      <c r="AI3971" s="32"/>
      <c r="AJ3971" s="32"/>
    </row>
    <row r="3972" spans="32:36" x14ac:dyDescent="0.25">
      <c r="AF3972" s="32"/>
      <c r="AG3972" s="32"/>
      <c r="AH3972" s="32"/>
      <c r="AI3972" s="32"/>
      <c r="AJ3972" s="32"/>
    </row>
    <row r="3973" spans="32:36" x14ac:dyDescent="0.25">
      <c r="AF3973" s="32"/>
      <c r="AG3973" s="32"/>
      <c r="AH3973" s="32"/>
      <c r="AI3973" s="32"/>
      <c r="AJ3973" s="32"/>
    </row>
    <row r="3974" spans="32:36" x14ac:dyDescent="0.25">
      <c r="AF3974" s="32"/>
      <c r="AG3974" s="32"/>
      <c r="AH3974" s="32"/>
      <c r="AI3974" s="32"/>
      <c r="AJ3974" s="32"/>
    </row>
    <row r="3975" spans="32:36" x14ac:dyDescent="0.25">
      <c r="AF3975" s="32"/>
      <c r="AG3975" s="32"/>
      <c r="AH3975" s="32"/>
      <c r="AI3975" s="32"/>
      <c r="AJ3975" s="32"/>
    </row>
    <row r="3976" spans="32:36" x14ac:dyDescent="0.25">
      <c r="AF3976" s="32"/>
      <c r="AG3976" s="32"/>
      <c r="AH3976" s="32"/>
      <c r="AI3976" s="32"/>
      <c r="AJ3976" s="32"/>
    </row>
    <row r="3977" spans="32:36" x14ac:dyDescent="0.25">
      <c r="AF3977" s="32"/>
      <c r="AG3977" s="32"/>
      <c r="AH3977" s="32"/>
      <c r="AI3977" s="32"/>
      <c r="AJ3977" s="32"/>
    </row>
    <row r="3978" spans="32:36" x14ac:dyDescent="0.25">
      <c r="AF3978" s="32"/>
      <c r="AG3978" s="32"/>
      <c r="AH3978" s="32"/>
      <c r="AI3978" s="32"/>
      <c r="AJ3978" s="32"/>
    </row>
    <row r="3979" spans="32:36" x14ac:dyDescent="0.25">
      <c r="AF3979" s="32"/>
      <c r="AG3979" s="32"/>
      <c r="AH3979" s="32"/>
      <c r="AI3979" s="32"/>
      <c r="AJ3979" s="32"/>
    </row>
    <row r="3980" spans="32:36" x14ac:dyDescent="0.25">
      <c r="AF3980" s="32"/>
      <c r="AG3980" s="32"/>
      <c r="AH3980" s="32"/>
      <c r="AI3980" s="32"/>
      <c r="AJ3980" s="32"/>
    </row>
    <row r="3981" spans="32:36" x14ac:dyDescent="0.25">
      <c r="AF3981" s="32"/>
      <c r="AG3981" s="32"/>
      <c r="AH3981" s="32"/>
      <c r="AI3981" s="32"/>
      <c r="AJ3981" s="32"/>
    </row>
    <row r="3982" spans="32:36" x14ac:dyDescent="0.25">
      <c r="AF3982" s="32"/>
      <c r="AG3982" s="32"/>
      <c r="AH3982" s="32"/>
      <c r="AI3982" s="32"/>
      <c r="AJ3982" s="32"/>
    </row>
    <row r="3983" spans="32:36" x14ac:dyDescent="0.25">
      <c r="AF3983" s="32"/>
      <c r="AG3983" s="32"/>
      <c r="AH3983" s="32"/>
      <c r="AI3983" s="32"/>
      <c r="AJ3983" s="32"/>
    </row>
    <row r="3984" spans="32:36" x14ac:dyDescent="0.25">
      <c r="AF3984" s="32"/>
      <c r="AG3984" s="32"/>
      <c r="AH3984" s="32"/>
      <c r="AI3984" s="32"/>
      <c r="AJ3984" s="32"/>
    </row>
    <row r="3985" spans="32:36" x14ac:dyDescent="0.25">
      <c r="AF3985" s="32"/>
      <c r="AG3985" s="32"/>
      <c r="AH3985" s="32"/>
      <c r="AI3985" s="32"/>
      <c r="AJ3985" s="32"/>
    </row>
    <row r="3986" spans="32:36" x14ac:dyDescent="0.25">
      <c r="AF3986" s="32"/>
      <c r="AG3986" s="32"/>
      <c r="AH3986" s="32"/>
      <c r="AI3986" s="32"/>
      <c r="AJ3986" s="32"/>
    </row>
    <row r="3987" spans="32:36" x14ac:dyDescent="0.25">
      <c r="AF3987" s="32"/>
      <c r="AG3987" s="32"/>
      <c r="AH3987" s="32"/>
      <c r="AI3987" s="32"/>
      <c r="AJ3987" s="32"/>
    </row>
    <row r="3988" spans="32:36" x14ac:dyDescent="0.25">
      <c r="AF3988" s="32"/>
      <c r="AG3988" s="32"/>
      <c r="AH3988" s="32"/>
      <c r="AI3988" s="32"/>
      <c r="AJ3988" s="32"/>
    </row>
    <row r="3989" spans="32:36" x14ac:dyDescent="0.25">
      <c r="AF3989" s="32"/>
      <c r="AG3989" s="32"/>
      <c r="AH3989" s="32"/>
      <c r="AI3989" s="32"/>
      <c r="AJ3989" s="32"/>
    </row>
    <row r="3990" spans="32:36" x14ac:dyDescent="0.25">
      <c r="AF3990" s="32"/>
      <c r="AG3990" s="32"/>
      <c r="AH3990" s="32"/>
      <c r="AI3990" s="32"/>
      <c r="AJ3990" s="32"/>
    </row>
    <row r="3991" spans="32:36" x14ac:dyDescent="0.25">
      <c r="AF3991" s="32"/>
      <c r="AG3991" s="32"/>
      <c r="AH3991" s="32"/>
      <c r="AI3991" s="32"/>
      <c r="AJ3991" s="32"/>
    </row>
    <row r="3992" spans="32:36" x14ac:dyDescent="0.25">
      <c r="AF3992" s="32"/>
      <c r="AG3992" s="32"/>
      <c r="AH3992" s="32"/>
      <c r="AI3992" s="32"/>
      <c r="AJ3992" s="32"/>
    </row>
    <row r="3993" spans="32:36" x14ac:dyDescent="0.25">
      <c r="AF3993" s="32"/>
      <c r="AG3993" s="32"/>
      <c r="AH3993" s="32"/>
      <c r="AI3993" s="32"/>
      <c r="AJ3993" s="32"/>
    </row>
    <row r="3994" spans="32:36" x14ac:dyDescent="0.25">
      <c r="AF3994" s="32"/>
      <c r="AG3994" s="32"/>
      <c r="AH3994" s="32"/>
      <c r="AI3994" s="32"/>
      <c r="AJ3994" s="32"/>
    </row>
    <row r="3995" spans="32:36" x14ac:dyDescent="0.25">
      <c r="AF3995" s="32"/>
      <c r="AG3995" s="32"/>
      <c r="AH3995" s="32"/>
      <c r="AI3995" s="32"/>
      <c r="AJ3995" s="32"/>
    </row>
    <row r="3996" spans="32:36" x14ac:dyDescent="0.25">
      <c r="AF3996" s="32"/>
      <c r="AG3996" s="32"/>
      <c r="AH3996" s="32"/>
      <c r="AI3996" s="32"/>
      <c r="AJ3996" s="32"/>
    </row>
    <row r="3997" spans="32:36" x14ac:dyDescent="0.25">
      <c r="AF3997" s="32"/>
      <c r="AG3997" s="32"/>
      <c r="AH3997" s="32"/>
      <c r="AI3997" s="32"/>
      <c r="AJ3997" s="32"/>
    </row>
    <row r="3998" spans="32:36" x14ac:dyDescent="0.25">
      <c r="AF3998" s="32"/>
      <c r="AG3998" s="32"/>
      <c r="AH3998" s="32"/>
      <c r="AI3998" s="32"/>
      <c r="AJ3998" s="32"/>
    </row>
    <row r="3999" spans="32:36" x14ac:dyDescent="0.25">
      <c r="AF3999" s="32"/>
      <c r="AG3999" s="32"/>
      <c r="AH3999" s="32"/>
      <c r="AI3999" s="32"/>
      <c r="AJ3999" s="32"/>
    </row>
    <row r="4000" spans="32:36" x14ac:dyDescent="0.25">
      <c r="AF4000" s="32"/>
      <c r="AG4000" s="32"/>
      <c r="AH4000" s="32"/>
      <c r="AI4000" s="32"/>
      <c r="AJ4000" s="32"/>
    </row>
    <row r="4001" spans="32:36" x14ac:dyDescent="0.25">
      <c r="AF4001" s="32"/>
      <c r="AG4001" s="32"/>
      <c r="AH4001" s="32"/>
      <c r="AI4001" s="32"/>
      <c r="AJ4001" s="32"/>
    </row>
    <row r="4002" spans="32:36" x14ac:dyDescent="0.25">
      <c r="AF4002" s="32"/>
      <c r="AG4002" s="32"/>
      <c r="AH4002" s="32"/>
      <c r="AI4002" s="32"/>
      <c r="AJ4002" s="32"/>
    </row>
    <row r="4003" spans="32:36" x14ac:dyDescent="0.25">
      <c r="AF4003" s="32"/>
      <c r="AG4003" s="32"/>
      <c r="AH4003" s="32"/>
      <c r="AI4003" s="32"/>
      <c r="AJ4003" s="32"/>
    </row>
    <row r="4004" spans="32:36" x14ac:dyDescent="0.25">
      <c r="AF4004" s="32"/>
      <c r="AG4004" s="32"/>
      <c r="AH4004" s="32"/>
      <c r="AI4004" s="32"/>
      <c r="AJ4004" s="32"/>
    </row>
    <row r="4005" spans="32:36" x14ac:dyDescent="0.25">
      <c r="AF4005" s="32"/>
      <c r="AG4005" s="32"/>
      <c r="AH4005" s="32"/>
      <c r="AI4005" s="32"/>
      <c r="AJ4005" s="32"/>
    </row>
    <row r="4006" spans="32:36" x14ac:dyDescent="0.25">
      <c r="AF4006" s="32"/>
      <c r="AG4006" s="32"/>
      <c r="AH4006" s="32"/>
      <c r="AI4006" s="32"/>
      <c r="AJ4006" s="32"/>
    </row>
    <row r="4007" spans="32:36" x14ac:dyDescent="0.25">
      <c r="AF4007" s="32"/>
      <c r="AG4007" s="32"/>
      <c r="AH4007" s="32"/>
      <c r="AI4007" s="32"/>
      <c r="AJ4007" s="32"/>
    </row>
    <row r="4008" spans="32:36" x14ac:dyDescent="0.25">
      <c r="AF4008" s="32"/>
      <c r="AG4008" s="32"/>
      <c r="AH4008" s="32"/>
      <c r="AI4008" s="32"/>
      <c r="AJ4008" s="32"/>
    </row>
    <row r="4009" spans="32:36" x14ac:dyDescent="0.25">
      <c r="AF4009" s="32"/>
      <c r="AG4009" s="32"/>
      <c r="AH4009" s="32"/>
      <c r="AI4009" s="32"/>
      <c r="AJ4009" s="32"/>
    </row>
    <row r="4010" spans="32:36" x14ac:dyDescent="0.25">
      <c r="AF4010" s="32"/>
      <c r="AG4010" s="32"/>
      <c r="AH4010" s="32"/>
      <c r="AI4010" s="32"/>
      <c r="AJ4010" s="32"/>
    </row>
    <row r="4011" spans="32:36" x14ac:dyDescent="0.25">
      <c r="AF4011" s="32"/>
      <c r="AG4011" s="32"/>
      <c r="AH4011" s="32"/>
      <c r="AI4011" s="32"/>
      <c r="AJ4011" s="32"/>
    </row>
    <row r="4012" spans="32:36" x14ac:dyDescent="0.25">
      <c r="AF4012" s="32"/>
      <c r="AG4012" s="32"/>
      <c r="AH4012" s="32"/>
      <c r="AI4012" s="32"/>
      <c r="AJ4012" s="32"/>
    </row>
    <row r="4013" spans="32:36" x14ac:dyDescent="0.25">
      <c r="AF4013" s="32"/>
      <c r="AG4013" s="32"/>
      <c r="AH4013" s="32"/>
      <c r="AI4013" s="32"/>
      <c r="AJ4013" s="32"/>
    </row>
    <row r="4014" spans="32:36" x14ac:dyDescent="0.25">
      <c r="AF4014" s="32"/>
      <c r="AG4014" s="32"/>
      <c r="AH4014" s="32"/>
      <c r="AI4014" s="32"/>
      <c r="AJ4014" s="32"/>
    </row>
    <row r="4015" spans="32:36" x14ac:dyDescent="0.25">
      <c r="AF4015" s="32"/>
      <c r="AG4015" s="32"/>
      <c r="AH4015" s="32"/>
      <c r="AI4015" s="32"/>
      <c r="AJ4015" s="32"/>
    </row>
    <row r="4016" spans="32:36" x14ac:dyDescent="0.25">
      <c r="AF4016" s="32"/>
      <c r="AG4016" s="32"/>
      <c r="AH4016" s="32"/>
      <c r="AI4016" s="32"/>
      <c r="AJ4016" s="32"/>
    </row>
    <row r="4017" spans="32:36" x14ac:dyDescent="0.25">
      <c r="AF4017" s="32"/>
      <c r="AG4017" s="32"/>
      <c r="AH4017" s="32"/>
      <c r="AI4017" s="32"/>
      <c r="AJ4017" s="32"/>
    </row>
    <row r="4018" spans="32:36" x14ac:dyDescent="0.25">
      <c r="AF4018" s="32"/>
      <c r="AG4018" s="32"/>
      <c r="AH4018" s="32"/>
      <c r="AI4018" s="32"/>
      <c r="AJ4018" s="32"/>
    </row>
    <row r="4019" spans="32:36" x14ac:dyDescent="0.25">
      <c r="AF4019" s="32"/>
      <c r="AG4019" s="32"/>
      <c r="AH4019" s="32"/>
      <c r="AI4019" s="32"/>
      <c r="AJ4019" s="32"/>
    </row>
    <row r="4020" spans="32:36" x14ac:dyDescent="0.25">
      <c r="AF4020" s="32"/>
      <c r="AG4020" s="32"/>
      <c r="AH4020" s="32"/>
      <c r="AI4020" s="32"/>
      <c r="AJ4020" s="32"/>
    </row>
    <row r="4021" spans="32:36" x14ac:dyDescent="0.25">
      <c r="AF4021" s="32"/>
      <c r="AG4021" s="32"/>
      <c r="AH4021" s="32"/>
      <c r="AI4021" s="32"/>
      <c r="AJ4021" s="32"/>
    </row>
    <row r="4022" spans="32:36" x14ac:dyDescent="0.25">
      <c r="AF4022" s="32"/>
      <c r="AG4022" s="32"/>
      <c r="AH4022" s="32"/>
      <c r="AI4022" s="32"/>
      <c r="AJ4022" s="32"/>
    </row>
    <row r="4023" spans="32:36" x14ac:dyDescent="0.25">
      <c r="AF4023" s="32"/>
      <c r="AG4023" s="32"/>
      <c r="AH4023" s="32"/>
      <c r="AI4023" s="32"/>
      <c r="AJ4023" s="32"/>
    </row>
    <row r="4024" spans="32:36" x14ac:dyDescent="0.25">
      <c r="AF4024" s="32"/>
      <c r="AG4024" s="32"/>
      <c r="AH4024" s="32"/>
      <c r="AI4024" s="32"/>
      <c r="AJ4024" s="32"/>
    </row>
    <row r="4025" spans="32:36" x14ac:dyDescent="0.25">
      <c r="AF4025" s="32"/>
      <c r="AG4025" s="32"/>
      <c r="AH4025" s="32"/>
      <c r="AI4025" s="32"/>
      <c r="AJ4025" s="32"/>
    </row>
    <row r="4026" spans="32:36" x14ac:dyDescent="0.25">
      <c r="AF4026" s="32"/>
      <c r="AG4026" s="32"/>
      <c r="AH4026" s="32"/>
      <c r="AI4026" s="32"/>
      <c r="AJ4026" s="32"/>
    </row>
    <row r="4027" spans="32:36" x14ac:dyDescent="0.25">
      <c r="AF4027" s="32"/>
      <c r="AG4027" s="32"/>
      <c r="AH4027" s="32"/>
      <c r="AI4027" s="32"/>
      <c r="AJ4027" s="32"/>
    </row>
    <row r="4028" spans="32:36" x14ac:dyDescent="0.25">
      <c r="AF4028" s="32"/>
      <c r="AG4028" s="32"/>
      <c r="AH4028" s="32"/>
      <c r="AI4028" s="32"/>
      <c r="AJ4028" s="32"/>
    </row>
    <row r="4029" spans="32:36" x14ac:dyDescent="0.25">
      <c r="AF4029" s="32"/>
      <c r="AG4029" s="32"/>
      <c r="AH4029" s="32"/>
      <c r="AI4029" s="32"/>
      <c r="AJ4029" s="32"/>
    </row>
    <row r="4030" spans="32:36" x14ac:dyDescent="0.25">
      <c r="AF4030" s="32"/>
      <c r="AG4030" s="32"/>
      <c r="AH4030" s="32"/>
      <c r="AI4030" s="32"/>
      <c r="AJ4030" s="32"/>
    </row>
    <row r="4031" spans="32:36" x14ac:dyDescent="0.25">
      <c r="AF4031" s="32"/>
      <c r="AG4031" s="32"/>
      <c r="AH4031" s="32"/>
      <c r="AI4031" s="32"/>
      <c r="AJ4031" s="32"/>
    </row>
    <row r="4032" spans="32:36" x14ac:dyDescent="0.25">
      <c r="AF4032" s="32"/>
      <c r="AG4032" s="32"/>
      <c r="AH4032" s="32"/>
      <c r="AI4032" s="32"/>
      <c r="AJ4032" s="32"/>
    </row>
    <row r="4033" spans="32:36" x14ac:dyDescent="0.25">
      <c r="AF4033" s="32"/>
      <c r="AG4033" s="32"/>
      <c r="AH4033" s="32"/>
      <c r="AI4033" s="32"/>
      <c r="AJ4033" s="32"/>
    </row>
    <row r="4034" spans="32:36" x14ac:dyDescent="0.25">
      <c r="AF4034" s="32"/>
      <c r="AG4034" s="32"/>
      <c r="AH4034" s="32"/>
      <c r="AI4034" s="32"/>
      <c r="AJ4034" s="32"/>
    </row>
    <row r="4035" spans="32:36" x14ac:dyDescent="0.25">
      <c r="AF4035" s="32"/>
      <c r="AG4035" s="32"/>
      <c r="AH4035" s="32"/>
      <c r="AI4035" s="32"/>
      <c r="AJ4035" s="32"/>
    </row>
    <row r="4036" spans="32:36" x14ac:dyDescent="0.25">
      <c r="AF4036" s="32"/>
      <c r="AG4036" s="32"/>
      <c r="AH4036" s="32"/>
      <c r="AI4036" s="32"/>
      <c r="AJ4036" s="32"/>
    </row>
    <row r="4037" spans="32:36" x14ac:dyDescent="0.25">
      <c r="AF4037" s="32"/>
      <c r="AG4037" s="32"/>
      <c r="AH4037" s="32"/>
      <c r="AI4037" s="32"/>
      <c r="AJ4037" s="32"/>
    </row>
    <row r="4038" spans="32:36" x14ac:dyDescent="0.25">
      <c r="AF4038" s="32"/>
      <c r="AG4038" s="32"/>
      <c r="AH4038" s="32"/>
      <c r="AI4038" s="32"/>
      <c r="AJ4038" s="32"/>
    </row>
    <row r="4039" spans="32:36" x14ac:dyDescent="0.25">
      <c r="AF4039" s="32"/>
      <c r="AG4039" s="32"/>
      <c r="AH4039" s="32"/>
      <c r="AI4039" s="32"/>
      <c r="AJ4039" s="32"/>
    </row>
    <row r="4040" spans="32:36" x14ac:dyDescent="0.25">
      <c r="AF4040" s="32"/>
      <c r="AG4040" s="32"/>
      <c r="AH4040" s="32"/>
      <c r="AI4040" s="32"/>
      <c r="AJ4040" s="32"/>
    </row>
    <row r="4041" spans="32:36" x14ac:dyDescent="0.25">
      <c r="AF4041" s="32"/>
      <c r="AG4041" s="32"/>
      <c r="AH4041" s="32"/>
      <c r="AI4041" s="32"/>
      <c r="AJ4041" s="32"/>
    </row>
    <row r="4042" spans="32:36" x14ac:dyDescent="0.25">
      <c r="AF4042" s="32"/>
      <c r="AG4042" s="32"/>
      <c r="AH4042" s="32"/>
      <c r="AI4042" s="32"/>
      <c r="AJ4042" s="32"/>
    </row>
    <row r="4043" spans="32:36" x14ac:dyDescent="0.25">
      <c r="AF4043" s="32"/>
      <c r="AG4043" s="32"/>
      <c r="AH4043" s="32"/>
      <c r="AI4043" s="32"/>
      <c r="AJ4043" s="32"/>
    </row>
    <row r="4044" spans="32:36" x14ac:dyDescent="0.25">
      <c r="AF4044" s="32"/>
      <c r="AG4044" s="32"/>
      <c r="AH4044" s="32"/>
      <c r="AI4044" s="32"/>
      <c r="AJ4044" s="32"/>
    </row>
    <row r="4045" spans="32:36" x14ac:dyDescent="0.25">
      <c r="AF4045" s="32"/>
      <c r="AG4045" s="32"/>
      <c r="AH4045" s="32"/>
      <c r="AI4045" s="32"/>
      <c r="AJ4045" s="32"/>
    </row>
    <row r="4046" spans="32:36" x14ac:dyDescent="0.25">
      <c r="AF4046" s="32"/>
      <c r="AG4046" s="32"/>
      <c r="AH4046" s="32"/>
      <c r="AI4046" s="32"/>
      <c r="AJ4046" s="32"/>
    </row>
    <row r="4047" spans="32:36" x14ac:dyDescent="0.25">
      <c r="AF4047" s="32"/>
      <c r="AG4047" s="32"/>
      <c r="AH4047" s="32"/>
      <c r="AI4047" s="32"/>
      <c r="AJ4047" s="32"/>
    </row>
    <row r="4048" spans="32:36" x14ac:dyDescent="0.25">
      <c r="AF4048" s="32"/>
      <c r="AG4048" s="32"/>
      <c r="AH4048" s="32"/>
      <c r="AI4048" s="32"/>
      <c r="AJ4048" s="32"/>
    </row>
    <row r="4049" spans="32:36" x14ac:dyDescent="0.25">
      <c r="AF4049" s="32"/>
      <c r="AG4049" s="32"/>
      <c r="AH4049" s="32"/>
      <c r="AI4049" s="32"/>
      <c r="AJ4049" s="32"/>
    </row>
    <row r="4050" spans="32:36" x14ac:dyDescent="0.25">
      <c r="AF4050" s="32"/>
      <c r="AG4050" s="32"/>
      <c r="AH4050" s="32"/>
      <c r="AI4050" s="32"/>
      <c r="AJ4050" s="32"/>
    </row>
    <row r="4051" spans="32:36" x14ac:dyDescent="0.25">
      <c r="AF4051" s="32"/>
      <c r="AG4051" s="32"/>
      <c r="AH4051" s="32"/>
      <c r="AI4051" s="32"/>
      <c r="AJ4051" s="32"/>
    </row>
    <row r="4052" spans="32:36" x14ac:dyDescent="0.25">
      <c r="AF4052" s="32"/>
      <c r="AG4052" s="32"/>
      <c r="AH4052" s="32"/>
      <c r="AI4052" s="32"/>
      <c r="AJ4052" s="32"/>
    </row>
    <row r="4053" spans="32:36" x14ac:dyDescent="0.25">
      <c r="AF4053" s="32"/>
      <c r="AG4053" s="32"/>
      <c r="AH4053" s="32"/>
      <c r="AI4053" s="32"/>
      <c r="AJ4053" s="32"/>
    </row>
    <row r="4054" spans="32:36" x14ac:dyDescent="0.25">
      <c r="AF4054" s="32"/>
      <c r="AG4054" s="32"/>
      <c r="AH4054" s="32"/>
      <c r="AI4054" s="32"/>
      <c r="AJ4054" s="32"/>
    </row>
    <row r="4055" spans="32:36" x14ac:dyDescent="0.25">
      <c r="AF4055" s="32"/>
      <c r="AG4055" s="32"/>
      <c r="AH4055" s="32"/>
      <c r="AI4055" s="32"/>
      <c r="AJ4055" s="32"/>
    </row>
    <row r="4056" spans="32:36" x14ac:dyDescent="0.25">
      <c r="AF4056" s="32"/>
      <c r="AG4056" s="32"/>
      <c r="AH4056" s="32"/>
      <c r="AI4056" s="32"/>
      <c r="AJ4056" s="32"/>
    </row>
    <row r="4057" spans="32:36" x14ac:dyDescent="0.25">
      <c r="AF4057" s="32"/>
      <c r="AG4057" s="32"/>
      <c r="AH4057" s="32"/>
      <c r="AI4057" s="32"/>
      <c r="AJ4057" s="32"/>
    </row>
    <row r="4058" spans="32:36" x14ac:dyDescent="0.25">
      <c r="AF4058" s="32"/>
      <c r="AG4058" s="32"/>
      <c r="AH4058" s="32"/>
      <c r="AI4058" s="32"/>
      <c r="AJ4058" s="32"/>
    </row>
    <row r="4059" spans="32:36" x14ac:dyDescent="0.25">
      <c r="AF4059" s="32"/>
      <c r="AG4059" s="32"/>
      <c r="AH4059" s="32"/>
      <c r="AI4059" s="32"/>
      <c r="AJ4059" s="32"/>
    </row>
    <row r="4060" spans="32:36" x14ac:dyDescent="0.25">
      <c r="AF4060" s="32"/>
      <c r="AG4060" s="32"/>
      <c r="AH4060" s="32"/>
      <c r="AI4060" s="32"/>
      <c r="AJ4060" s="32"/>
    </row>
    <row r="4061" spans="32:36" x14ac:dyDescent="0.25">
      <c r="AF4061" s="32"/>
      <c r="AG4061" s="32"/>
      <c r="AH4061" s="32"/>
      <c r="AI4061" s="32"/>
      <c r="AJ4061" s="32"/>
    </row>
    <row r="4062" spans="32:36" x14ac:dyDescent="0.25">
      <c r="AF4062" s="32"/>
      <c r="AG4062" s="32"/>
      <c r="AH4062" s="32"/>
      <c r="AI4062" s="32"/>
      <c r="AJ4062" s="32"/>
    </row>
    <row r="4063" spans="32:36" x14ac:dyDescent="0.25">
      <c r="AF4063" s="32"/>
      <c r="AG4063" s="32"/>
      <c r="AH4063" s="32"/>
      <c r="AI4063" s="32"/>
      <c r="AJ4063" s="32"/>
    </row>
    <row r="4064" spans="32:36" x14ac:dyDescent="0.25">
      <c r="AF4064" s="32"/>
      <c r="AG4064" s="32"/>
      <c r="AH4064" s="32"/>
      <c r="AI4064" s="32"/>
      <c r="AJ4064" s="32"/>
    </row>
    <row r="4065" spans="32:36" x14ac:dyDescent="0.25">
      <c r="AF4065" s="32"/>
      <c r="AG4065" s="32"/>
      <c r="AH4065" s="32"/>
      <c r="AI4065" s="32"/>
      <c r="AJ4065" s="32"/>
    </row>
    <row r="4066" spans="32:36" x14ac:dyDescent="0.25">
      <c r="AF4066" s="32"/>
      <c r="AG4066" s="32"/>
      <c r="AH4066" s="32"/>
      <c r="AI4066" s="32"/>
      <c r="AJ4066" s="32"/>
    </row>
    <row r="4067" spans="32:36" x14ac:dyDescent="0.25">
      <c r="AF4067" s="32"/>
      <c r="AG4067" s="32"/>
      <c r="AH4067" s="32"/>
      <c r="AI4067" s="32"/>
      <c r="AJ4067" s="32"/>
    </row>
    <row r="4068" spans="32:36" x14ac:dyDescent="0.25">
      <c r="AF4068" s="32"/>
      <c r="AG4068" s="32"/>
      <c r="AH4068" s="32"/>
      <c r="AI4068" s="32"/>
      <c r="AJ4068" s="32"/>
    </row>
    <row r="4069" spans="32:36" x14ac:dyDescent="0.25">
      <c r="AF4069" s="32"/>
      <c r="AG4069" s="32"/>
      <c r="AH4069" s="32"/>
      <c r="AI4069" s="32"/>
      <c r="AJ4069" s="32"/>
    </row>
    <row r="4070" spans="32:36" x14ac:dyDescent="0.25">
      <c r="AF4070" s="32"/>
      <c r="AG4070" s="32"/>
      <c r="AH4070" s="32"/>
      <c r="AI4070" s="32"/>
      <c r="AJ4070" s="32"/>
    </row>
    <row r="4071" spans="32:36" x14ac:dyDescent="0.25">
      <c r="AF4071" s="32"/>
      <c r="AG4071" s="32"/>
      <c r="AH4071" s="32"/>
      <c r="AI4071" s="32"/>
      <c r="AJ4071" s="32"/>
    </row>
    <row r="4072" spans="32:36" x14ac:dyDescent="0.25">
      <c r="AF4072" s="32"/>
      <c r="AG4072" s="32"/>
      <c r="AH4072" s="32"/>
      <c r="AI4072" s="32"/>
      <c r="AJ4072" s="32"/>
    </row>
    <row r="4073" spans="32:36" x14ac:dyDescent="0.25">
      <c r="AF4073" s="32"/>
      <c r="AG4073" s="32"/>
      <c r="AH4073" s="32"/>
      <c r="AI4073" s="32"/>
      <c r="AJ4073" s="32"/>
    </row>
    <row r="4074" spans="32:36" x14ac:dyDescent="0.25">
      <c r="AF4074" s="32"/>
      <c r="AG4074" s="32"/>
      <c r="AH4074" s="32"/>
      <c r="AI4074" s="32"/>
      <c r="AJ4074" s="32"/>
    </row>
    <row r="4075" spans="32:36" x14ac:dyDescent="0.25">
      <c r="AF4075" s="32"/>
      <c r="AG4075" s="32"/>
      <c r="AH4075" s="32"/>
      <c r="AI4075" s="32"/>
      <c r="AJ4075" s="32"/>
    </row>
    <row r="4076" spans="32:36" x14ac:dyDescent="0.25">
      <c r="AF4076" s="32"/>
      <c r="AG4076" s="32"/>
      <c r="AH4076" s="32"/>
      <c r="AI4076" s="32"/>
      <c r="AJ4076" s="32"/>
    </row>
    <row r="4077" spans="32:36" x14ac:dyDescent="0.25">
      <c r="AF4077" s="32"/>
      <c r="AG4077" s="32"/>
      <c r="AH4077" s="32"/>
      <c r="AI4077" s="32"/>
      <c r="AJ4077" s="32"/>
    </row>
    <row r="4078" spans="32:36" x14ac:dyDescent="0.25">
      <c r="AF4078" s="32"/>
      <c r="AG4078" s="32"/>
      <c r="AH4078" s="32"/>
      <c r="AI4078" s="32"/>
      <c r="AJ4078" s="32"/>
    </row>
    <row r="4079" spans="32:36" x14ac:dyDescent="0.25">
      <c r="AF4079" s="32"/>
      <c r="AG4079" s="32"/>
      <c r="AH4079" s="32"/>
      <c r="AI4079" s="32"/>
      <c r="AJ4079" s="32"/>
    </row>
    <row r="4080" spans="32:36" x14ac:dyDescent="0.25">
      <c r="AF4080" s="32"/>
      <c r="AG4080" s="32"/>
      <c r="AH4080" s="32"/>
      <c r="AI4080" s="32"/>
      <c r="AJ4080" s="32"/>
    </row>
    <row r="4081" spans="32:36" x14ac:dyDescent="0.25">
      <c r="AF4081" s="32"/>
      <c r="AG4081" s="32"/>
      <c r="AH4081" s="32"/>
      <c r="AI4081" s="32"/>
      <c r="AJ4081" s="32"/>
    </row>
    <row r="4082" spans="32:36" x14ac:dyDescent="0.25">
      <c r="AF4082" s="32"/>
      <c r="AG4082" s="32"/>
      <c r="AH4082" s="32"/>
      <c r="AI4082" s="32"/>
      <c r="AJ4082" s="32"/>
    </row>
    <row r="4083" spans="32:36" x14ac:dyDescent="0.25">
      <c r="AF4083" s="32"/>
      <c r="AG4083" s="32"/>
      <c r="AH4083" s="32"/>
      <c r="AI4083" s="32"/>
      <c r="AJ4083" s="32"/>
    </row>
    <row r="4084" spans="32:36" x14ac:dyDescent="0.25">
      <c r="AF4084" s="32"/>
      <c r="AG4084" s="32"/>
      <c r="AH4084" s="32"/>
      <c r="AI4084" s="32"/>
      <c r="AJ4084" s="32"/>
    </row>
    <row r="4085" spans="32:36" x14ac:dyDescent="0.25">
      <c r="AF4085" s="32"/>
      <c r="AG4085" s="32"/>
      <c r="AH4085" s="32"/>
      <c r="AI4085" s="32"/>
      <c r="AJ4085" s="32"/>
    </row>
    <row r="4086" spans="32:36" x14ac:dyDescent="0.25">
      <c r="AF4086" s="32"/>
      <c r="AG4086" s="32"/>
      <c r="AH4086" s="32"/>
      <c r="AI4086" s="32"/>
      <c r="AJ4086" s="32"/>
    </row>
    <row r="4087" spans="32:36" x14ac:dyDescent="0.25">
      <c r="AF4087" s="32"/>
      <c r="AG4087" s="32"/>
      <c r="AH4087" s="32"/>
      <c r="AI4087" s="32"/>
      <c r="AJ4087" s="32"/>
    </row>
    <row r="4088" spans="32:36" x14ac:dyDescent="0.25">
      <c r="AF4088" s="32"/>
      <c r="AG4088" s="32"/>
      <c r="AH4088" s="32"/>
      <c r="AI4088" s="32"/>
      <c r="AJ4088" s="32"/>
    </row>
    <row r="4089" spans="32:36" x14ac:dyDescent="0.25">
      <c r="AF4089" s="32"/>
      <c r="AG4089" s="32"/>
      <c r="AH4089" s="32"/>
      <c r="AI4089" s="32"/>
      <c r="AJ4089" s="32"/>
    </row>
    <row r="4090" spans="32:36" x14ac:dyDescent="0.25">
      <c r="AF4090" s="32"/>
      <c r="AG4090" s="32"/>
      <c r="AH4090" s="32"/>
      <c r="AI4090" s="32"/>
      <c r="AJ4090" s="32"/>
    </row>
    <row r="4091" spans="32:36" x14ac:dyDescent="0.25">
      <c r="AF4091" s="32"/>
      <c r="AG4091" s="32"/>
      <c r="AH4091" s="32"/>
      <c r="AI4091" s="32"/>
      <c r="AJ4091" s="32"/>
    </row>
    <row r="4092" spans="32:36" x14ac:dyDescent="0.25">
      <c r="AF4092" s="32"/>
      <c r="AG4092" s="32"/>
      <c r="AH4092" s="32"/>
      <c r="AI4092" s="32"/>
      <c r="AJ4092" s="32"/>
    </row>
    <row r="4093" spans="32:36" x14ac:dyDescent="0.25">
      <c r="AF4093" s="32"/>
      <c r="AG4093" s="32"/>
      <c r="AH4093" s="32"/>
      <c r="AI4093" s="32"/>
      <c r="AJ4093" s="32"/>
    </row>
    <row r="4094" spans="32:36" x14ac:dyDescent="0.25">
      <c r="AF4094" s="32"/>
      <c r="AG4094" s="32"/>
      <c r="AH4094" s="32"/>
      <c r="AI4094" s="32"/>
      <c r="AJ4094" s="32"/>
    </row>
    <row r="4095" spans="32:36" x14ac:dyDescent="0.25">
      <c r="AF4095" s="32"/>
      <c r="AG4095" s="32"/>
      <c r="AH4095" s="32"/>
      <c r="AI4095" s="32"/>
      <c r="AJ4095" s="32"/>
    </row>
    <row r="4096" spans="32:36" x14ac:dyDescent="0.25">
      <c r="AF4096" s="32"/>
      <c r="AG4096" s="32"/>
      <c r="AH4096" s="32"/>
      <c r="AI4096" s="32"/>
      <c r="AJ4096" s="32"/>
    </row>
    <row r="4097" spans="32:36" x14ac:dyDescent="0.25">
      <c r="AF4097" s="32"/>
      <c r="AG4097" s="32"/>
      <c r="AH4097" s="32"/>
      <c r="AI4097" s="32"/>
      <c r="AJ4097" s="32"/>
    </row>
    <row r="4098" spans="32:36" x14ac:dyDescent="0.25">
      <c r="AF4098" s="32"/>
      <c r="AG4098" s="32"/>
      <c r="AH4098" s="32"/>
      <c r="AI4098" s="32"/>
      <c r="AJ4098" s="32"/>
    </row>
    <row r="4099" spans="32:36" x14ac:dyDescent="0.25">
      <c r="AF4099" s="32"/>
      <c r="AG4099" s="32"/>
      <c r="AH4099" s="32"/>
      <c r="AI4099" s="32"/>
      <c r="AJ4099" s="32"/>
    </row>
    <row r="4100" spans="32:36" x14ac:dyDescent="0.25">
      <c r="AF4100" s="32"/>
      <c r="AG4100" s="32"/>
      <c r="AH4100" s="32"/>
      <c r="AI4100" s="32"/>
      <c r="AJ4100" s="32"/>
    </row>
    <row r="4101" spans="32:36" x14ac:dyDescent="0.25">
      <c r="AF4101" s="32"/>
      <c r="AG4101" s="32"/>
      <c r="AH4101" s="32"/>
      <c r="AI4101" s="32"/>
      <c r="AJ4101" s="32"/>
    </row>
    <row r="4102" spans="32:36" x14ac:dyDescent="0.25">
      <c r="AF4102" s="32"/>
      <c r="AG4102" s="32"/>
      <c r="AH4102" s="32"/>
      <c r="AI4102" s="32"/>
      <c r="AJ4102" s="32"/>
    </row>
    <row r="4103" spans="32:36" x14ac:dyDescent="0.25">
      <c r="AF4103" s="32"/>
      <c r="AG4103" s="32"/>
      <c r="AH4103" s="32"/>
      <c r="AI4103" s="32"/>
      <c r="AJ4103" s="32"/>
    </row>
    <row r="4104" spans="32:36" x14ac:dyDescent="0.25">
      <c r="AF4104" s="32"/>
      <c r="AG4104" s="32"/>
      <c r="AH4104" s="32"/>
      <c r="AI4104" s="32"/>
      <c r="AJ4104" s="32"/>
    </row>
    <row r="4105" spans="32:36" x14ac:dyDescent="0.25">
      <c r="AF4105" s="32"/>
      <c r="AG4105" s="32"/>
      <c r="AH4105" s="32"/>
      <c r="AI4105" s="32"/>
      <c r="AJ4105" s="32"/>
    </row>
    <row r="4106" spans="32:36" x14ac:dyDescent="0.25">
      <c r="AF4106" s="32"/>
      <c r="AG4106" s="32"/>
      <c r="AH4106" s="32"/>
      <c r="AI4106" s="32"/>
      <c r="AJ4106" s="32"/>
    </row>
    <row r="4107" spans="32:36" x14ac:dyDescent="0.25">
      <c r="AF4107" s="32"/>
      <c r="AG4107" s="32"/>
      <c r="AH4107" s="32"/>
      <c r="AI4107" s="32"/>
      <c r="AJ4107" s="32"/>
    </row>
    <row r="4108" spans="32:36" x14ac:dyDescent="0.25">
      <c r="AF4108" s="32"/>
      <c r="AG4108" s="32"/>
      <c r="AH4108" s="32"/>
      <c r="AI4108" s="32"/>
      <c r="AJ4108" s="32"/>
    </row>
    <row r="4109" spans="32:36" x14ac:dyDescent="0.25">
      <c r="AF4109" s="32"/>
      <c r="AG4109" s="32"/>
      <c r="AH4109" s="32"/>
      <c r="AI4109" s="32"/>
      <c r="AJ4109" s="32"/>
    </row>
    <row r="4110" spans="32:36" x14ac:dyDescent="0.25">
      <c r="AF4110" s="32"/>
      <c r="AG4110" s="32"/>
      <c r="AH4110" s="32"/>
      <c r="AI4110" s="32"/>
      <c r="AJ4110" s="32"/>
    </row>
    <row r="4111" spans="32:36" x14ac:dyDescent="0.25">
      <c r="AF4111" s="32"/>
      <c r="AG4111" s="32"/>
      <c r="AH4111" s="32"/>
      <c r="AI4111" s="32"/>
      <c r="AJ4111" s="32"/>
    </row>
    <row r="4112" spans="32:36" x14ac:dyDescent="0.25">
      <c r="AF4112" s="32"/>
      <c r="AG4112" s="32"/>
      <c r="AH4112" s="32"/>
      <c r="AI4112" s="32"/>
      <c r="AJ4112" s="32"/>
    </row>
    <row r="4113" spans="32:36" x14ac:dyDescent="0.25">
      <c r="AF4113" s="32"/>
      <c r="AG4113" s="32"/>
      <c r="AH4113" s="32"/>
      <c r="AI4113" s="32"/>
      <c r="AJ4113" s="32"/>
    </row>
    <row r="4114" spans="32:36" x14ac:dyDescent="0.25">
      <c r="AF4114" s="32"/>
      <c r="AG4114" s="32"/>
      <c r="AH4114" s="32"/>
      <c r="AI4114" s="32"/>
      <c r="AJ4114" s="32"/>
    </row>
    <row r="4115" spans="32:36" x14ac:dyDescent="0.25">
      <c r="AF4115" s="32"/>
      <c r="AG4115" s="32"/>
      <c r="AH4115" s="32"/>
      <c r="AI4115" s="32"/>
      <c r="AJ4115" s="32"/>
    </row>
    <row r="4116" spans="32:36" x14ac:dyDescent="0.25">
      <c r="AF4116" s="32"/>
      <c r="AG4116" s="32"/>
      <c r="AH4116" s="32"/>
      <c r="AI4116" s="32"/>
      <c r="AJ4116" s="32"/>
    </row>
    <row r="4117" spans="32:36" x14ac:dyDescent="0.25">
      <c r="AF4117" s="32"/>
      <c r="AG4117" s="32"/>
      <c r="AH4117" s="32"/>
      <c r="AI4117" s="32"/>
      <c r="AJ4117" s="32"/>
    </row>
    <row r="4118" spans="32:36" x14ac:dyDescent="0.25">
      <c r="AF4118" s="32"/>
      <c r="AG4118" s="32"/>
      <c r="AH4118" s="32"/>
      <c r="AI4118" s="32"/>
      <c r="AJ4118" s="32"/>
    </row>
    <row r="4119" spans="32:36" x14ac:dyDescent="0.25">
      <c r="AF4119" s="32"/>
      <c r="AG4119" s="32"/>
      <c r="AH4119" s="32"/>
      <c r="AI4119" s="32"/>
      <c r="AJ4119" s="32"/>
    </row>
    <row r="4120" spans="32:36" x14ac:dyDescent="0.25">
      <c r="AF4120" s="32"/>
      <c r="AG4120" s="32"/>
      <c r="AH4120" s="32"/>
      <c r="AI4120" s="32"/>
      <c r="AJ4120" s="32"/>
    </row>
    <row r="4121" spans="32:36" x14ac:dyDescent="0.25">
      <c r="AF4121" s="32"/>
      <c r="AG4121" s="32"/>
      <c r="AH4121" s="32"/>
      <c r="AI4121" s="32"/>
      <c r="AJ4121" s="32"/>
    </row>
    <row r="4122" spans="32:36" x14ac:dyDescent="0.25">
      <c r="AF4122" s="32"/>
      <c r="AG4122" s="32"/>
      <c r="AH4122" s="32"/>
      <c r="AI4122" s="32"/>
      <c r="AJ4122" s="32"/>
    </row>
    <row r="4123" spans="32:36" x14ac:dyDescent="0.25">
      <c r="AF4123" s="32"/>
      <c r="AG4123" s="32"/>
      <c r="AH4123" s="32"/>
      <c r="AI4123" s="32"/>
      <c r="AJ4123" s="32"/>
    </row>
    <row r="4124" spans="32:36" x14ac:dyDescent="0.25">
      <c r="AF4124" s="32"/>
      <c r="AG4124" s="32"/>
      <c r="AH4124" s="32"/>
      <c r="AI4124" s="32"/>
      <c r="AJ4124" s="32"/>
    </row>
    <row r="4125" spans="32:36" x14ac:dyDescent="0.25">
      <c r="AF4125" s="32"/>
      <c r="AG4125" s="32"/>
      <c r="AH4125" s="32"/>
      <c r="AI4125" s="32"/>
      <c r="AJ4125" s="32"/>
    </row>
    <row r="4126" spans="32:36" x14ac:dyDescent="0.25">
      <c r="AF4126" s="32"/>
      <c r="AG4126" s="32"/>
      <c r="AH4126" s="32"/>
      <c r="AI4126" s="32"/>
      <c r="AJ4126" s="32"/>
    </row>
    <row r="4127" spans="32:36" x14ac:dyDescent="0.25">
      <c r="AF4127" s="32"/>
      <c r="AG4127" s="32"/>
      <c r="AH4127" s="32"/>
      <c r="AI4127" s="32"/>
      <c r="AJ4127" s="32"/>
    </row>
    <row r="4128" spans="32:36" x14ac:dyDescent="0.25">
      <c r="AF4128" s="32"/>
      <c r="AG4128" s="32"/>
      <c r="AH4128" s="32"/>
      <c r="AI4128" s="32"/>
      <c r="AJ4128" s="32"/>
    </row>
    <row r="4129" spans="32:36" x14ac:dyDescent="0.25">
      <c r="AF4129" s="32"/>
      <c r="AG4129" s="32"/>
      <c r="AH4129" s="32"/>
      <c r="AI4129" s="32"/>
      <c r="AJ4129" s="32"/>
    </row>
    <row r="4130" spans="32:36" x14ac:dyDescent="0.25">
      <c r="AF4130" s="32"/>
      <c r="AG4130" s="32"/>
      <c r="AH4130" s="32"/>
      <c r="AI4130" s="32"/>
      <c r="AJ4130" s="32"/>
    </row>
    <row r="4131" spans="32:36" x14ac:dyDescent="0.25">
      <c r="AF4131" s="32"/>
      <c r="AG4131" s="32"/>
      <c r="AH4131" s="32"/>
      <c r="AI4131" s="32"/>
      <c r="AJ4131" s="32"/>
    </row>
    <row r="4132" spans="32:36" x14ac:dyDescent="0.25">
      <c r="AF4132" s="32"/>
      <c r="AG4132" s="32"/>
      <c r="AH4132" s="32"/>
      <c r="AI4132" s="32"/>
      <c r="AJ4132" s="32"/>
    </row>
    <row r="4133" spans="32:36" x14ac:dyDescent="0.25">
      <c r="AF4133" s="32"/>
      <c r="AG4133" s="32"/>
      <c r="AH4133" s="32"/>
      <c r="AI4133" s="32"/>
      <c r="AJ4133" s="32"/>
    </row>
    <row r="4134" spans="32:36" x14ac:dyDescent="0.25">
      <c r="AF4134" s="32"/>
      <c r="AG4134" s="32"/>
      <c r="AH4134" s="32"/>
      <c r="AI4134" s="32"/>
      <c r="AJ4134" s="32"/>
    </row>
    <row r="4135" spans="32:36" x14ac:dyDescent="0.25">
      <c r="AF4135" s="32"/>
      <c r="AG4135" s="32"/>
      <c r="AH4135" s="32"/>
      <c r="AI4135" s="32"/>
      <c r="AJ4135" s="32"/>
    </row>
    <row r="4136" spans="32:36" x14ac:dyDescent="0.25">
      <c r="AF4136" s="32"/>
      <c r="AG4136" s="32"/>
      <c r="AH4136" s="32"/>
      <c r="AI4136" s="32"/>
      <c r="AJ4136" s="32"/>
    </row>
    <row r="4137" spans="32:36" x14ac:dyDescent="0.25">
      <c r="AF4137" s="32"/>
      <c r="AG4137" s="32"/>
      <c r="AH4137" s="32"/>
      <c r="AI4137" s="32"/>
      <c r="AJ4137" s="32"/>
    </row>
    <row r="4138" spans="32:36" x14ac:dyDescent="0.25">
      <c r="AF4138" s="32"/>
      <c r="AG4138" s="32"/>
      <c r="AH4138" s="32"/>
      <c r="AI4138" s="32"/>
      <c r="AJ4138" s="32"/>
    </row>
    <row r="4139" spans="32:36" x14ac:dyDescent="0.25">
      <c r="AF4139" s="32"/>
      <c r="AG4139" s="32"/>
      <c r="AH4139" s="32"/>
      <c r="AI4139" s="32"/>
      <c r="AJ4139" s="32"/>
    </row>
    <row r="4140" spans="32:36" x14ac:dyDescent="0.25">
      <c r="AF4140" s="32"/>
      <c r="AG4140" s="32"/>
      <c r="AH4140" s="32"/>
      <c r="AI4140" s="32"/>
      <c r="AJ4140" s="32"/>
    </row>
    <row r="4141" spans="32:36" x14ac:dyDescent="0.25">
      <c r="AF4141" s="32"/>
      <c r="AG4141" s="32"/>
      <c r="AH4141" s="32"/>
      <c r="AI4141" s="32"/>
      <c r="AJ4141" s="32"/>
    </row>
    <row r="4142" spans="32:36" x14ac:dyDescent="0.25">
      <c r="AF4142" s="32"/>
      <c r="AG4142" s="32"/>
      <c r="AH4142" s="32"/>
      <c r="AI4142" s="32"/>
      <c r="AJ4142" s="32"/>
    </row>
    <row r="4143" spans="32:36" x14ac:dyDescent="0.25">
      <c r="AF4143" s="32"/>
      <c r="AG4143" s="32"/>
      <c r="AH4143" s="32"/>
      <c r="AI4143" s="32"/>
      <c r="AJ4143" s="32"/>
    </row>
    <row r="4144" spans="32:36" x14ac:dyDescent="0.25">
      <c r="AF4144" s="32"/>
      <c r="AG4144" s="32"/>
      <c r="AH4144" s="32"/>
      <c r="AI4144" s="32"/>
      <c r="AJ4144" s="32"/>
    </row>
    <row r="4145" spans="32:36" x14ac:dyDescent="0.25">
      <c r="AF4145" s="32"/>
      <c r="AG4145" s="32"/>
      <c r="AH4145" s="32"/>
      <c r="AI4145" s="32"/>
      <c r="AJ4145" s="32"/>
    </row>
    <row r="4146" spans="32:36" x14ac:dyDescent="0.25">
      <c r="AF4146" s="32"/>
      <c r="AG4146" s="32"/>
      <c r="AH4146" s="32"/>
      <c r="AI4146" s="32"/>
      <c r="AJ4146" s="32"/>
    </row>
    <row r="4147" spans="32:36" x14ac:dyDescent="0.25">
      <c r="AF4147" s="32"/>
      <c r="AG4147" s="32"/>
      <c r="AH4147" s="32"/>
      <c r="AI4147" s="32"/>
      <c r="AJ4147" s="32"/>
    </row>
    <row r="4148" spans="32:36" x14ac:dyDescent="0.25">
      <c r="AF4148" s="32"/>
      <c r="AG4148" s="32"/>
      <c r="AH4148" s="32"/>
      <c r="AI4148" s="32"/>
      <c r="AJ4148" s="32"/>
    </row>
    <row r="4149" spans="32:36" x14ac:dyDescent="0.25">
      <c r="AF4149" s="32"/>
      <c r="AG4149" s="32"/>
      <c r="AH4149" s="32"/>
      <c r="AI4149" s="32"/>
      <c r="AJ4149" s="32"/>
    </row>
    <row r="4150" spans="32:36" x14ac:dyDescent="0.25">
      <c r="AF4150" s="32"/>
      <c r="AG4150" s="32"/>
      <c r="AH4150" s="32"/>
      <c r="AI4150" s="32"/>
      <c r="AJ4150" s="32"/>
    </row>
    <row r="4151" spans="32:36" x14ac:dyDescent="0.25">
      <c r="AF4151" s="32"/>
      <c r="AG4151" s="32"/>
      <c r="AH4151" s="32"/>
      <c r="AI4151" s="32"/>
      <c r="AJ4151" s="32"/>
    </row>
    <row r="4152" spans="32:36" x14ac:dyDescent="0.25">
      <c r="AF4152" s="32"/>
      <c r="AG4152" s="32"/>
      <c r="AH4152" s="32"/>
      <c r="AI4152" s="32"/>
      <c r="AJ4152" s="32"/>
    </row>
    <row r="4153" spans="32:36" x14ac:dyDescent="0.25">
      <c r="AF4153" s="32"/>
      <c r="AG4153" s="32"/>
      <c r="AH4153" s="32"/>
      <c r="AI4153" s="32"/>
      <c r="AJ4153" s="32"/>
    </row>
    <row r="4154" spans="32:36" x14ac:dyDescent="0.25">
      <c r="AF4154" s="32"/>
      <c r="AG4154" s="32"/>
      <c r="AH4154" s="32"/>
      <c r="AI4154" s="32"/>
      <c r="AJ4154" s="32"/>
    </row>
    <row r="4155" spans="32:36" x14ac:dyDescent="0.25">
      <c r="AF4155" s="32"/>
      <c r="AG4155" s="32"/>
      <c r="AH4155" s="32"/>
      <c r="AI4155" s="32"/>
      <c r="AJ4155" s="32"/>
    </row>
    <row r="4156" spans="32:36" x14ac:dyDescent="0.25">
      <c r="AF4156" s="32"/>
      <c r="AG4156" s="32"/>
      <c r="AH4156" s="32"/>
      <c r="AI4156" s="32"/>
      <c r="AJ4156" s="32"/>
    </row>
    <row r="4157" spans="32:36" x14ac:dyDescent="0.25">
      <c r="AF4157" s="32"/>
      <c r="AG4157" s="32"/>
      <c r="AH4157" s="32"/>
      <c r="AI4157" s="32"/>
      <c r="AJ4157" s="32"/>
    </row>
    <row r="4158" spans="32:36" x14ac:dyDescent="0.25">
      <c r="AF4158" s="32"/>
      <c r="AG4158" s="32"/>
      <c r="AH4158" s="32"/>
      <c r="AI4158" s="32"/>
      <c r="AJ4158" s="32"/>
    </row>
    <row r="4159" spans="32:36" x14ac:dyDescent="0.25">
      <c r="AF4159" s="32"/>
      <c r="AG4159" s="32"/>
      <c r="AH4159" s="32"/>
      <c r="AI4159" s="32"/>
      <c r="AJ4159" s="32"/>
    </row>
    <row r="4160" spans="32:36" x14ac:dyDescent="0.25">
      <c r="AF4160" s="32"/>
      <c r="AG4160" s="32"/>
      <c r="AH4160" s="32"/>
      <c r="AI4160" s="32"/>
      <c r="AJ4160" s="32"/>
    </row>
    <row r="4161" spans="32:36" x14ac:dyDescent="0.25">
      <c r="AF4161" s="32"/>
      <c r="AG4161" s="32"/>
      <c r="AH4161" s="32"/>
      <c r="AI4161" s="32"/>
      <c r="AJ4161" s="32"/>
    </row>
    <row r="4162" spans="32:36" x14ac:dyDescent="0.25">
      <c r="AF4162" s="32"/>
      <c r="AG4162" s="32"/>
      <c r="AH4162" s="32"/>
      <c r="AI4162" s="32"/>
      <c r="AJ4162" s="32"/>
    </row>
    <row r="4163" spans="32:36" x14ac:dyDescent="0.25">
      <c r="AF4163" s="32"/>
      <c r="AG4163" s="32"/>
      <c r="AH4163" s="32"/>
      <c r="AI4163" s="32"/>
      <c r="AJ4163" s="32"/>
    </row>
    <row r="4164" spans="32:36" x14ac:dyDescent="0.25">
      <c r="AF4164" s="32"/>
      <c r="AG4164" s="32"/>
      <c r="AH4164" s="32"/>
      <c r="AI4164" s="32"/>
      <c r="AJ4164" s="32"/>
    </row>
    <row r="4165" spans="32:36" x14ac:dyDescent="0.25">
      <c r="AF4165" s="32"/>
      <c r="AG4165" s="32"/>
      <c r="AH4165" s="32"/>
      <c r="AI4165" s="32"/>
      <c r="AJ4165" s="32"/>
    </row>
    <row r="4166" spans="32:36" x14ac:dyDescent="0.25">
      <c r="AF4166" s="32"/>
      <c r="AG4166" s="32"/>
      <c r="AH4166" s="32"/>
      <c r="AI4166" s="32"/>
      <c r="AJ4166" s="32"/>
    </row>
    <row r="4167" spans="32:36" x14ac:dyDescent="0.25">
      <c r="AF4167" s="32"/>
      <c r="AG4167" s="32"/>
      <c r="AH4167" s="32"/>
      <c r="AI4167" s="32"/>
      <c r="AJ4167" s="32"/>
    </row>
    <row r="4168" spans="32:36" x14ac:dyDescent="0.25">
      <c r="AF4168" s="32"/>
      <c r="AG4168" s="32"/>
      <c r="AH4168" s="32"/>
      <c r="AI4168" s="32"/>
      <c r="AJ4168" s="32"/>
    </row>
    <row r="4169" spans="32:36" x14ac:dyDescent="0.25">
      <c r="AF4169" s="32"/>
      <c r="AG4169" s="32"/>
      <c r="AH4169" s="32"/>
      <c r="AI4169" s="32"/>
      <c r="AJ4169" s="32"/>
    </row>
    <row r="4170" spans="32:36" x14ac:dyDescent="0.25">
      <c r="AF4170" s="32"/>
      <c r="AG4170" s="32"/>
      <c r="AH4170" s="32"/>
      <c r="AI4170" s="32"/>
      <c r="AJ4170" s="32"/>
    </row>
    <row r="4171" spans="32:36" x14ac:dyDescent="0.25">
      <c r="AF4171" s="32"/>
      <c r="AG4171" s="32"/>
      <c r="AH4171" s="32"/>
      <c r="AI4171" s="32"/>
      <c r="AJ4171" s="32"/>
    </row>
    <row r="4172" spans="32:36" x14ac:dyDescent="0.25">
      <c r="AF4172" s="32"/>
      <c r="AG4172" s="32"/>
      <c r="AH4172" s="32"/>
      <c r="AI4172" s="32"/>
      <c r="AJ4172" s="32"/>
    </row>
    <row r="4173" spans="32:36" x14ac:dyDescent="0.25">
      <c r="AF4173" s="32"/>
      <c r="AG4173" s="32"/>
      <c r="AH4173" s="32"/>
      <c r="AI4173" s="32"/>
      <c r="AJ4173" s="32"/>
    </row>
    <row r="4174" spans="32:36" x14ac:dyDescent="0.25">
      <c r="AF4174" s="32"/>
      <c r="AG4174" s="32"/>
      <c r="AH4174" s="32"/>
      <c r="AI4174" s="32"/>
      <c r="AJ4174" s="32"/>
    </row>
    <row r="4175" spans="32:36" x14ac:dyDescent="0.25">
      <c r="AF4175" s="32"/>
      <c r="AG4175" s="32"/>
      <c r="AH4175" s="32"/>
      <c r="AI4175" s="32"/>
      <c r="AJ4175" s="32"/>
    </row>
    <row r="4176" spans="32:36" x14ac:dyDescent="0.25">
      <c r="AF4176" s="32"/>
      <c r="AG4176" s="32"/>
      <c r="AH4176" s="32"/>
      <c r="AI4176" s="32"/>
      <c r="AJ4176" s="32"/>
    </row>
    <row r="4177" spans="32:36" x14ac:dyDescent="0.25">
      <c r="AF4177" s="32"/>
      <c r="AG4177" s="32"/>
      <c r="AH4177" s="32"/>
      <c r="AI4177" s="32"/>
      <c r="AJ4177" s="32"/>
    </row>
    <row r="4178" spans="32:36" x14ac:dyDescent="0.25">
      <c r="AF4178" s="32"/>
      <c r="AG4178" s="32"/>
      <c r="AH4178" s="32"/>
      <c r="AI4178" s="32"/>
      <c r="AJ4178" s="32"/>
    </row>
    <row r="4179" spans="32:36" x14ac:dyDescent="0.25">
      <c r="AF4179" s="32"/>
      <c r="AG4179" s="32"/>
      <c r="AH4179" s="32"/>
      <c r="AI4179" s="32"/>
      <c r="AJ4179" s="32"/>
    </row>
    <row r="4180" spans="32:36" x14ac:dyDescent="0.25">
      <c r="AF4180" s="32"/>
      <c r="AG4180" s="32"/>
      <c r="AH4180" s="32"/>
      <c r="AI4180" s="32"/>
      <c r="AJ4180" s="32"/>
    </row>
    <row r="4181" spans="32:36" x14ac:dyDescent="0.25">
      <c r="AF4181" s="32"/>
      <c r="AG4181" s="32"/>
      <c r="AH4181" s="32"/>
      <c r="AI4181" s="32"/>
      <c r="AJ4181" s="32"/>
    </row>
    <row r="4182" spans="32:36" x14ac:dyDescent="0.25">
      <c r="AF4182" s="32"/>
      <c r="AG4182" s="32"/>
      <c r="AH4182" s="32"/>
      <c r="AI4182" s="32"/>
      <c r="AJ4182" s="32"/>
    </row>
    <row r="4183" spans="32:36" x14ac:dyDescent="0.25">
      <c r="AF4183" s="32"/>
      <c r="AG4183" s="32"/>
      <c r="AH4183" s="32"/>
      <c r="AI4183" s="32"/>
      <c r="AJ4183" s="32"/>
    </row>
    <row r="4184" spans="32:36" x14ac:dyDescent="0.25">
      <c r="AF4184" s="32"/>
      <c r="AG4184" s="32"/>
      <c r="AH4184" s="32"/>
      <c r="AI4184" s="32"/>
      <c r="AJ4184" s="32"/>
    </row>
    <row r="4185" spans="32:36" x14ac:dyDescent="0.25">
      <c r="AF4185" s="32"/>
      <c r="AG4185" s="32"/>
      <c r="AH4185" s="32"/>
      <c r="AI4185" s="32"/>
      <c r="AJ4185" s="32"/>
    </row>
    <row r="4186" spans="32:36" x14ac:dyDescent="0.25">
      <c r="AF4186" s="32"/>
      <c r="AG4186" s="32"/>
      <c r="AH4186" s="32"/>
      <c r="AI4186" s="32"/>
      <c r="AJ4186" s="32"/>
    </row>
    <row r="4187" spans="32:36" x14ac:dyDescent="0.25">
      <c r="AF4187" s="32"/>
      <c r="AG4187" s="32"/>
      <c r="AH4187" s="32"/>
      <c r="AI4187" s="32"/>
      <c r="AJ4187" s="32"/>
    </row>
    <row r="4188" spans="32:36" x14ac:dyDescent="0.25">
      <c r="AF4188" s="32"/>
      <c r="AG4188" s="32"/>
      <c r="AH4188" s="32"/>
      <c r="AI4188" s="32"/>
      <c r="AJ4188" s="32"/>
    </row>
    <row r="4189" spans="32:36" x14ac:dyDescent="0.25">
      <c r="AF4189" s="32"/>
      <c r="AG4189" s="32"/>
      <c r="AH4189" s="32"/>
      <c r="AI4189" s="32"/>
      <c r="AJ4189" s="32"/>
    </row>
    <row r="4190" spans="32:36" x14ac:dyDescent="0.25">
      <c r="AF4190" s="32"/>
      <c r="AG4190" s="32"/>
      <c r="AH4190" s="32"/>
      <c r="AI4190" s="32"/>
      <c r="AJ4190" s="32"/>
    </row>
    <row r="4191" spans="32:36" x14ac:dyDescent="0.25">
      <c r="AF4191" s="32"/>
      <c r="AG4191" s="32"/>
      <c r="AH4191" s="32"/>
      <c r="AI4191" s="32"/>
      <c r="AJ4191" s="32"/>
    </row>
    <row r="4192" spans="32:36" x14ac:dyDescent="0.25">
      <c r="AF4192" s="32"/>
      <c r="AG4192" s="32"/>
      <c r="AH4192" s="32"/>
      <c r="AI4192" s="32"/>
      <c r="AJ4192" s="32"/>
    </row>
    <row r="4193" spans="32:36" x14ac:dyDescent="0.25">
      <c r="AF4193" s="32"/>
      <c r="AG4193" s="32"/>
      <c r="AH4193" s="32"/>
      <c r="AI4193" s="32"/>
      <c r="AJ4193" s="32"/>
    </row>
    <row r="4194" spans="32:36" x14ac:dyDescent="0.25">
      <c r="AF4194" s="32"/>
      <c r="AG4194" s="32"/>
      <c r="AH4194" s="32"/>
      <c r="AI4194" s="32"/>
      <c r="AJ4194" s="32"/>
    </row>
    <row r="4195" spans="32:36" x14ac:dyDescent="0.25">
      <c r="AF4195" s="32"/>
      <c r="AG4195" s="32"/>
      <c r="AH4195" s="32"/>
      <c r="AI4195" s="32"/>
      <c r="AJ4195" s="32"/>
    </row>
    <row r="4196" spans="32:36" x14ac:dyDescent="0.25">
      <c r="AF4196" s="32"/>
      <c r="AG4196" s="32"/>
      <c r="AH4196" s="32"/>
      <c r="AI4196" s="32"/>
      <c r="AJ4196" s="32"/>
    </row>
    <row r="4197" spans="32:36" x14ac:dyDescent="0.25">
      <c r="AF4197" s="32"/>
      <c r="AG4197" s="32"/>
      <c r="AH4197" s="32"/>
      <c r="AI4197" s="32"/>
      <c r="AJ4197" s="32"/>
    </row>
    <row r="4198" spans="32:36" x14ac:dyDescent="0.25">
      <c r="AF4198" s="32"/>
      <c r="AG4198" s="32"/>
      <c r="AH4198" s="32"/>
      <c r="AI4198" s="32"/>
      <c r="AJ4198" s="32"/>
    </row>
    <row r="4199" spans="32:36" x14ac:dyDescent="0.25">
      <c r="AF4199" s="32"/>
      <c r="AG4199" s="32"/>
      <c r="AH4199" s="32"/>
      <c r="AI4199" s="32"/>
      <c r="AJ4199" s="32"/>
    </row>
    <row r="4200" spans="32:36" x14ac:dyDescent="0.25">
      <c r="AF4200" s="32"/>
      <c r="AG4200" s="32"/>
      <c r="AH4200" s="32"/>
      <c r="AI4200" s="32"/>
      <c r="AJ4200" s="32"/>
    </row>
    <row r="4201" spans="32:36" x14ac:dyDescent="0.25">
      <c r="AF4201" s="32"/>
      <c r="AG4201" s="32"/>
      <c r="AH4201" s="32"/>
      <c r="AI4201" s="32"/>
      <c r="AJ4201" s="32"/>
    </row>
    <row r="4202" spans="32:36" x14ac:dyDescent="0.25">
      <c r="AF4202" s="32"/>
      <c r="AG4202" s="32"/>
      <c r="AH4202" s="32"/>
      <c r="AI4202" s="32"/>
      <c r="AJ4202" s="32"/>
    </row>
    <row r="4203" spans="32:36" x14ac:dyDescent="0.25">
      <c r="AF4203" s="32"/>
      <c r="AG4203" s="32"/>
      <c r="AH4203" s="32"/>
      <c r="AI4203" s="32"/>
      <c r="AJ4203" s="32"/>
    </row>
    <row r="4204" spans="32:36" x14ac:dyDescent="0.25">
      <c r="AF4204" s="32"/>
      <c r="AG4204" s="32"/>
      <c r="AH4204" s="32"/>
      <c r="AI4204" s="32"/>
      <c r="AJ4204" s="32"/>
    </row>
    <row r="4205" spans="32:36" x14ac:dyDescent="0.25">
      <c r="AF4205" s="32"/>
      <c r="AG4205" s="32"/>
      <c r="AH4205" s="32"/>
      <c r="AI4205" s="32"/>
      <c r="AJ4205" s="32"/>
    </row>
    <row r="4206" spans="32:36" x14ac:dyDescent="0.25">
      <c r="AF4206" s="32"/>
      <c r="AG4206" s="32"/>
      <c r="AH4206" s="32"/>
      <c r="AI4206" s="32"/>
      <c r="AJ4206" s="32"/>
    </row>
    <row r="4207" spans="32:36" x14ac:dyDescent="0.25">
      <c r="AF4207" s="32"/>
      <c r="AG4207" s="32"/>
      <c r="AH4207" s="32"/>
      <c r="AI4207" s="32"/>
      <c r="AJ4207" s="32"/>
    </row>
    <row r="4208" spans="32:36" x14ac:dyDescent="0.25">
      <c r="AF4208" s="32"/>
      <c r="AG4208" s="32"/>
      <c r="AH4208" s="32"/>
      <c r="AI4208" s="32"/>
      <c r="AJ4208" s="32"/>
    </row>
    <row r="4209" spans="32:36" x14ac:dyDescent="0.25">
      <c r="AF4209" s="32"/>
      <c r="AG4209" s="32"/>
      <c r="AH4209" s="32"/>
      <c r="AI4209" s="32"/>
      <c r="AJ4209" s="32"/>
    </row>
    <row r="4210" spans="32:36" x14ac:dyDescent="0.25">
      <c r="AF4210" s="32"/>
      <c r="AG4210" s="32"/>
      <c r="AH4210" s="32"/>
      <c r="AI4210" s="32"/>
      <c r="AJ4210" s="32"/>
    </row>
    <row r="4211" spans="32:36" x14ac:dyDescent="0.25">
      <c r="AF4211" s="32"/>
      <c r="AG4211" s="32"/>
      <c r="AH4211" s="32"/>
      <c r="AI4211" s="32"/>
      <c r="AJ4211" s="32"/>
    </row>
    <row r="4212" spans="32:36" x14ac:dyDescent="0.25">
      <c r="AF4212" s="32"/>
      <c r="AG4212" s="32"/>
      <c r="AH4212" s="32"/>
      <c r="AI4212" s="32"/>
      <c r="AJ4212" s="32"/>
    </row>
    <row r="4213" spans="32:36" x14ac:dyDescent="0.25">
      <c r="AF4213" s="32"/>
      <c r="AG4213" s="32"/>
      <c r="AH4213" s="32"/>
      <c r="AI4213" s="32"/>
      <c r="AJ4213" s="32"/>
    </row>
    <row r="4214" spans="32:36" x14ac:dyDescent="0.25">
      <c r="AF4214" s="32"/>
      <c r="AG4214" s="32"/>
      <c r="AH4214" s="32"/>
      <c r="AI4214" s="32"/>
      <c r="AJ4214" s="32"/>
    </row>
    <row r="4215" spans="32:36" x14ac:dyDescent="0.25">
      <c r="AF4215" s="32"/>
      <c r="AG4215" s="32"/>
      <c r="AH4215" s="32"/>
      <c r="AI4215" s="32"/>
      <c r="AJ4215" s="32"/>
    </row>
    <row r="4216" spans="32:36" x14ac:dyDescent="0.25">
      <c r="AF4216" s="32"/>
      <c r="AG4216" s="32"/>
      <c r="AH4216" s="32"/>
      <c r="AI4216" s="32"/>
      <c r="AJ4216" s="32"/>
    </row>
    <row r="4217" spans="32:36" x14ac:dyDescent="0.25">
      <c r="AF4217" s="32"/>
      <c r="AG4217" s="32"/>
      <c r="AH4217" s="32"/>
      <c r="AI4217" s="32"/>
      <c r="AJ4217" s="32"/>
    </row>
    <row r="4218" spans="32:36" x14ac:dyDescent="0.25">
      <c r="AF4218" s="32"/>
      <c r="AG4218" s="32"/>
      <c r="AH4218" s="32"/>
      <c r="AI4218" s="32"/>
      <c r="AJ4218" s="32"/>
    </row>
    <row r="4219" spans="32:36" x14ac:dyDescent="0.25">
      <c r="AF4219" s="32"/>
      <c r="AG4219" s="32"/>
      <c r="AH4219" s="32"/>
      <c r="AI4219" s="32"/>
      <c r="AJ4219" s="32"/>
    </row>
    <row r="4220" spans="32:36" x14ac:dyDescent="0.25">
      <c r="AF4220" s="32"/>
      <c r="AG4220" s="32"/>
      <c r="AH4220" s="32"/>
      <c r="AI4220" s="32"/>
      <c r="AJ4220" s="32"/>
    </row>
    <row r="4221" spans="32:36" x14ac:dyDescent="0.25">
      <c r="AF4221" s="32"/>
      <c r="AG4221" s="32"/>
      <c r="AH4221" s="32"/>
      <c r="AI4221" s="32"/>
      <c r="AJ4221" s="32"/>
    </row>
    <row r="4222" spans="32:36" x14ac:dyDescent="0.25">
      <c r="AF4222" s="32"/>
      <c r="AG4222" s="32"/>
      <c r="AH4222" s="32"/>
      <c r="AI4222" s="32"/>
      <c r="AJ4222" s="32"/>
    </row>
    <row r="4223" spans="32:36" x14ac:dyDescent="0.25">
      <c r="AF4223" s="32"/>
      <c r="AG4223" s="32"/>
      <c r="AH4223" s="32"/>
      <c r="AI4223" s="32"/>
      <c r="AJ4223" s="32"/>
    </row>
    <row r="4224" spans="32:36" x14ac:dyDescent="0.25">
      <c r="AF4224" s="32"/>
      <c r="AG4224" s="32"/>
      <c r="AH4224" s="32"/>
      <c r="AI4224" s="32"/>
      <c r="AJ4224" s="32"/>
    </row>
    <row r="4225" spans="32:36" x14ac:dyDescent="0.25">
      <c r="AF4225" s="32"/>
      <c r="AG4225" s="32"/>
      <c r="AH4225" s="32"/>
      <c r="AI4225" s="32"/>
      <c r="AJ4225" s="32"/>
    </row>
    <row r="4226" spans="32:36" x14ac:dyDescent="0.25">
      <c r="AF4226" s="32"/>
      <c r="AG4226" s="32"/>
      <c r="AH4226" s="32"/>
      <c r="AI4226" s="32"/>
      <c r="AJ4226" s="32"/>
    </row>
    <row r="4227" spans="32:36" x14ac:dyDescent="0.25">
      <c r="AF4227" s="32"/>
      <c r="AG4227" s="32"/>
      <c r="AH4227" s="32"/>
      <c r="AI4227" s="32"/>
      <c r="AJ4227" s="32"/>
    </row>
    <row r="4228" spans="32:36" x14ac:dyDescent="0.25">
      <c r="AF4228" s="32"/>
      <c r="AG4228" s="32"/>
      <c r="AH4228" s="32"/>
      <c r="AI4228" s="32"/>
      <c r="AJ4228" s="32"/>
    </row>
    <row r="4229" spans="32:36" x14ac:dyDescent="0.25">
      <c r="AF4229" s="32"/>
      <c r="AG4229" s="32"/>
      <c r="AH4229" s="32"/>
      <c r="AI4229" s="32"/>
      <c r="AJ4229" s="32"/>
    </row>
    <row r="4230" spans="32:36" x14ac:dyDescent="0.25">
      <c r="AF4230" s="32"/>
      <c r="AG4230" s="32"/>
      <c r="AH4230" s="32"/>
      <c r="AI4230" s="32"/>
      <c r="AJ4230" s="32"/>
    </row>
    <row r="4231" spans="32:36" x14ac:dyDescent="0.25">
      <c r="AF4231" s="32"/>
      <c r="AG4231" s="32"/>
      <c r="AH4231" s="32"/>
      <c r="AI4231" s="32"/>
      <c r="AJ4231" s="32"/>
    </row>
    <row r="4232" spans="32:36" x14ac:dyDescent="0.25">
      <c r="AF4232" s="32"/>
      <c r="AG4232" s="32"/>
      <c r="AH4232" s="32"/>
      <c r="AI4232" s="32"/>
      <c r="AJ4232" s="32"/>
    </row>
    <row r="4233" spans="32:36" x14ac:dyDescent="0.25">
      <c r="AF4233" s="32"/>
      <c r="AG4233" s="32"/>
      <c r="AH4233" s="32"/>
      <c r="AI4233" s="32"/>
      <c r="AJ4233" s="32"/>
    </row>
    <row r="4234" spans="32:36" x14ac:dyDescent="0.25">
      <c r="AF4234" s="32"/>
      <c r="AG4234" s="32"/>
      <c r="AH4234" s="32"/>
      <c r="AI4234" s="32"/>
      <c r="AJ4234" s="32"/>
    </row>
    <row r="4235" spans="32:36" x14ac:dyDescent="0.25">
      <c r="AF4235" s="32"/>
      <c r="AG4235" s="32"/>
      <c r="AH4235" s="32"/>
      <c r="AI4235" s="32"/>
      <c r="AJ4235" s="32"/>
    </row>
    <row r="4236" spans="32:36" x14ac:dyDescent="0.25">
      <c r="AF4236" s="32"/>
      <c r="AG4236" s="32"/>
      <c r="AH4236" s="32"/>
      <c r="AI4236" s="32"/>
      <c r="AJ4236" s="32"/>
    </row>
    <row r="4237" spans="32:36" x14ac:dyDescent="0.25">
      <c r="AF4237" s="32"/>
      <c r="AG4237" s="32"/>
      <c r="AH4237" s="32"/>
      <c r="AI4237" s="32"/>
      <c r="AJ4237" s="32"/>
    </row>
    <row r="4238" spans="32:36" x14ac:dyDescent="0.25">
      <c r="AF4238" s="32"/>
      <c r="AG4238" s="32"/>
      <c r="AH4238" s="32"/>
      <c r="AI4238" s="32"/>
      <c r="AJ4238" s="32"/>
    </row>
    <row r="4239" spans="32:36" x14ac:dyDescent="0.25">
      <c r="AF4239" s="32"/>
      <c r="AG4239" s="32"/>
      <c r="AH4239" s="32"/>
      <c r="AI4239" s="32"/>
      <c r="AJ4239" s="32"/>
    </row>
    <row r="4240" spans="32:36" x14ac:dyDescent="0.25">
      <c r="AF4240" s="32"/>
      <c r="AG4240" s="32"/>
      <c r="AH4240" s="32"/>
      <c r="AI4240" s="32"/>
      <c r="AJ4240" s="32"/>
    </row>
    <row r="4241" spans="32:36" x14ac:dyDescent="0.25">
      <c r="AF4241" s="32"/>
      <c r="AG4241" s="32"/>
      <c r="AH4241" s="32"/>
      <c r="AI4241" s="32"/>
      <c r="AJ4241" s="32"/>
    </row>
    <row r="4242" spans="32:36" x14ac:dyDescent="0.25">
      <c r="AF4242" s="32"/>
      <c r="AG4242" s="32"/>
      <c r="AH4242" s="32"/>
      <c r="AI4242" s="32"/>
      <c r="AJ4242" s="32"/>
    </row>
    <row r="4243" spans="32:36" x14ac:dyDescent="0.25">
      <c r="AF4243" s="32"/>
      <c r="AG4243" s="32"/>
      <c r="AH4243" s="32"/>
      <c r="AI4243" s="32"/>
      <c r="AJ4243" s="32"/>
    </row>
    <row r="4244" spans="32:36" x14ac:dyDescent="0.25">
      <c r="AF4244" s="32"/>
      <c r="AG4244" s="32"/>
      <c r="AH4244" s="32"/>
      <c r="AI4244" s="32"/>
      <c r="AJ4244" s="32"/>
    </row>
    <row r="4245" spans="32:36" x14ac:dyDescent="0.25">
      <c r="AF4245" s="32"/>
      <c r="AG4245" s="32"/>
      <c r="AH4245" s="32"/>
      <c r="AI4245" s="32"/>
      <c r="AJ4245" s="32"/>
    </row>
    <row r="4246" spans="32:36" x14ac:dyDescent="0.25">
      <c r="AF4246" s="32"/>
      <c r="AG4246" s="32"/>
      <c r="AH4246" s="32"/>
      <c r="AI4246" s="32"/>
      <c r="AJ4246" s="32"/>
    </row>
    <row r="4247" spans="32:36" x14ac:dyDescent="0.25">
      <c r="AF4247" s="32"/>
      <c r="AG4247" s="32"/>
      <c r="AH4247" s="32"/>
      <c r="AI4247" s="32"/>
      <c r="AJ4247" s="32"/>
    </row>
    <row r="4248" spans="32:36" x14ac:dyDescent="0.25">
      <c r="AF4248" s="32"/>
      <c r="AG4248" s="32"/>
      <c r="AH4248" s="32"/>
      <c r="AI4248" s="32"/>
      <c r="AJ4248" s="32"/>
    </row>
    <row r="4249" spans="32:36" x14ac:dyDescent="0.25">
      <c r="AF4249" s="32"/>
      <c r="AG4249" s="32"/>
      <c r="AH4249" s="32"/>
      <c r="AI4249" s="32"/>
      <c r="AJ4249" s="32"/>
    </row>
    <row r="4250" spans="32:36" x14ac:dyDescent="0.25">
      <c r="AF4250" s="32"/>
      <c r="AG4250" s="32"/>
      <c r="AH4250" s="32"/>
      <c r="AI4250" s="32"/>
      <c r="AJ4250" s="32"/>
    </row>
    <row r="4251" spans="32:36" x14ac:dyDescent="0.25">
      <c r="AF4251" s="32"/>
      <c r="AG4251" s="32"/>
      <c r="AH4251" s="32"/>
      <c r="AI4251" s="32"/>
      <c r="AJ4251" s="32"/>
    </row>
    <row r="4252" spans="32:36" x14ac:dyDescent="0.25">
      <c r="AF4252" s="32"/>
      <c r="AG4252" s="32"/>
      <c r="AH4252" s="32"/>
      <c r="AI4252" s="32"/>
      <c r="AJ4252" s="32"/>
    </row>
    <row r="4253" spans="32:36" x14ac:dyDescent="0.25">
      <c r="AF4253" s="32"/>
      <c r="AG4253" s="32"/>
      <c r="AH4253" s="32"/>
      <c r="AI4253" s="32"/>
      <c r="AJ4253" s="32"/>
    </row>
    <row r="4254" spans="32:36" x14ac:dyDescent="0.25">
      <c r="AF4254" s="32"/>
      <c r="AG4254" s="32"/>
      <c r="AH4254" s="32"/>
      <c r="AI4254" s="32"/>
      <c r="AJ4254" s="32"/>
    </row>
    <row r="4255" spans="32:36" x14ac:dyDescent="0.25">
      <c r="AF4255" s="32"/>
      <c r="AG4255" s="32"/>
      <c r="AH4255" s="32"/>
      <c r="AI4255" s="32"/>
      <c r="AJ4255" s="32"/>
    </row>
    <row r="4256" spans="32:36" x14ac:dyDescent="0.25">
      <c r="AF4256" s="32"/>
      <c r="AG4256" s="32"/>
      <c r="AH4256" s="32"/>
      <c r="AI4256" s="32"/>
      <c r="AJ4256" s="32"/>
    </row>
    <row r="4257" spans="32:36" x14ac:dyDescent="0.25">
      <c r="AF4257" s="32"/>
      <c r="AG4257" s="32"/>
      <c r="AH4257" s="32"/>
      <c r="AI4257" s="32"/>
      <c r="AJ4257" s="32"/>
    </row>
    <row r="4258" spans="32:36" x14ac:dyDescent="0.25">
      <c r="AF4258" s="32"/>
      <c r="AG4258" s="32"/>
      <c r="AH4258" s="32"/>
      <c r="AI4258" s="32"/>
      <c r="AJ4258" s="32"/>
    </row>
    <row r="4259" spans="32:36" x14ac:dyDescent="0.25">
      <c r="AF4259" s="32"/>
      <c r="AG4259" s="32"/>
      <c r="AH4259" s="32"/>
      <c r="AI4259" s="32"/>
      <c r="AJ4259" s="32"/>
    </row>
    <row r="4260" spans="32:36" x14ac:dyDescent="0.25">
      <c r="AF4260" s="32"/>
      <c r="AG4260" s="32"/>
      <c r="AH4260" s="32"/>
      <c r="AI4260" s="32"/>
      <c r="AJ4260" s="32"/>
    </row>
    <row r="4261" spans="32:36" x14ac:dyDescent="0.25">
      <c r="AF4261" s="32"/>
      <c r="AG4261" s="32"/>
      <c r="AH4261" s="32"/>
      <c r="AI4261" s="32"/>
      <c r="AJ4261" s="32"/>
    </row>
    <row r="4262" spans="32:36" x14ac:dyDescent="0.25">
      <c r="AF4262" s="32"/>
      <c r="AG4262" s="32"/>
      <c r="AH4262" s="32"/>
      <c r="AI4262" s="32"/>
      <c r="AJ4262" s="32"/>
    </row>
    <row r="4263" spans="32:36" x14ac:dyDescent="0.25">
      <c r="AF4263" s="32"/>
      <c r="AG4263" s="32"/>
      <c r="AH4263" s="32"/>
      <c r="AI4263" s="32"/>
      <c r="AJ4263" s="32"/>
    </row>
    <row r="4264" spans="32:36" x14ac:dyDescent="0.25">
      <c r="AF4264" s="32"/>
      <c r="AG4264" s="32"/>
      <c r="AH4264" s="32"/>
      <c r="AI4264" s="32"/>
      <c r="AJ4264" s="32"/>
    </row>
    <row r="4265" spans="32:36" x14ac:dyDescent="0.25">
      <c r="AF4265" s="32"/>
      <c r="AG4265" s="32"/>
      <c r="AH4265" s="32"/>
      <c r="AI4265" s="32"/>
      <c r="AJ4265" s="32"/>
    </row>
    <row r="4266" spans="32:36" x14ac:dyDescent="0.25">
      <c r="AF4266" s="32"/>
      <c r="AG4266" s="32"/>
      <c r="AH4266" s="32"/>
      <c r="AI4266" s="32"/>
      <c r="AJ4266" s="32"/>
    </row>
    <row r="4267" spans="32:36" x14ac:dyDescent="0.25">
      <c r="AF4267" s="32"/>
      <c r="AG4267" s="32"/>
      <c r="AH4267" s="32"/>
      <c r="AI4267" s="32"/>
      <c r="AJ4267" s="32"/>
    </row>
    <row r="4268" spans="32:36" x14ac:dyDescent="0.25">
      <c r="AF4268" s="32"/>
      <c r="AG4268" s="32"/>
      <c r="AH4268" s="32"/>
      <c r="AI4268" s="32"/>
      <c r="AJ4268" s="32"/>
    </row>
    <row r="4269" spans="32:36" x14ac:dyDescent="0.25">
      <c r="AF4269" s="32"/>
      <c r="AG4269" s="32"/>
      <c r="AH4269" s="32"/>
      <c r="AI4269" s="32"/>
      <c r="AJ4269" s="32"/>
    </row>
    <row r="4270" spans="32:36" x14ac:dyDescent="0.25">
      <c r="AF4270" s="32"/>
      <c r="AG4270" s="32"/>
      <c r="AH4270" s="32"/>
      <c r="AI4270" s="32"/>
      <c r="AJ4270" s="32"/>
    </row>
    <row r="4271" spans="32:36" x14ac:dyDescent="0.25">
      <c r="AF4271" s="32"/>
      <c r="AG4271" s="32"/>
      <c r="AH4271" s="32"/>
      <c r="AI4271" s="32"/>
      <c r="AJ4271" s="32"/>
    </row>
    <row r="4272" spans="32:36" x14ac:dyDescent="0.25">
      <c r="AF4272" s="32"/>
      <c r="AG4272" s="32"/>
      <c r="AH4272" s="32"/>
      <c r="AI4272" s="32"/>
      <c r="AJ4272" s="32"/>
    </row>
    <row r="4273" spans="32:36" x14ac:dyDescent="0.25">
      <c r="AF4273" s="32"/>
      <c r="AG4273" s="32"/>
      <c r="AH4273" s="32"/>
      <c r="AI4273" s="32"/>
      <c r="AJ4273" s="32"/>
    </row>
    <row r="4274" spans="32:36" x14ac:dyDescent="0.25">
      <c r="AF4274" s="32"/>
      <c r="AG4274" s="32"/>
      <c r="AH4274" s="32"/>
      <c r="AI4274" s="32"/>
      <c r="AJ4274" s="32"/>
    </row>
    <row r="4275" spans="32:36" x14ac:dyDescent="0.25">
      <c r="AF4275" s="32"/>
      <c r="AG4275" s="32"/>
      <c r="AH4275" s="32"/>
      <c r="AI4275" s="32"/>
      <c r="AJ4275" s="32"/>
    </row>
    <row r="4276" spans="32:36" x14ac:dyDescent="0.25">
      <c r="AF4276" s="32"/>
      <c r="AG4276" s="32"/>
      <c r="AH4276" s="32"/>
      <c r="AI4276" s="32"/>
      <c r="AJ4276" s="32"/>
    </row>
    <row r="4277" spans="32:36" x14ac:dyDescent="0.25">
      <c r="AF4277" s="32"/>
      <c r="AG4277" s="32"/>
      <c r="AH4277" s="32"/>
      <c r="AI4277" s="32"/>
      <c r="AJ4277" s="32"/>
    </row>
    <row r="4278" spans="32:36" x14ac:dyDescent="0.25">
      <c r="AF4278" s="32"/>
      <c r="AG4278" s="32"/>
      <c r="AH4278" s="32"/>
      <c r="AI4278" s="32"/>
      <c r="AJ4278" s="32"/>
    </row>
    <row r="4279" spans="32:36" x14ac:dyDescent="0.25">
      <c r="AF4279" s="32"/>
      <c r="AG4279" s="32"/>
      <c r="AH4279" s="32"/>
      <c r="AI4279" s="32"/>
      <c r="AJ4279" s="32"/>
    </row>
    <row r="4280" spans="32:36" x14ac:dyDescent="0.25">
      <c r="AF4280" s="32"/>
      <c r="AG4280" s="32"/>
      <c r="AH4280" s="32"/>
      <c r="AI4280" s="32"/>
      <c r="AJ4280" s="32"/>
    </row>
    <row r="4281" spans="32:36" x14ac:dyDescent="0.25">
      <c r="AF4281" s="32"/>
      <c r="AG4281" s="32"/>
      <c r="AH4281" s="32"/>
      <c r="AI4281" s="32"/>
      <c r="AJ4281" s="32"/>
    </row>
    <row r="4282" spans="32:36" x14ac:dyDescent="0.25">
      <c r="AF4282" s="32"/>
      <c r="AG4282" s="32"/>
      <c r="AH4282" s="32"/>
      <c r="AI4282" s="32"/>
      <c r="AJ4282" s="32"/>
    </row>
    <row r="4283" spans="32:36" x14ac:dyDescent="0.25">
      <c r="AF4283" s="32"/>
      <c r="AG4283" s="32"/>
      <c r="AH4283" s="32"/>
      <c r="AI4283" s="32"/>
      <c r="AJ4283" s="32"/>
    </row>
    <row r="4284" spans="32:36" x14ac:dyDescent="0.25">
      <c r="AF4284" s="32"/>
      <c r="AG4284" s="32"/>
      <c r="AH4284" s="32"/>
      <c r="AI4284" s="32"/>
      <c r="AJ4284" s="32"/>
    </row>
    <row r="4285" spans="32:36" x14ac:dyDescent="0.25">
      <c r="AF4285" s="32"/>
      <c r="AG4285" s="32"/>
      <c r="AH4285" s="32"/>
      <c r="AI4285" s="32"/>
      <c r="AJ4285" s="32"/>
    </row>
    <row r="4286" spans="32:36" x14ac:dyDescent="0.25">
      <c r="AF4286" s="32"/>
      <c r="AG4286" s="32"/>
      <c r="AH4286" s="32"/>
      <c r="AI4286" s="32"/>
      <c r="AJ4286" s="32"/>
    </row>
    <row r="4287" spans="32:36" x14ac:dyDescent="0.25">
      <c r="AF4287" s="32"/>
      <c r="AG4287" s="32"/>
      <c r="AH4287" s="32"/>
      <c r="AI4287" s="32"/>
      <c r="AJ4287" s="32"/>
    </row>
    <row r="4288" spans="32:36" x14ac:dyDescent="0.25">
      <c r="AF4288" s="32"/>
      <c r="AG4288" s="32"/>
      <c r="AH4288" s="32"/>
      <c r="AI4288" s="32"/>
      <c r="AJ4288" s="32"/>
    </row>
    <row r="4289" spans="32:36" x14ac:dyDescent="0.25">
      <c r="AF4289" s="32"/>
      <c r="AG4289" s="32"/>
      <c r="AH4289" s="32"/>
      <c r="AI4289" s="32"/>
      <c r="AJ4289" s="32"/>
    </row>
    <row r="4290" spans="32:36" x14ac:dyDescent="0.25">
      <c r="AF4290" s="32"/>
      <c r="AG4290" s="32"/>
      <c r="AH4290" s="32"/>
      <c r="AI4290" s="32"/>
      <c r="AJ4290" s="32"/>
    </row>
    <row r="4291" spans="32:36" x14ac:dyDescent="0.25">
      <c r="AF4291" s="32"/>
      <c r="AG4291" s="32"/>
      <c r="AH4291" s="32"/>
      <c r="AI4291" s="32"/>
      <c r="AJ4291" s="32"/>
    </row>
    <row r="4292" spans="32:36" x14ac:dyDescent="0.25">
      <c r="AF4292" s="32"/>
      <c r="AG4292" s="32"/>
      <c r="AH4292" s="32"/>
      <c r="AI4292" s="32"/>
      <c r="AJ4292" s="32"/>
    </row>
    <row r="4293" spans="32:36" x14ac:dyDescent="0.25">
      <c r="AF4293" s="32"/>
      <c r="AG4293" s="32"/>
      <c r="AH4293" s="32"/>
      <c r="AI4293" s="32"/>
      <c r="AJ4293" s="32"/>
    </row>
    <row r="4294" spans="32:36" x14ac:dyDescent="0.25">
      <c r="AF4294" s="32"/>
      <c r="AG4294" s="32"/>
      <c r="AH4294" s="32"/>
      <c r="AI4294" s="32"/>
      <c r="AJ4294" s="32"/>
    </row>
    <row r="4295" spans="32:36" x14ac:dyDescent="0.25">
      <c r="AF4295" s="32"/>
      <c r="AG4295" s="32"/>
      <c r="AH4295" s="32"/>
      <c r="AI4295" s="32"/>
      <c r="AJ4295" s="32"/>
    </row>
    <row r="4296" spans="32:36" x14ac:dyDescent="0.25">
      <c r="AF4296" s="32"/>
      <c r="AG4296" s="32"/>
      <c r="AH4296" s="32"/>
      <c r="AI4296" s="32"/>
      <c r="AJ4296" s="32"/>
    </row>
    <row r="4297" spans="32:36" x14ac:dyDescent="0.25">
      <c r="AF4297" s="32"/>
      <c r="AG4297" s="32"/>
      <c r="AH4297" s="32"/>
      <c r="AI4297" s="32"/>
      <c r="AJ4297" s="32"/>
    </row>
    <row r="4298" spans="32:36" x14ac:dyDescent="0.25">
      <c r="AF4298" s="32"/>
      <c r="AG4298" s="32"/>
      <c r="AH4298" s="32"/>
      <c r="AI4298" s="32"/>
      <c r="AJ4298" s="32"/>
    </row>
    <row r="4299" spans="32:36" x14ac:dyDescent="0.25">
      <c r="AF4299" s="32"/>
      <c r="AG4299" s="32"/>
      <c r="AH4299" s="32"/>
      <c r="AI4299" s="32"/>
      <c r="AJ4299" s="32"/>
    </row>
    <row r="4300" spans="32:36" x14ac:dyDescent="0.25">
      <c r="AF4300" s="32"/>
      <c r="AG4300" s="32"/>
      <c r="AH4300" s="32"/>
      <c r="AI4300" s="32"/>
      <c r="AJ4300" s="32"/>
    </row>
    <row r="4301" spans="32:36" x14ac:dyDescent="0.25">
      <c r="AF4301" s="32"/>
      <c r="AG4301" s="32"/>
      <c r="AH4301" s="32"/>
      <c r="AI4301" s="32"/>
      <c r="AJ4301" s="32"/>
    </row>
    <row r="4302" spans="32:36" x14ac:dyDescent="0.25">
      <c r="AF4302" s="32"/>
      <c r="AG4302" s="32"/>
      <c r="AH4302" s="32"/>
      <c r="AI4302" s="32"/>
      <c r="AJ4302" s="32"/>
    </row>
    <row r="4303" spans="32:36" x14ac:dyDescent="0.25">
      <c r="AF4303" s="32"/>
      <c r="AG4303" s="32"/>
      <c r="AH4303" s="32"/>
      <c r="AI4303" s="32"/>
      <c r="AJ4303" s="32"/>
    </row>
    <row r="4304" spans="32:36" x14ac:dyDescent="0.25">
      <c r="AF4304" s="32"/>
      <c r="AG4304" s="32"/>
      <c r="AH4304" s="32"/>
      <c r="AI4304" s="32"/>
      <c r="AJ4304" s="32"/>
    </row>
    <row r="4305" spans="32:36" x14ac:dyDescent="0.25">
      <c r="AF4305" s="32"/>
      <c r="AG4305" s="32"/>
      <c r="AH4305" s="32"/>
      <c r="AI4305" s="32"/>
      <c r="AJ4305" s="32"/>
    </row>
    <row r="4306" spans="32:36" x14ac:dyDescent="0.25">
      <c r="AF4306" s="32"/>
      <c r="AG4306" s="32"/>
      <c r="AH4306" s="32"/>
      <c r="AI4306" s="32"/>
      <c r="AJ4306" s="32"/>
    </row>
    <row r="4307" spans="32:36" x14ac:dyDescent="0.25">
      <c r="AF4307" s="32"/>
      <c r="AG4307" s="32"/>
      <c r="AH4307" s="32"/>
      <c r="AI4307" s="32"/>
      <c r="AJ4307" s="32"/>
    </row>
    <row r="4308" spans="32:36" x14ac:dyDescent="0.25">
      <c r="AF4308" s="32"/>
      <c r="AG4308" s="32"/>
      <c r="AH4308" s="32"/>
      <c r="AI4308" s="32"/>
      <c r="AJ4308" s="32"/>
    </row>
    <row r="4309" spans="32:36" x14ac:dyDescent="0.25">
      <c r="AF4309" s="32"/>
      <c r="AG4309" s="32"/>
      <c r="AH4309" s="32"/>
      <c r="AI4309" s="32"/>
      <c r="AJ4309" s="32"/>
    </row>
    <row r="4310" spans="32:36" x14ac:dyDescent="0.25">
      <c r="AF4310" s="32"/>
      <c r="AG4310" s="32"/>
      <c r="AH4310" s="32"/>
      <c r="AI4310" s="32"/>
      <c r="AJ4310" s="32"/>
    </row>
    <row r="4311" spans="32:36" x14ac:dyDescent="0.25">
      <c r="AF4311" s="32"/>
      <c r="AG4311" s="32"/>
      <c r="AH4311" s="32"/>
      <c r="AI4311" s="32"/>
      <c r="AJ4311" s="32"/>
    </row>
    <row r="4312" spans="32:36" x14ac:dyDescent="0.25">
      <c r="AF4312" s="32"/>
      <c r="AG4312" s="32"/>
      <c r="AH4312" s="32"/>
      <c r="AI4312" s="32"/>
      <c r="AJ4312" s="32"/>
    </row>
    <row r="4313" spans="32:36" x14ac:dyDescent="0.25">
      <c r="AF4313" s="32"/>
      <c r="AG4313" s="32"/>
      <c r="AH4313" s="32"/>
      <c r="AI4313" s="32"/>
      <c r="AJ4313" s="32"/>
    </row>
    <row r="4314" spans="32:36" x14ac:dyDescent="0.25">
      <c r="AF4314" s="32"/>
      <c r="AG4314" s="32"/>
      <c r="AH4314" s="32"/>
      <c r="AI4314" s="32"/>
      <c r="AJ4314" s="32"/>
    </row>
    <row r="4315" spans="32:36" x14ac:dyDescent="0.25">
      <c r="AF4315" s="32"/>
      <c r="AG4315" s="32"/>
      <c r="AH4315" s="32"/>
      <c r="AI4315" s="32"/>
      <c r="AJ4315" s="32"/>
    </row>
    <row r="4316" spans="32:36" x14ac:dyDescent="0.25">
      <c r="AF4316" s="32"/>
      <c r="AG4316" s="32"/>
      <c r="AH4316" s="32"/>
      <c r="AI4316" s="32"/>
      <c r="AJ4316" s="32"/>
    </row>
    <row r="4317" spans="32:36" x14ac:dyDescent="0.25">
      <c r="AF4317" s="32"/>
      <c r="AG4317" s="32"/>
      <c r="AH4317" s="32"/>
      <c r="AI4317" s="32"/>
      <c r="AJ4317" s="32"/>
    </row>
    <row r="4318" spans="32:36" x14ac:dyDescent="0.25">
      <c r="AF4318" s="32"/>
      <c r="AG4318" s="32"/>
      <c r="AH4318" s="32"/>
      <c r="AI4318" s="32"/>
      <c r="AJ4318" s="32"/>
    </row>
    <row r="4319" spans="32:36" x14ac:dyDescent="0.25">
      <c r="AF4319" s="32"/>
      <c r="AG4319" s="32"/>
      <c r="AH4319" s="32"/>
      <c r="AI4319" s="32"/>
      <c r="AJ4319" s="32"/>
    </row>
    <row r="4320" spans="32:36" x14ac:dyDescent="0.25">
      <c r="AF4320" s="32"/>
      <c r="AG4320" s="32"/>
      <c r="AH4320" s="32"/>
      <c r="AI4320" s="32"/>
      <c r="AJ4320" s="32"/>
    </row>
    <row r="4321" spans="32:36" x14ac:dyDescent="0.25">
      <c r="AF4321" s="32"/>
      <c r="AG4321" s="32"/>
      <c r="AH4321" s="32"/>
      <c r="AI4321" s="32"/>
      <c r="AJ4321" s="32"/>
    </row>
    <row r="4322" spans="32:36" x14ac:dyDescent="0.25">
      <c r="AF4322" s="32"/>
      <c r="AG4322" s="32"/>
      <c r="AH4322" s="32"/>
      <c r="AI4322" s="32"/>
      <c r="AJ4322" s="32"/>
    </row>
    <row r="4323" spans="32:36" x14ac:dyDescent="0.25">
      <c r="AF4323" s="32"/>
      <c r="AG4323" s="32"/>
      <c r="AH4323" s="32"/>
      <c r="AI4323" s="32"/>
      <c r="AJ4323" s="32"/>
    </row>
    <row r="4324" spans="32:36" x14ac:dyDescent="0.25">
      <c r="AF4324" s="32"/>
      <c r="AG4324" s="32"/>
      <c r="AH4324" s="32"/>
      <c r="AI4324" s="32"/>
      <c r="AJ4324" s="32"/>
    </row>
    <row r="4325" spans="32:36" x14ac:dyDescent="0.25">
      <c r="AF4325" s="32"/>
      <c r="AG4325" s="32"/>
      <c r="AH4325" s="32"/>
      <c r="AI4325" s="32"/>
      <c r="AJ4325" s="32"/>
    </row>
    <row r="4326" spans="32:36" x14ac:dyDescent="0.25">
      <c r="AF4326" s="32"/>
      <c r="AG4326" s="32"/>
      <c r="AH4326" s="32"/>
      <c r="AI4326" s="32"/>
      <c r="AJ4326" s="32"/>
    </row>
    <row r="4327" spans="32:36" x14ac:dyDescent="0.25">
      <c r="AF4327" s="32"/>
      <c r="AG4327" s="32"/>
      <c r="AH4327" s="32"/>
      <c r="AI4327" s="32"/>
      <c r="AJ4327" s="32"/>
    </row>
    <row r="4328" spans="32:36" x14ac:dyDescent="0.25">
      <c r="AF4328" s="32"/>
      <c r="AG4328" s="32"/>
      <c r="AH4328" s="32"/>
      <c r="AI4328" s="32"/>
      <c r="AJ4328" s="32"/>
    </row>
    <row r="4329" spans="32:36" x14ac:dyDescent="0.25">
      <c r="AF4329" s="32"/>
      <c r="AG4329" s="32"/>
      <c r="AH4329" s="32"/>
      <c r="AI4329" s="32"/>
      <c r="AJ4329" s="32"/>
    </row>
    <row r="4330" spans="32:36" x14ac:dyDescent="0.25">
      <c r="AF4330" s="32"/>
      <c r="AG4330" s="32"/>
      <c r="AH4330" s="32"/>
      <c r="AI4330" s="32"/>
      <c r="AJ4330" s="32"/>
    </row>
    <row r="4331" spans="32:36" x14ac:dyDescent="0.25">
      <c r="AF4331" s="32"/>
      <c r="AG4331" s="32"/>
      <c r="AH4331" s="32"/>
      <c r="AI4331" s="32"/>
      <c r="AJ4331" s="32"/>
    </row>
    <row r="4332" spans="32:36" x14ac:dyDescent="0.25">
      <c r="AF4332" s="32"/>
      <c r="AG4332" s="32"/>
      <c r="AH4332" s="32"/>
      <c r="AI4332" s="32"/>
      <c r="AJ4332" s="32"/>
    </row>
    <row r="4333" spans="32:36" x14ac:dyDescent="0.25">
      <c r="AF4333" s="32"/>
      <c r="AG4333" s="32"/>
      <c r="AH4333" s="32"/>
      <c r="AI4333" s="32"/>
      <c r="AJ4333" s="32"/>
    </row>
    <row r="4334" spans="32:36" x14ac:dyDescent="0.25">
      <c r="AF4334" s="32"/>
      <c r="AG4334" s="32"/>
      <c r="AH4334" s="32"/>
      <c r="AI4334" s="32"/>
      <c r="AJ4334" s="32"/>
    </row>
    <row r="4335" spans="32:36" x14ac:dyDescent="0.25">
      <c r="AF4335" s="32"/>
      <c r="AG4335" s="32"/>
      <c r="AH4335" s="32"/>
      <c r="AI4335" s="32"/>
      <c r="AJ4335" s="32"/>
    </row>
    <row r="4336" spans="32:36" x14ac:dyDescent="0.25">
      <c r="AF4336" s="32"/>
      <c r="AG4336" s="32"/>
      <c r="AH4336" s="32"/>
      <c r="AI4336" s="32"/>
      <c r="AJ4336" s="32"/>
    </row>
    <row r="4337" spans="32:36" x14ac:dyDescent="0.25">
      <c r="AF4337" s="32"/>
      <c r="AG4337" s="32"/>
      <c r="AH4337" s="32"/>
      <c r="AI4337" s="32"/>
      <c r="AJ4337" s="32"/>
    </row>
    <row r="4338" spans="32:36" x14ac:dyDescent="0.25">
      <c r="AF4338" s="32"/>
      <c r="AG4338" s="32"/>
      <c r="AH4338" s="32"/>
      <c r="AI4338" s="32"/>
      <c r="AJ4338" s="32"/>
    </row>
    <row r="4339" spans="32:36" x14ac:dyDescent="0.25">
      <c r="AF4339" s="32"/>
      <c r="AG4339" s="32"/>
      <c r="AH4339" s="32"/>
      <c r="AI4339" s="32"/>
      <c r="AJ4339" s="32"/>
    </row>
    <row r="4340" spans="32:36" x14ac:dyDescent="0.25">
      <c r="AF4340" s="32"/>
      <c r="AG4340" s="32"/>
      <c r="AH4340" s="32"/>
      <c r="AI4340" s="32"/>
      <c r="AJ4340" s="32"/>
    </row>
    <row r="4341" spans="32:36" x14ac:dyDescent="0.25">
      <c r="AF4341" s="32"/>
      <c r="AG4341" s="32"/>
      <c r="AH4341" s="32"/>
      <c r="AI4341" s="32"/>
      <c r="AJ4341" s="32"/>
    </row>
    <row r="4342" spans="32:36" x14ac:dyDescent="0.25">
      <c r="AF4342" s="32"/>
      <c r="AG4342" s="32"/>
      <c r="AH4342" s="32"/>
      <c r="AI4342" s="32"/>
      <c r="AJ4342" s="32"/>
    </row>
    <row r="4343" spans="32:36" x14ac:dyDescent="0.25">
      <c r="AF4343" s="32"/>
      <c r="AG4343" s="32"/>
      <c r="AH4343" s="32"/>
      <c r="AI4343" s="32"/>
      <c r="AJ4343" s="32"/>
    </row>
    <row r="4344" spans="32:36" x14ac:dyDescent="0.25">
      <c r="AF4344" s="32"/>
      <c r="AG4344" s="32"/>
      <c r="AH4344" s="32"/>
      <c r="AI4344" s="32"/>
      <c r="AJ4344" s="32"/>
    </row>
    <row r="4345" spans="32:36" x14ac:dyDescent="0.25">
      <c r="AF4345" s="32"/>
      <c r="AG4345" s="32"/>
      <c r="AH4345" s="32"/>
      <c r="AI4345" s="32"/>
      <c r="AJ4345" s="32"/>
    </row>
    <row r="4346" spans="32:36" x14ac:dyDescent="0.25">
      <c r="AF4346" s="32"/>
      <c r="AG4346" s="32"/>
      <c r="AH4346" s="32"/>
      <c r="AI4346" s="32"/>
      <c r="AJ4346" s="32"/>
    </row>
    <row r="4347" spans="32:36" x14ac:dyDescent="0.25">
      <c r="AF4347" s="32"/>
      <c r="AG4347" s="32"/>
      <c r="AH4347" s="32"/>
      <c r="AI4347" s="32"/>
      <c r="AJ4347" s="32"/>
    </row>
    <row r="4348" spans="32:36" x14ac:dyDescent="0.25">
      <c r="AF4348" s="32"/>
      <c r="AG4348" s="32"/>
      <c r="AH4348" s="32"/>
      <c r="AI4348" s="32"/>
      <c r="AJ4348" s="32"/>
    </row>
    <row r="4349" spans="32:36" x14ac:dyDescent="0.25">
      <c r="AF4349" s="32"/>
      <c r="AG4349" s="32"/>
      <c r="AH4349" s="32"/>
      <c r="AI4349" s="32"/>
      <c r="AJ4349" s="32"/>
    </row>
    <row r="4350" spans="32:36" x14ac:dyDescent="0.25">
      <c r="AF4350" s="32"/>
      <c r="AG4350" s="32"/>
      <c r="AH4350" s="32"/>
      <c r="AI4350" s="32"/>
      <c r="AJ4350" s="32"/>
    </row>
    <row r="4351" spans="32:36" x14ac:dyDescent="0.25">
      <c r="AF4351" s="32"/>
      <c r="AG4351" s="32"/>
      <c r="AH4351" s="32"/>
      <c r="AI4351" s="32"/>
      <c r="AJ4351" s="32"/>
    </row>
    <row r="4352" spans="32:36" x14ac:dyDescent="0.25">
      <c r="AF4352" s="32"/>
      <c r="AG4352" s="32"/>
      <c r="AH4352" s="32"/>
      <c r="AI4352" s="32"/>
      <c r="AJ4352" s="32"/>
    </row>
    <row r="4353" spans="32:36" x14ac:dyDescent="0.25">
      <c r="AF4353" s="32"/>
      <c r="AG4353" s="32"/>
      <c r="AH4353" s="32"/>
      <c r="AI4353" s="32"/>
      <c r="AJ4353" s="32"/>
    </row>
    <row r="4354" spans="32:36" x14ac:dyDescent="0.25">
      <c r="AF4354" s="32"/>
      <c r="AG4354" s="32"/>
      <c r="AH4354" s="32"/>
      <c r="AI4354" s="32"/>
      <c r="AJ4354" s="32"/>
    </row>
    <row r="4355" spans="32:36" x14ac:dyDescent="0.25">
      <c r="AF4355" s="32"/>
      <c r="AG4355" s="32"/>
      <c r="AH4355" s="32"/>
      <c r="AI4355" s="32"/>
      <c r="AJ4355" s="32"/>
    </row>
    <row r="4356" spans="32:36" x14ac:dyDescent="0.25">
      <c r="AF4356" s="32"/>
      <c r="AG4356" s="32"/>
      <c r="AH4356" s="32"/>
      <c r="AI4356" s="32"/>
      <c r="AJ4356" s="32"/>
    </row>
    <row r="4357" spans="32:36" x14ac:dyDescent="0.25">
      <c r="AF4357" s="32"/>
      <c r="AG4357" s="32"/>
      <c r="AH4357" s="32"/>
      <c r="AI4357" s="32"/>
      <c r="AJ4357" s="32"/>
    </row>
    <row r="4358" spans="32:36" x14ac:dyDescent="0.25">
      <c r="AF4358" s="32"/>
      <c r="AG4358" s="32"/>
      <c r="AH4358" s="32"/>
      <c r="AI4358" s="32"/>
      <c r="AJ4358" s="32"/>
    </row>
    <row r="4359" spans="32:36" x14ac:dyDescent="0.25">
      <c r="AF4359" s="32"/>
      <c r="AG4359" s="32"/>
      <c r="AH4359" s="32"/>
      <c r="AI4359" s="32"/>
      <c r="AJ4359" s="32"/>
    </row>
    <row r="4360" spans="32:36" x14ac:dyDescent="0.25">
      <c r="AF4360" s="32"/>
      <c r="AG4360" s="32"/>
      <c r="AH4360" s="32"/>
      <c r="AI4360" s="32"/>
      <c r="AJ4360" s="32"/>
    </row>
    <row r="4361" spans="32:36" x14ac:dyDescent="0.25">
      <c r="AF4361" s="32"/>
      <c r="AG4361" s="32"/>
      <c r="AH4361" s="32"/>
      <c r="AI4361" s="32"/>
      <c r="AJ4361" s="32"/>
    </row>
    <row r="4362" spans="32:36" x14ac:dyDescent="0.25">
      <c r="AF4362" s="32"/>
      <c r="AG4362" s="32"/>
      <c r="AH4362" s="32"/>
      <c r="AI4362" s="32"/>
      <c r="AJ4362" s="32"/>
    </row>
    <row r="4363" spans="32:36" x14ac:dyDescent="0.25">
      <c r="AF4363" s="32"/>
      <c r="AG4363" s="32"/>
      <c r="AH4363" s="32"/>
      <c r="AI4363" s="32"/>
      <c r="AJ4363" s="32"/>
    </row>
    <row r="4364" spans="32:36" x14ac:dyDescent="0.25">
      <c r="AF4364" s="32"/>
      <c r="AG4364" s="32"/>
      <c r="AH4364" s="32"/>
      <c r="AI4364" s="32"/>
      <c r="AJ4364" s="32"/>
    </row>
    <row r="4365" spans="32:36" x14ac:dyDescent="0.25">
      <c r="AF4365" s="32"/>
      <c r="AG4365" s="32"/>
      <c r="AH4365" s="32"/>
      <c r="AI4365" s="32"/>
      <c r="AJ4365" s="32"/>
    </row>
    <row r="4366" spans="32:36" x14ac:dyDescent="0.25">
      <c r="AF4366" s="32"/>
      <c r="AG4366" s="32"/>
      <c r="AH4366" s="32"/>
      <c r="AI4366" s="32"/>
      <c r="AJ4366" s="32"/>
    </row>
    <row r="4367" spans="32:36" x14ac:dyDescent="0.25">
      <c r="AF4367" s="32"/>
      <c r="AG4367" s="32"/>
      <c r="AH4367" s="32"/>
      <c r="AI4367" s="32"/>
      <c r="AJ4367" s="32"/>
    </row>
    <row r="4368" spans="32:36" x14ac:dyDescent="0.25">
      <c r="AF4368" s="32"/>
      <c r="AG4368" s="32"/>
      <c r="AH4368" s="32"/>
      <c r="AI4368" s="32"/>
      <c r="AJ4368" s="32"/>
    </row>
    <row r="4369" spans="32:36" x14ac:dyDescent="0.25">
      <c r="AF4369" s="32"/>
      <c r="AG4369" s="32"/>
      <c r="AH4369" s="32"/>
      <c r="AI4369" s="32"/>
      <c r="AJ4369" s="32"/>
    </row>
    <row r="4370" spans="32:36" x14ac:dyDescent="0.25">
      <c r="AF4370" s="32"/>
      <c r="AG4370" s="32"/>
      <c r="AH4370" s="32"/>
      <c r="AI4370" s="32"/>
      <c r="AJ4370" s="32"/>
    </row>
    <row r="4371" spans="32:36" x14ac:dyDescent="0.25">
      <c r="AF4371" s="32"/>
      <c r="AG4371" s="32"/>
      <c r="AH4371" s="32"/>
      <c r="AI4371" s="32"/>
      <c r="AJ4371" s="32"/>
    </row>
    <row r="4372" spans="32:36" x14ac:dyDescent="0.25">
      <c r="AF4372" s="32"/>
      <c r="AG4372" s="32"/>
      <c r="AH4372" s="32"/>
      <c r="AI4372" s="32"/>
      <c r="AJ4372" s="32"/>
    </row>
    <row r="4373" spans="32:36" x14ac:dyDescent="0.25">
      <c r="AF4373" s="32"/>
      <c r="AG4373" s="32"/>
      <c r="AH4373" s="32"/>
      <c r="AI4373" s="32"/>
      <c r="AJ4373" s="32"/>
    </row>
    <row r="4374" spans="32:36" x14ac:dyDescent="0.25">
      <c r="AF4374" s="32"/>
      <c r="AG4374" s="32"/>
      <c r="AH4374" s="32"/>
      <c r="AI4374" s="32"/>
      <c r="AJ4374" s="32"/>
    </row>
    <row r="4375" spans="32:36" x14ac:dyDescent="0.25">
      <c r="AF4375" s="32"/>
      <c r="AG4375" s="32"/>
      <c r="AH4375" s="32"/>
      <c r="AI4375" s="32"/>
      <c r="AJ4375" s="32"/>
    </row>
    <row r="4376" spans="32:36" x14ac:dyDescent="0.25">
      <c r="AF4376" s="32"/>
      <c r="AG4376" s="32"/>
      <c r="AH4376" s="32"/>
      <c r="AI4376" s="32"/>
      <c r="AJ4376" s="32"/>
    </row>
    <row r="4377" spans="32:36" x14ac:dyDescent="0.25">
      <c r="AF4377" s="32"/>
      <c r="AG4377" s="32"/>
      <c r="AH4377" s="32"/>
      <c r="AI4377" s="32"/>
      <c r="AJ4377" s="32"/>
    </row>
    <row r="4378" spans="32:36" x14ac:dyDescent="0.25">
      <c r="AF4378" s="32"/>
      <c r="AG4378" s="32"/>
      <c r="AH4378" s="32"/>
      <c r="AI4378" s="32"/>
      <c r="AJ4378" s="32"/>
    </row>
    <row r="4379" spans="32:36" x14ac:dyDescent="0.25">
      <c r="AF4379" s="32"/>
      <c r="AG4379" s="32"/>
      <c r="AH4379" s="32"/>
      <c r="AI4379" s="32"/>
      <c r="AJ4379" s="32"/>
    </row>
    <row r="4380" spans="32:36" x14ac:dyDescent="0.25">
      <c r="AF4380" s="32"/>
      <c r="AG4380" s="32"/>
      <c r="AH4380" s="32"/>
      <c r="AI4380" s="32"/>
      <c r="AJ4380" s="32"/>
    </row>
    <row r="4381" spans="32:36" x14ac:dyDescent="0.25">
      <c r="AF4381" s="32"/>
      <c r="AG4381" s="32"/>
      <c r="AH4381" s="32"/>
      <c r="AI4381" s="32"/>
      <c r="AJ4381" s="32"/>
    </row>
    <row r="4382" spans="32:36" x14ac:dyDescent="0.25">
      <c r="AF4382" s="32"/>
      <c r="AG4382" s="32"/>
      <c r="AH4382" s="32"/>
      <c r="AI4382" s="32"/>
      <c r="AJ4382" s="32"/>
    </row>
    <row r="4383" spans="32:36" x14ac:dyDescent="0.25">
      <c r="AF4383" s="32"/>
      <c r="AG4383" s="32"/>
      <c r="AH4383" s="32"/>
      <c r="AI4383" s="32"/>
      <c r="AJ4383" s="32"/>
    </row>
    <row r="4384" spans="32:36" x14ac:dyDescent="0.25">
      <c r="AF4384" s="32"/>
      <c r="AG4384" s="32"/>
      <c r="AH4384" s="32"/>
      <c r="AI4384" s="32"/>
      <c r="AJ4384" s="32"/>
    </row>
    <row r="4385" spans="32:36" x14ac:dyDescent="0.25">
      <c r="AF4385" s="32"/>
      <c r="AG4385" s="32"/>
      <c r="AH4385" s="32"/>
      <c r="AI4385" s="32"/>
      <c r="AJ4385" s="32"/>
    </row>
    <row r="4386" spans="32:36" x14ac:dyDescent="0.25">
      <c r="AF4386" s="32"/>
      <c r="AG4386" s="32"/>
      <c r="AH4386" s="32"/>
      <c r="AI4386" s="32"/>
      <c r="AJ4386" s="32"/>
    </row>
    <row r="4387" spans="32:36" x14ac:dyDescent="0.25">
      <c r="AF4387" s="32"/>
      <c r="AG4387" s="32"/>
      <c r="AH4387" s="32"/>
      <c r="AI4387" s="32"/>
      <c r="AJ4387" s="32"/>
    </row>
    <row r="4388" spans="32:36" x14ac:dyDescent="0.25">
      <c r="AF4388" s="32"/>
      <c r="AG4388" s="32"/>
      <c r="AH4388" s="32"/>
      <c r="AI4388" s="32"/>
      <c r="AJ4388" s="32"/>
    </row>
    <row r="4389" spans="32:36" x14ac:dyDescent="0.25">
      <c r="AF4389" s="32"/>
      <c r="AG4389" s="32"/>
      <c r="AH4389" s="32"/>
      <c r="AI4389" s="32"/>
      <c r="AJ4389" s="32"/>
    </row>
    <row r="4390" spans="32:36" x14ac:dyDescent="0.25">
      <c r="AF4390" s="32"/>
      <c r="AG4390" s="32"/>
      <c r="AH4390" s="32"/>
      <c r="AI4390" s="32"/>
      <c r="AJ4390" s="32"/>
    </row>
    <row r="4391" spans="32:36" x14ac:dyDescent="0.25">
      <c r="AF4391" s="32"/>
      <c r="AG4391" s="32"/>
      <c r="AH4391" s="32"/>
      <c r="AI4391" s="32"/>
      <c r="AJ4391" s="32"/>
    </row>
    <row r="4392" spans="32:36" x14ac:dyDescent="0.25">
      <c r="AF4392" s="32"/>
      <c r="AG4392" s="32"/>
      <c r="AH4392" s="32"/>
      <c r="AI4392" s="32"/>
      <c r="AJ4392" s="32"/>
    </row>
    <row r="4393" spans="32:36" x14ac:dyDescent="0.25">
      <c r="AF4393" s="32"/>
      <c r="AG4393" s="32"/>
      <c r="AH4393" s="32"/>
      <c r="AI4393" s="32"/>
      <c r="AJ4393" s="32"/>
    </row>
    <row r="4394" spans="32:36" x14ac:dyDescent="0.25">
      <c r="AF4394" s="32"/>
      <c r="AG4394" s="32"/>
      <c r="AH4394" s="32"/>
      <c r="AI4394" s="32"/>
      <c r="AJ4394" s="32"/>
    </row>
    <row r="4395" spans="32:36" x14ac:dyDescent="0.25">
      <c r="AF4395" s="32"/>
      <c r="AG4395" s="32"/>
      <c r="AH4395" s="32"/>
      <c r="AI4395" s="32"/>
      <c r="AJ4395" s="32"/>
    </row>
    <row r="4396" spans="32:36" x14ac:dyDescent="0.25">
      <c r="AF4396" s="32"/>
      <c r="AG4396" s="32"/>
      <c r="AH4396" s="32"/>
      <c r="AI4396" s="32"/>
      <c r="AJ4396" s="32"/>
    </row>
    <row r="4397" spans="32:36" x14ac:dyDescent="0.25">
      <c r="AF4397" s="32"/>
      <c r="AG4397" s="32"/>
      <c r="AH4397" s="32"/>
      <c r="AI4397" s="32"/>
      <c r="AJ4397" s="32"/>
    </row>
    <row r="4398" spans="32:36" x14ac:dyDescent="0.25">
      <c r="AF4398" s="32"/>
      <c r="AG4398" s="32"/>
      <c r="AH4398" s="32"/>
      <c r="AI4398" s="32"/>
      <c r="AJ4398" s="32"/>
    </row>
    <row r="4399" spans="32:36" x14ac:dyDescent="0.25">
      <c r="AF4399" s="32"/>
      <c r="AG4399" s="32"/>
      <c r="AH4399" s="32"/>
      <c r="AI4399" s="32"/>
      <c r="AJ4399" s="32"/>
    </row>
    <row r="4400" spans="32:36" x14ac:dyDescent="0.25">
      <c r="AF4400" s="32"/>
      <c r="AG4400" s="32"/>
      <c r="AH4400" s="32"/>
      <c r="AI4400" s="32"/>
      <c r="AJ4400" s="32"/>
    </row>
    <row r="4401" spans="32:36" x14ac:dyDescent="0.25">
      <c r="AF4401" s="32"/>
      <c r="AG4401" s="32"/>
      <c r="AH4401" s="32"/>
      <c r="AI4401" s="32"/>
      <c r="AJ4401" s="32"/>
    </row>
    <row r="4402" spans="32:36" x14ac:dyDescent="0.25">
      <c r="AF4402" s="32"/>
      <c r="AG4402" s="32"/>
      <c r="AH4402" s="32"/>
      <c r="AI4402" s="32"/>
      <c r="AJ4402" s="32"/>
    </row>
    <row r="4403" spans="32:36" x14ac:dyDescent="0.25">
      <c r="AF4403" s="32"/>
      <c r="AG4403" s="32"/>
      <c r="AH4403" s="32"/>
      <c r="AI4403" s="32"/>
      <c r="AJ4403" s="32"/>
    </row>
    <row r="4404" spans="32:36" x14ac:dyDescent="0.25">
      <c r="AF4404" s="32"/>
      <c r="AG4404" s="32"/>
      <c r="AH4404" s="32"/>
      <c r="AI4404" s="32"/>
      <c r="AJ4404" s="32"/>
    </row>
    <row r="4405" spans="32:36" x14ac:dyDescent="0.25">
      <c r="AF4405" s="32"/>
      <c r="AG4405" s="32"/>
      <c r="AH4405" s="32"/>
      <c r="AI4405" s="32"/>
      <c r="AJ4405" s="32"/>
    </row>
    <row r="4406" spans="32:36" x14ac:dyDescent="0.25">
      <c r="AF4406" s="32"/>
      <c r="AG4406" s="32"/>
      <c r="AH4406" s="32"/>
      <c r="AI4406" s="32"/>
      <c r="AJ4406" s="32"/>
    </row>
    <row r="4407" spans="32:36" x14ac:dyDescent="0.25">
      <c r="AF4407" s="32"/>
      <c r="AG4407" s="32"/>
      <c r="AH4407" s="32"/>
      <c r="AI4407" s="32"/>
      <c r="AJ4407" s="32"/>
    </row>
    <row r="4408" spans="32:36" x14ac:dyDescent="0.25">
      <c r="AF4408" s="32"/>
      <c r="AG4408" s="32"/>
      <c r="AH4408" s="32"/>
      <c r="AI4408" s="32"/>
      <c r="AJ4408" s="32"/>
    </row>
    <row r="4409" spans="32:36" x14ac:dyDescent="0.25">
      <c r="AF4409" s="32"/>
      <c r="AG4409" s="32"/>
      <c r="AH4409" s="32"/>
      <c r="AI4409" s="32"/>
      <c r="AJ4409" s="32"/>
    </row>
    <row r="4410" spans="32:36" x14ac:dyDescent="0.25">
      <c r="AF4410" s="32"/>
      <c r="AG4410" s="32"/>
      <c r="AH4410" s="32"/>
      <c r="AI4410" s="32"/>
      <c r="AJ4410" s="32"/>
    </row>
    <row r="4411" spans="32:36" x14ac:dyDescent="0.25">
      <c r="AF4411" s="32"/>
      <c r="AG4411" s="32"/>
      <c r="AH4411" s="32"/>
      <c r="AI4411" s="32"/>
      <c r="AJ4411" s="32"/>
    </row>
    <row r="4412" spans="32:36" x14ac:dyDescent="0.25">
      <c r="AF4412" s="32"/>
      <c r="AG4412" s="32"/>
      <c r="AH4412" s="32"/>
      <c r="AI4412" s="32"/>
      <c r="AJ4412" s="32"/>
    </row>
    <row r="4413" spans="32:36" x14ac:dyDescent="0.25">
      <c r="AF4413" s="32"/>
      <c r="AG4413" s="32"/>
      <c r="AH4413" s="32"/>
      <c r="AI4413" s="32"/>
      <c r="AJ4413" s="32"/>
    </row>
    <row r="4414" spans="32:36" x14ac:dyDescent="0.25">
      <c r="AF4414" s="32"/>
      <c r="AG4414" s="32"/>
      <c r="AH4414" s="32"/>
      <c r="AI4414" s="32"/>
      <c r="AJ4414" s="32"/>
    </row>
    <row r="4415" spans="32:36" x14ac:dyDescent="0.25">
      <c r="AF4415" s="32"/>
      <c r="AG4415" s="32"/>
      <c r="AH4415" s="32"/>
      <c r="AI4415" s="32"/>
      <c r="AJ4415" s="32"/>
    </row>
    <row r="4416" spans="32:36" x14ac:dyDescent="0.25">
      <c r="AF4416" s="32"/>
      <c r="AG4416" s="32"/>
      <c r="AH4416" s="32"/>
      <c r="AI4416" s="32"/>
      <c r="AJ4416" s="32"/>
    </row>
    <row r="4417" spans="32:36" x14ac:dyDescent="0.25">
      <c r="AF4417" s="32"/>
      <c r="AG4417" s="32"/>
      <c r="AH4417" s="32"/>
      <c r="AI4417" s="32"/>
      <c r="AJ4417" s="32"/>
    </row>
    <row r="4418" spans="32:36" x14ac:dyDescent="0.25">
      <c r="AF4418" s="32"/>
      <c r="AG4418" s="32"/>
      <c r="AH4418" s="32"/>
      <c r="AI4418" s="32"/>
      <c r="AJ4418" s="32"/>
    </row>
    <row r="4419" spans="32:36" x14ac:dyDescent="0.25">
      <c r="AF4419" s="32"/>
      <c r="AG4419" s="32"/>
      <c r="AH4419" s="32"/>
      <c r="AI4419" s="32"/>
      <c r="AJ4419" s="32"/>
    </row>
    <row r="4420" spans="32:36" x14ac:dyDescent="0.25">
      <c r="AF4420" s="32"/>
      <c r="AG4420" s="32"/>
      <c r="AH4420" s="32"/>
      <c r="AI4420" s="32"/>
      <c r="AJ4420" s="32"/>
    </row>
    <row r="4421" spans="32:36" x14ac:dyDescent="0.25">
      <c r="AF4421" s="32"/>
      <c r="AG4421" s="32"/>
      <c r="AH4421" s="32"/>
      <c r="AI4421" s="32"/>
      <c r="AJ4421" s="32"/>
    </row>
    <row r="4422" spans="32:36" x14ac:dyDescent="0.25">
      <c r="AF4422" s="32"/>
      <c r="AG4422" s="32"/>
      <c r="AH4422" s="32"/>
      <c r="AI4422" s="32"/>
      <c r="AJ4422" s="32"/>
    </row>
    <row r="4423" spans="32:36" x14ac:dyDescent="0.25">
      <c r="AF4423" s="32"/>
      <c r="AG4423" s="32"/>
      <c r="AH4423" s="32"/>
      <c r="AI4423" s="32"/>
      <c r="AJ4423" s="32"/>
    </row>
    <row r="4424" spans="32:36" x14ac:dyDescent="0.25">
      <c r="AF4424" s="32"/>
      <c r="AG4424" s="32"/>
      <c r="AH4424" s="32"/>
      <c r="AI4424" s="32"/>
      <c r="AJ4424" s="32"/>
    </row>
    <row r="4425" spans="32:36" x14ac:dyDescent="0.25">
      <c r="AF4425" s="32"/>
      <c r="AG4425" s="32"/>
      <c r="AH4425" s="32"/>
      <c r="AI4425" s="32"/>
      <c r="AJ4425" s="32"/>
    </row>
    <row r="4426" spans="32:36" x14ac:dyDescent="0.25">
      <c r="AF4426" s="32"/>
      <c r="AG4426" s="32"/>
      <c r="AH4426" s="32"/>
      <c r="AI4426" s="32"/>
      <c r="AJ4426" s="32"/>
    </row>
    <row r="4427" spans="32:36" x14ac:dyDescent="0.25">
      <c r="AF4427" s="32"/>
      <c r="AG4427" s="32"/>
      <c r="AH4427" s="32"/>
      <c r="AI4427" s="32"/>
      <c r="AJ4427" s="32"/>
    </row>
    <row r="4428" spans="32:36" x14ac:dyDescent="0.25">
      <c r="AF4428" s="32"/>
      <c r="AG4428" s="32"/>
      <c r="AH4428" s="32"/>
      <c r="AI4428" s="32"/>
      <c r="AJ4428" s="32"/>
    </row>
    <row r="4429" spans="32:36" x14ac:dyDescent="0.25">
      <c r="AF4429" s="32"/>
      <c r="AG4429" s="32"/>
      <c r="AH4429" s="32"/>
      <c r="AI4429" s="32"/>
      <c r="AJ4429" s="32"/>
    </row>
    <row r="4430" spans="32:36" x14ac:dyDescent="0.25">
      <c r="AF4430" s="32"/>
      <c r="AG4430" s="32"/>
      <c r="AH4430" s="32"/>
      <c r="AI4430" s="32"/>
      <c r="AJ4430" s="32"/>
    </row>
    <row r="4431" spans="32:36" x14ac:dyDescent="0.25">
      <c r="AF4431" s="32"/>
      <c r="AG4431" s="32"/>
      <c r="AH4431" s="32"/>
      <c r="AI4431" s="32"/>
      <c r="AJ4431" s="32"/>
    </row>
    <row r="4432" spans="32:36" x14ac:dyDescent="0.25">
      <c r="AF4432" s="32"/>
      <c r="AG4432" s="32"/>
      <c r="AH4432" s="32"/>
      <c r="AI4432" s="32"/>
      <c r="AJ4432" s="32"/>
    </row>
    <row r="4433" spans="32:36" x14ac:dyDescent="0.25">
      <c r="AF4433" s="32"/>
      <c r="AG4433" s="32"/>
      <c r="AH4433" s="32"/>
      <c r="AI4433" s="32"/>
      <c r="AJ4433" s="32"/>
    </row>
    <row r="4434" spans="32:36" x14ac:dyDescent="0.25">
      <c r="AF4434" s="32"/>
      <c r="AG4434" s="32"/>
      <c r="AH4434" s="32"/>
      <c r="AI4434" s="32"/>
      <c r="AJ4434" s="32"/>
    </row>
    <row r="4435" spans="32:36" x14ac:dyDescent="0.25">
      <c r="AF4435" s="32"/>
      <c r="AG4435" s="32"/>
      <c r="AH4435" s="32"/>
      <c r="AI4435" s="32"/>
      <c r="AJ4435" s="32"/>
    </row>
    <row r="4436" spans="32:36" x14ac:dyDescent="0.25">
      <c r="AF4436" s="32"/>
      <c r="AG4436" s="32"/>
      <c r="AH4436" s="32"/>
      <c r="AI4436" s="32"/>
      <c r="AJ4436" s="32"/>
    </row>
    <row r="4437" spans="32:36" x14ac:dyDescent="0.25">
      <c r="AF4437" s="32"/>
      <c r="AG4437" s="32"/>
      <c r="AH4437" s="32"/>
      <c r="AI4437" s="32"/>
      <c r="AJ4437" s="32"/>
    </row>
    <row r="4438" spans="32:36" x14ac:dyDescent="0.25">
      <c r="AF4438" s="32"/>
      <c r="AG4438" s="32"/>
      <c r="AH4438" s="32"/>
      <c r="AI4438" s="32"/>
      <c r="AJ4438" s="32"/>
    </row>
    <row r="4439" spans="32:36" x14ac:dyDescent="0.25">
      <c r="AF4439" s="32"/>
      <c r="AG4439" s="32"/>
      <c r="AH4439" s="32"/>
      <c r="AI4439" s="32"/>
      <c r="AJ4439" s="32"/>
    </row>
    <row r="4440" spans="32:36" x14ac:dyDescent="0.25">
      <c r="AF4440" s="32"/>
      <c r="AG4440" s="32"/>
      <c r="AH4440" s="32"/>
      <c r="AI4440" s="32"/>
      <c r="AJ4440" s="32"/>
    </row>
    <row r="4441" spans="32:36" x14ac:dyDescent="0.25">
      <c r="AF4441" s="32"/>
      <c r="AG4441" s="32"/>
      <c r="AH4441" s="32"/>
      <c r="AI4441" s="32"/>
      <c r="AJ4441" s="32"/>
    </row>
    <row r="4442" spans="32:36" x14ac:dyDescent="0.25">
      <c r="AF4442" s="32"/>
      <c r="AG4442" s="32"/>
      <c r="AH4442" s="32"/>
      <c r="AI4442" s="32"/>
      <c r="AJ4442" s="32"/>
    </row>
    <row r="4443" spans="32:36" x14ac:dyDescent="0.25">
      <c r="AF4443" s="32"/>
      <c r="AG4443" s="32"/>
      <c r="AH4443" s="32"/>
      <c r="AI4443" s="32"/>
      <c r="AJ4443" s="32"/>
    </row>
    <row r="4444" spans="32:36" x14ac:dyDescent="0.25">
      <c r="AF4444" s="32"/>
      <c r="AG4444" s="32"/>
      <c r="AH4444" s="32"/>
      <c r="AI4444" s="32"/>
      <c r="AJ4444" s="32"/>
    </row>
    <row r="4445" spans="32:36" x14ac:dyDescent="0.25">
      <c r="AF4445" s="32"/>
      <c r="AG4445" s="32"/>
      <c r="AH4445" s="32"/>
      <c r="AI4445" s="32"/>
      <c r="AJ4445" s="32"/>
    </row>
    <row r="4446" spans="32:36" x14ac:dyDescent="0.25">
      <c r="AF4446" s="32"/>
      <c r="AG4446" s="32"/>
      <c r="AH4446" s="32"/>
      <c r="AI4446" s="32"/>
      <c r="AJ4446" s="32"/>
    </row>
    <row r="4447" spans="32:36" x14ac:dyDescent="0.25">
      <c r="AF4447" s="32"/>
      <c r="AG4447" s="32"/>
      <c r="AH4447" s="32"/>
      <c r="AI4447" s="32"/>
      <c r="AJ4447" s="32"/>
    </row>
    <row r="4448" spans="32:36" x14ac:dyDescent="0.25">
      <c r="AF4448" s="32"/>
      <c r="AG4448" s="32"/>
      <c r="AH4448" s="32"/>
      <c r="AI4448" s="32"/>
      <c r="AJ4448" s="32"/>
    </row>
    <row r="4449" spans="32:36" x14ac:dyDescent="0.25">
      <c r="AF4449" s="32"/>
      <c r="AG4449" s="32"/>
      <c r="AH4449" s="32"/>
      <c r="AI4449" s="32"/>
      <c r="AJ4449" s="32"/>
    </row>
    <row r="4450" spans="32:36" x14ac:dyDescent="0.25">
      <c r="AF4450" s="32"/>
      <c r="AG4450" s="32"/>
      <c r="AH4450" s="32"/>
      <c r="AI4450" s="32"/>
      <c r="AJ4450" s="32"/>
    </row>
    <row r="4451" spans="32:36" x14ac:dyDescent="0.25">
      <c r="AF4451" s="32"/>
      <c r="AG4451" s="32"/>
      <c r="AH4451" s="32"/>
      <c r="AI4451" s="32"/>
      <c r="AJ4451" s="32"/>
    </row>
    <row r="4452" spans="32:36" x14ac:dyDescent="0.25">
      <c r="AF4452" s="32"/>
      <c r="AG4452" s="32"/>
      <c r="AH4452" s="32"/>
      <c r="AI4452" s="32"/>
      <c r="AJ4452" s="32"/>
    </row>
    <row r="4453" spans="32:36" x14ac:dyDescent="0.25">
      <c r="AF4453" s="32"/>
      <c r="AG4453" s="32"/>
      <c r="AH4453" s="32"/>
      <c r="AI4453" s="32"/>
      <c r="AJ4453" s="32"/>
    </row>
    <row r="4454" spans="32:36" x14ac:dyDescent="0.25">
      <c r="AF4454" s="32"/>
      <c r="AG4454" s="32"/>
      <c r="AH4454" s="32"/>
      <c r="AI4454" s="32"/>
      <c r="AJ4454" s="32"/>
    </row>
    <row r="4455" spans="32:36" x14ac:dyDescent="0.25">
      <c r="AF4455" s="32"/>
      <c r="AG4455" s="32"/>
      <c r="AH4455" s="32"/>
      <c r="AI4455" s="32"/>
      <c r="AJ4455" s="32"/>
    </row>
    <row r="4456" spans="32:36" x14ac:dyDescent="0.25">
      <c r="AF4456" s="32"/>
      <c r="AG4456" s="32"/>
      <c r="AH4456" s="32"/>
      <c r="AI4456" s="32"/>
      <c r="AJ4456" s="32"/>
    </row>
    <row r="4457" spans="32:36" x14ac:dyDescent="0.25">
      <c r="AF4457" s="32"/>
      <c r="AG4457" s="32"/>
      <c r="AH4457" s="32"/>
      <c r="AI4457" s="32"/>
      <c r="AJ4457" s="32"/>
    </row>
    <row r="4458" spans="32:36" x14ac:dyDescent="0.25">
      <c r="AF4458" s="32"/>
      <c r="AG4458" s="32"/>
      <c r="AH4458" s="32"/>
      <c r="AI4458" s="32"/>
      <c r="AJ4458" s="32"/>
    </row>
    <row r="4459" spans="32:36" x14ac:dyDescent="0.25">
      <c r="AF4459" s="32"/>
      <c r="AG4459" s="32"/>
      <c r="AH4459" s="32"/>
      <c r="AI4459" s="32"/>
      <c r="AJ4459" s="32"/>
    </row>
    <row r="4460" spans="32:36" x14ac:dyDescent="0.25">
      <c r="AF4460" s="32"/>
      <c r="AG4460" s="32"/>
      <c r="AH4460" s="32"/>
      <c r="AI4460" s="32"/>
      <c r="AJ4460" s="32"/>
    </row>
    <row r="4461" spans="32:36" x14ac:dyDescent="0.25">
      <c r="AF4461" s="32"/>
      <c r="AG4461" s="32"/>
      <c r="AH4461" s="32"/>
      <c r="AI4461" s="32"/>
      <c r="AJ4461" s="32"/>
    </row>
    <row r="4462" spans="32:36" x14ac:dyDescent="0.25">
      <c r="AF4462" s="32"/>
      <c r="AG4462" s="32"/>
      <c r="AH4462" s="32"/>
      <c r="AI4462" s="32"/>
      <c r="AJ4462" s="32"/>
    </row>
    <row r="4463" spans="32:36" x14ac:dyDescent="0.25">
      <c r="AF4463" s="32"/>
      <c r="AG4463" s="32"/>
      <c r="AH4463" s="32"/>
      <c r="AI4463" s="32"/>
      <c r="AJ4463" s="32"/>
    </row>
    <row r="4464" spans="32:36" x14ac:dyDescent="0.25">
      <c r="AF4464" s="32"/>
      <c r="AG4464" s="32"/>
      <c r="AH4464" s="32"/>
      <c r="AI4464" s="32"/>
      <c r="AJ4464" s="32"/>
    </row>
    <row r="4465" spans="32:36" x14ac:dyDescent="0.25">
      <c r="AF4465" s="32"/>
      <c r="AG4465" s="32"/>
      <c r="AH4465" s="32"/>
      <c r="AI4465" s="32"/>
      <c r="AJ4465" s="32"/>
    </row>
    <row r="4466" spans="32:36" x14ac:dyDescent="0.25">
      <c r="AF4466" s="32"/>
      <c r="AG4466" s="32"/>
      <c r="AH4466" s="32"/>
      <c r="AI4466" s="32"/>
      <c r="AJ4466" s="32"/>
    </row>
    <row r="4467" spans="32:36" x14ac:dyDescent="0.25">
      <c r="AF4467" s="32"/>
      <c r="AG4467" s="32"/>
      <c r="AH4467" s="32"/>
      <c r="AI4467" s="32"/>
      <c r="AJ4467" s="32"/>
    </row>
    <row r="4468" spans="32:36" x14ac:dyDescent="0.25">
      <c r="AF4468" s="32"/>
      <c r="AG4468" s="32"/>
      <c r="AH4468" s="32"/>
      <c r="AI4468" s="32"/>
      <c r="AJ4468" s="32"/>
    </row>
    <row r="4469" spans="32:36" x14ac:dyDescent="0.25">
      <c r="AF4469" s="32"/>
      <c r="AG4469" s="32"/>
      <c r="AH4469" s="32"/>
      <c r="AI4469" s="32"/>
      <c r="AJ4469" s="32"/>
    </row>
    <row r="4470" spans="32:36" x14ac:dyDescent="0.25">
      <c r="AF4470" s="32"/>
      <c r="AG4470" s="32"/>
      <c r="AH4470" s="32"/>
      <c r="AI4470" s="32"/>
      <c r="AJ4470" s="32"/>
    </row>
    <row r="4471" spans="32:36" x14ac:dyDescent="0.25">
      <c r="AF4471" s="32"/>
      <c r="AG4471" s="32"/>
      <c r="AH4471" s="32"/>
      <c r="AI4471" s="32"/>
      <c r="AJ4471" s="32"/>
    </row>
    <row r="4472" spans="32:36" x14ac:dyDescent="0.25">
      <c r="AF4472" s="32"/>
      <c r="AG4472" s="32"/>
      <c r="AH4472" s="32"/>
      <c r="AI4472" s="32"/>
      <c r="AJ4472" s="32"/>
    </row>
    <row r="4473" spans="32:36" x14ac:dyDescent="0.25">
      <c r="AF4473" s="32"/>
      <c r="AG4473" s="32"/>
      <c r="AH4473" s="32"/>
      <c r="AI4473" s="32"/>
      <c r="AJ4473" s="32"/>
    </row>
    <row r="4474" spans="32:36" x14ac:dyDescent="0.25">
      <c r="AF4474" s="32"/>
      <c r="AG4474" s="32"/>
      <c r="AH4474" s="32"/>
      <c r="AI4474" s="32"/>
      <c r="AJ4474" s="32"/>
    </row>
    <row r="4475" spans="32:36" x14ac:dyDescent="0.25">
      <c r="AF4475" s="32"/>
      <c r="AG4475" s="32"/>
      <c r="AH4475" s="32"/>
      <c r="AI4475" s="32"/>
      <c r="AJ4475" s="32"/>
    </row>
    <row r="4476" spans="32:36" x14ac:dyDescent="0.25">
      <c r="AF4476" s="32"/>
      <c r="AG4476" s="32"/>
      <c r="AH4476" s="32"/>
      <c r="AI4476" s="32"/>
      <c r="AJ4476" s="32"/>
    </row>
    <row r="4477" spans="32:36" x14ac:dyDescent="0.25">
      <c r="AF4477" s="32"/>
      <c r="AG4477" s="32"/>
      <c r="AH4477" s="32"/>
      <c r="AI4477" s="32"/>
      <c r="AJ4477" s="32"/>
    </row>
    <row r="4478" spans="32:36" x14ac:dyDescent="0.25">
      <c r="AF4478" s="32"/>
      <c r="AG4478" s="32"/>
      <c r="AH4478" s="32"/>
      <c r="AI4478" s="32"/>
      <c r="AJ4478" s="32"/>
    </row>
    <row r="4479" spans="32:36" x14ac:dyDescent="0.25">
      <c r="AF4479" s="32"/>
      <c r="AG4479" s="32"/>
      <c r="AH4479" s="32"/>
      <c r="AI4479" s="32"/>
      <c r="AJ4479" s="32"/>
    </row>
    <row r="4480" spans="32:36" x14ac:dyDescent="0.25">
      <c r="AF4480" s="32"/>
      <c r="AG4480" s="32"/>
      <c r="AH4480" s="32"/>
      <c r="AI4480" s="32"/>
      <c r="AJ4480" s="32"/>
    </row>
    <row r="4481" spans="32:36" x14ac:dyDescent="0.25">
      <c r="AF4481" s="32"/>
      <c r="AG4481" s="32"/>
      <c r="AH4481" s="32"/>
      <c r="AI4481" s="32"/>
      <c r="AJ4481" s="32"/>
    </row>
    <row r="4482" spans="32:36" x14ac:dyDescent="0.25">
      <c r="AF4482" s="32"/>
      <c r="AG4482" s="32"/>
      <c r="AH4482" s="32"/>
      <c r="AI4482" s="32"/>
      <c r="AJ4482" s="32"/>
    </row>
    <row r="4483" spans="32:36" x14ac:dyDescent="0.25">
      <c r="AF4483" s="32"/>
      <c r="AG4483" s="32"/>
      <c r="AH4483" s="32"/>
      <c r="AI4483" s="32"/>
      <c r="AJ4483" s="32"/>
    </row>
    <row r="4484" spans="32:36" x14ac:dyDescent="0.25">
      <c r="AF4484" s="32"/>
      <c r="AG4484" s="32"/>
      <c r="AH4484" s="32"/>
      <c r="AI4484" s="32"/>
      <c r="AJ4484" s="32"/>
    </row>
    <row r="4485" spans="32:36" x14ac:dyDescent="0.25">
      <c r="AF4485" s="32"/>
      <c r="AG4485" s="32"/>
      <c r="AH4485" s="32"/>
      <c r="AI4485" s="32"/>
      <c r="AJ4485" s="32"/>
    </row>
    <row r="4486" spans="32:36" x14ac:dyDescent="0.25">
      <c r="AF4486" s="32"/>
      <c r="AG4486" s="32"/>
      <c r="AH4486" s="32"/>
      <c r="AI4486" s="32"/>
      <c r="AJ4486" s="32"/>
    </row>
    <row r="4487" spans="32:36" x14ac:dyDescent="0.25">
      <c r="AF4487" s="32"/>
      <c r="AG4487" s="32"/>
      <c r="AH4487" s="32"/>
      <c r="AI4487" s="32"/>
      <c r="AJ4487" s="32"/>
    </row>
    <row r="4488" spans="32:36" x14ac:dyDescent="0.25">
      <c r="AF4488" s="32"/>
      <c r="AG4488" s="32"/>
      <c r="AH4488" s="32"/>
      <c r="AI4488" s="32"/>
      <c r="AJ4488" s="32"/>
    </row>
    <row r="4489" spans="32:36" x14ac:dyDescent="0.25">
      <c r="AF4489" s="32"/>
      <c r="AG4489" s="32"/>
      <c r="AH4489" s="32"/>
      <c r="AI4489" s="32"/>
      <c r="AJ4489" s="32"/>
    </row>
    <row r="4490" spans="32:36" x14ac:dyDescent="0.25">
      <c r="AF4490" s="32"/>
      <c r="AG4490" s="32"/>
      <c r="AH4490" s="32"/>
      <c r="AI4490" s="32"/>
      <c r="AJ4490" s="32"/>
    </row>
    <row r="4491" spans="32:36" x14ac:dyDescent="0.25">
      <c r="AF4491" s="32"/>
      <c r="AG4491" s="32"/>
      <c r="AH4491" s="32"/>
      <c r="AI4491" s="32"/>
      <c r="AJ4491" s="32"/>
    </row>
    <row r="4492" spans="32:36" x14ac:dyDescent="0.25">
      <c r="AF4492" s="32"/>
      <c r="AG4492" s="32"/>
      <c r="AH4492" s="32"/>
      <c r="AI4492" s="32"/>
      <c r="AJ4492" s="32"/>
    </row>
    <row r="4493" spans="32:36" x14ac:dyDescent="0.25">
      <c r="AF4493" s="32"/>
      <c r="AG4493" s="32"/>
      <c r="AH4493" s="32"/>
      <c r="AI4493" s="32"/>
      <c r="AJ4493" s="32"/>
    </row>
    <row r="4494" spans="32:36" x14ac:dyDescent="0.25">
      <c r="AF4494" s="32"/>
      <c r="AG4494" s="32"/>
      <c r="AH4494" s="32"/>
      <c r="AI4494" s="32"/>
      <c r="AJ4494" s="32"/>
    </row>
    <row r="4495" spans="32:36" x14ac:dyDescent="0.25">
      <c r="AF4495" s="32"/>
      <c r="AG4495" s="32"/>
      <c r="AH4495" s="32"/>
      <c r="AI4495" s="32"/>
      <c r="AJ4495" s="32"/>
    </row>
    <row r="4496" spans="32:36" x14ac:dyDescent="0.25">
      <c r="AF4496" s="32"/>
      <c r="AG4496" s="32"/>
      <c r="AH4496" s="32"/>
      <c r="AI4496" s="32"/>
      <c r="AJ4496" s="32"/>
    </row>
    <row r="4497" spans="32:36" x14ac:dyDescent="0.25">
      <c r="AF4497" s="32"/>
      <c r="AG4497" s="32"/>
      <c r="AH4497" s="32"/>
      <c r="AI4497" s="32"/>
      <c r="AJ4497" s="32"/>
    </row>
    <row r="4498" spans="32:36" x14ac:dyDescent="0.25">
      <c r="AF4498" s="32"/>
      <c r="AG4498" s="32"/>
      <c r="AH4498" s="32"/>
      <c r="AI4498" s="32"/>
      <c r="AJ4498" s="32"/>
    </row>
    <row r="4499" spans="32:36" x14ac:dyDescent="0.25">
      <c r="AF4499" s="32"/>
      <c r="AG4499" s="32"/>
      <c r="AH4499" s="32"/>
      <c r="AI4499" s="32"/>
      <c r="AJ4499" s="32"/>
    </row>
    <row r="4500" spans="32:36" x14ac:dyDescent="0.25">
      <c r="AF4500" s="32"/>
      <c r="AG4500" s="32"/>
      <c r="AH4500" s="32"/>
      <c r="AI4500" s="32"/>
      <c r="AJ4500" s="32"/>
    </row>
    <row r="4501" spans="32:36" x14ac:dyDescent="0.25">
      <c r="AF4501" s="32"/>
      <c r="AG4501" s="32"/>
      <c r="AH4501" s="32"/>
      <c r="AI4501" s="32"/>
      <c r="AJ4501" s="32"/>
    </row>
    <row r="4502" spans="32:36" x14ac:dyDescent="0.25">
      <c r="AF4502" s="32"/>
      <c r="AG4502" s="32"/>
      <c r="AH4502" s="32"/>
      <c r="AI4502" s="32"/>
      <c r="AJ4502" s="32"/>
    </row>
    <row r="4503" spans="32:36" x14ac:dyDescent="0.25">
      <c r="AF4503" s="32"/>
      <c r="AG4503" s="32"/>
      <c r="AH4503" s="32"/>
      <c r="AI4503" s="32"/>
      <c r="AJ4503" s="32"/>
    </row>
    <row r="4504" spans="32:36" x14ac:dyDescent="0.25">
      <c r="AF4504" s="32"/>
      <c r="AG4504" s="32"/>
      <c r="AH4504" s="32"/>
      <c r="AI4504" s="32"/>
      <c r="AJ4504" s="32"/>
    </row>
    <row r="4505" spans="32:36" x14ac:dyDescent="0.25">
      <c r="AF4505" s="32"/>
      <c r="AG4505" s="32"/>
      <c r="AH4505" s="32"/>
      <c r="AI4505" s="32"/>
      <c r="AJ4505" s="32"/>
    </row>
    <row r="4506" spans="32:36" x14ac:dyDescent="0.25">
      <c r="AF4506" s="32"/>
      <c r="AG4506" s="32"/>
      <c r="AH4506" s="32"/>
      <c r="AI4506" s="32"/>
      <c r="AJ4506" s="32"/>
    </row>
    <row r="4507" spans="32:36" x14ac:dyDescent="0.25">
      <c r="AF4507" s="32"/>
      <c r="AG4507" s="32"/>
      <c r="AH4507" s="32"/>
      <c r="AI4507" s="32"/>
      <c r="AJ4507" s="32"/>
    </row>
    <row r="4508" spans="32:36" x14ac:dyDescent="0.25">
      <c r="AF4508" s="32"/>
      <c r="AG4508" s="32"/>
      <c r="AH4508" s="32"/>
      <c r="AI4508" s="32"/>
      <c r="AJ4508" s="32"/>
    </row>
    <row r="4509" spans="32:36" x14ac:dyDescent="0.25">
      <c r="AF4509" s="32"/>
      <c r="AG4509" s="32"/>
      <c r="AH4509" s="32"/>
      <c r="AI4509" s="32"/>
      <c r="AJ4509" s="32"/>
    </row>
    <row r="4510" spans="32:36" x14ac:dyDescent="0.25">
      <c r="AF4510" s="32"/>
      <c r="AG4510" s="32"/>
      <c r="AH4510" s="32"/>
      <c r="AI4510" s="32"/>
      <c r="AJ4510" s="32"/>
    </row>
    <row r="4511" spans="32:36" x14ac:dyDescent="0.25">
      <c r="AF4511" s="32"/>
      <c r="AG4511" s="32"/>
      <c r="AH4511" s="32"/>
      <c r="AI4511" s="32"/>
      <c r="AJ4511" s="32"/>
    </row>
    <row r="4512" spans="32:36" x14ac:dyDescent="0.25">
      <c r="AF4512" s="32"/>
      <c r="AG4512" s="32"/>
      <c r="AH4512" s="32"/>
      <c r="AI4512" s="32"/>
      <c r="AJ4512" s="32"/>
    </row>
    <row r="4513" spans="32:36" x14ac:dyDescent="0.25">
      <c r="AF4513" s="32"/>
      <c r="AG4513" s="32"/>
      <c r="AH4513" s="32"/>
      <c r="AI4513" s="32"/>
      <c r="AJ4513" s="32"/>
    </row>
    <row r="4514" spans="32:36" x14ac:dyDescent="0.25">
      <c r="AF4514" s="32"/>
      <c r="AG4514" s="32"/>
      <c r="AH4514" s="32"/>
      <c r="AI4514" s="32"/>
      <c r="AJ4514" s="32"/>
    </row>
    <row r="4515" spans="32:36" x14ac:dyDescent="0.25">
      <c r="AF4515" s="32"/>
      <c r="AG4515" s="32"/>
      <c r="AH4515" s="32"/>
      <c r="AI4515" s="32"/>
      <c r="AJ4515" s="32"/>
    </row>
    <row r="4516" spans="32:36" x14ac:dyDescent="0.25">
      <c r="AF4516" s="32"/>
      <c r="AG4516" s="32"/>
      <c r="AH4516" s="32"/>
      <c r="AI4516" s="32"/>
      <c r="AJ4516" s="32"/>
    </row>
    <row r="4517" spans="32:36" x14ac:dyDescent="0.25">
      <c r="AF4517" s="32"/>
      <c r="AG4517" s="32"/>
      <c r="AH4517" s="32"/>
      <c r="AI4517" s="32"/>
      <c r="AJ4517" s="32"/>
    </row>
    <row r="4518" spans="32:36" x14ac:dyDescent="0.25">
      <c r="AF4518" s="32"/>
      <c r="AG4518" s="32"/>
      <c r="AH4518" s="32"/>
      <c r="AI4518" s="32"/>
      <c r="AJ4518" s="32"/>
    </row>
    <row r="4519" spans="32:36" x14ac:dyDescent="0.25">
      <c r="AF4519" s="32"/>
      <c r="AG4519" s="32"/>
      <c r="AH4519" s="32"/>
      <c r="AI4519" s="32"/>
      <c r="AJ4519" s="32"/>
    </row>
    <row r="4520" spans="32:36" x14ac:dyDescent="0.25">
      <c r="AF4520" s="32"/>
      <c r="AG4520" s="32"/>
      <c r="AH4520" s="32"/>
      <c r="AI4520" s="32"/>
      <c r="AJ4520" s="32"/>
    </row>
    <row r="4521" spans="32:36" x14ac:dyDescent="0.25">
      <c r="AF4521" s="32"/>
      <c r="AG4521" s="32"/>
      <c r="AH4521" s="32"/>
      <c r="AI4521" s="32"/>
      <c r="AJ4521" s="32"/>
    </row>
    <row r="4522" spans="32:36" x14ac:dyDescent="0.25">
      <c r="AF4522" s="32"/>
      <c r="AG4522" s="32"/>
      <c r="AH4522" s="32"/>
      <c r="AI4522" s="32"/>
      <c r="AJ4522" s="32"/>
    </row>
    <row r="4523" spans="32:36" x14ac:dyDescent="0.25">
      <c r="AF4523" s="32"/>
      <c r="AG4523" s="32"/>
      <c r="AH4523" s="32"/>
      <c r="AI4523" s="32"/>
      <c r="AJ4523" s="32"/>
    </row>
    <row r="4524" spans="32:36" x14ac:dyDescent="0.25">
      <c r="AF4524" s="32"/>
      <c r="AG4524" s="32"/>
      <c r="AH4524" s="32"/>
      <c r="AI4524" s="32"/>
      <c r="AJ4524" s="32"/>
    </row>
    <row r="4525" spans="32:36" x14ac:dyDescent="0.25">
      <c r="AF4525" s="32"/>
      <c r="AG4525" s="32"/>
      <c r="AH4525" s="32"/>
      <c r="AI4525" s="32"/>
      <c r="AJ4525" s="32"/>
    </row>
    <row r="4526" spans="32:36" x14ac:dyDescent="0.25">
      <c r="AF4526" s="32"/>
      <c r="AG4526" s="32"/>
      <c r="AH4526" s="32"/>
      <c r="AI4526" s="32"/>
      <c r="AJ4526" s="32"/>
    </row>
    <row r="4527" spans="32:36" x14ac:dyDescent="0.25">
      <c r="AF4527" s="32"/>
      <c r="AG4527" s="32"/>
      <c r="AH4527" s="32"/>
      <c r="AI4527" s="32"/>
      <c r="AJ4527" s="32"/>
    </row>
    <row r="4528" spans="32:36" x14ac:dyDescent="0.25">
      <c r="AF4528" s="32"/>
      <c r="AG4528" s="32"/>
      <c r="AH4528" s="32"/>
      <c r="AI4528" s="32"/>
      <c r="AJ4528" s="32"/>
    </row>
    <row r="4529" spans="32:36" x14ac:dyDescent="0.25">
      <c r="AF4529" s="32"/>
      <c r="AG4529" s="32"/>
      <c r="AH4529" s="32"/>
      <c r="AI4529" s="32"/>
      <c r="AJ4529" s="32"/>
    </row>
    <row r="4530" spans="32:36" x14ac:dyDescent="0.25">
      <c r="AF4530" s="32"/>
      <c r="AG4530" s="32"/>
      <c r="AH4530" s="32"/>
      <c r="AI4530" s="32"/>
      <c r="AJ4530" s="32"/>
    </row>
    <row r="4531" spans="32:36" x14ac:dyDescent="0.25">
      <c r="AF4531" s="32"/>
      <c r="AG4531" s="32"/>
      <c r="AH4531" s="32"/>
      <c r="AI4531" s="32"/>
      <c r="AJ4531" s="32"/>
    </row>
    <row r="4532" spans="32:36" x14ac:dyDescent="0.25">
      <c r="AF4532" s="32"/>
      <c r="AG4532" s="32"/>
      <c r="AH4532" s="32"/>
      <c r="AI4532" s="32"/>
      <c r="AJ4532" s="32"/>
    </row>
    <row r="4533" spans="32:36" x14ac:dyDescent="0.25">
      <c r="AF4533" s="32"/>
      <c r="AG4533" s="32"/>
      <c r="AH4533" s="32"/>
      <c r="AI4533" s="32"/>
      <c r="AJ4533" s="32"/>
    </row>
    <row r="4534" spans="32:36" x14ac:dyDescent="0.25">
      <c r="AF4534" s="32"/>
      <c r="AG4534" s="32"/>
      <c r="AH4534" s="32"/>
      <c r="AI4534" s="32"/>
      <c r="AJ4534" s="32"/>
    </row>
    <row r="4535" spans="32:36" x14ac:dyDescent="0.25">
      <c r="AF4535" s="32"/>
      <c r="AG4535" s="32"/>
      <c r="AH4535" s="32"/>
      <c r="AI4535" s="32"/>
      <c r="AJ4535" s="32"/>
    </row>
    <row r="4536" spans="32:36" x14ac:dyDescent="0.25">
      <c r="AF4536" s="32"/>
      <c r="AG4536" s="32"/>
      <c r="AH4536" s="32"/>
      <c r="AI4536" s="32"/>
      <c r="AJ4536" s="32"/>
    </row>
    <row r="4537" spans="32:36" x14ac:dyDescent="0.25">
      <c r="AF4537" s="32"/>
      <c r="AG4537" s="32"/>
      <c r="AH4537" s="32"/>
      <c r="AI4537" s="32"/>
      <c r="AJ4537" s="32"/>
    </row>
    <row r="4538" spans="32:36" x14ac:dyDescent="0.25">
      <c r="AF4538" s="32"/>
      <c r="AG4538" s="32"/>
      <c r="AH4538" s="32"/>
      <c r="AI4538" s="32"/>
      <c r="AJ4538" s="32"/>
    </row>
    <row r="4539" spans="32:36" x14ac:dyDescent="0.25">
      <c r="AF4539" s="32"/>
      <c r="AG4539" s="32"/>
      <c r="AH4539" s="32"/>
      <c r="AI4539" s="32"/>
      <c r="AJ4539" s="32"/>
    </row>
    <row r="4540" spans="32:36" x14ac:dyDescent="0.25">
      <c r="AF4540" s="32"/>
      <c r="AG4540" s="32"/>
      <c r="AH4540" s="32"/>
      <c r="AI4540" s="32"/>
      <c r="AJ4540" s="32"/>
    </row>
    <row r="4541" spans="32:36" x14ac:dyDescent="0.25">
      <c r="AF4541" s="32"/>
      <c r="AG4541" s="32"/>
      <c r="AH4541" s="32"/>
      <c r="AI4541" s="32"/>
      <c r="AJ4541" s="32"/>
    </row>
    <row r="4542" spans="32:36" x14ac:dyDescent="0.25">
      <c r="AF4542" s="32"/>
      <c r="AG4542" s="32"/>
      <c r="AH4542" s="32"/>
      <c r="AI4542" s="32"/>
      <c r="AJ4542" s="32"/>
    </row>
    <row r="4543" spans="32:36" x14ac:dyDescent="0.25">
      <c r="AF4543" s="32"/>
      <c r="AG4543" s="32"/>
      <c r="AH4543" s="32"/>
      <c r="AI4543" s="32"/>
      <c r="AJ4543" s="32"/>
    </row>
    <row r="4544" spans="32:36" x14ac:dyDescent="0.25">
      <c r="AF4544" s="32"/>
      <c r="AG4544" s="32"/>
      <c r="AH4544" s="32"/>
      <c r="AI4544" s="32"/>
      <c r="AJ4544" s="32"/>
    </row>
    <row r="4545" spans="32:36" x14ac:dyDescent="0.25">
      <c r="AF4545" s="32"/>
      <c r="AG4545" s="32"/>
      <c r="AH4545" s="32"/>
      <c r="AI4545" s="32"/>
      <c r="AJ4545" s="32"/>
    </row>
    <row r="4546" spans="32:36" x14ac:dyDescent="0.25">
      <c r="AF4546" s="32"/>
      <c r="AG4546" s="32"/>
      <c r="AH4546" s="32"/>
      <c r="AI4546" s="32"/>
      <c r="AJ4546" s="32"/>
    </row>
    <row r="4547" spans="32:36" x14ac:dyDescent="0.25">
      <c r="AF4547" s="32"/>
      <c r="AG4547" s="32"/>
      <c r="AH4547" s="32"/>
      <c r="AI4547" s="32"/>
      <c r="AJ4547" s="32"/>
    </row>
    <row r="4548" spans="32:36" x14ac:dyDescent="0.25">
      <c r="AF4548" s="32"/>
      <c r="AG4548" s="32"/>
      <c r="AH4548" s="32"/>
      <c r="AI4548" s="32"/>
      <c r="AJ4548" s="32"/>
    </row>
    <row r="4549" spans="32:36" x14ac:dyDescent="0.25">
      <c r="AF4549" s="32"/>
      <c r="AG4549" s="32"/>
      <c r="AH4549" s="32"/>
      <c r="AI4549" s="32"/>
      <c r="AJ4549" s="32"/>
    </row>
    <row r="4550" spans="32:36" x14ac:dyDescent="0.25">
      <c r="AF4550" s="32"/>
      <c r="AG4550" s="32"/>
      <c r="AH4550" s="32"/>
      <c r="AI4550" s="32"/>
      <c r="AJ4550" s="32"/>
    </row>
    <row r="4551" spans="32:36" x14ac:dyDescent="0.25">
      <c r="AF4551" s="32"/>
      <c r="AG4551" s="32"/>
      <c r="AH4551" s="32"/>
      <c r="AI4551" s="32"/>
      <c r="AJ4551" s="32"/>
    </row>
    <row r="4552" spans="32:36" x14ac:dyDescent="0.25">
      <c r="AF4552" s="32"/>
      <c r="AG4552" s="32"/>
      <c r="AH4552" s="32"/>
      <c r="AI4552" s="32"/>
      <c r="AJ4552" s="32"/>
    </row>
    <row r="4553" spans="32:36" x14ac:dyDescent="0.25">
      <c r="AF4553" s="32"/>
      <c r="AG4553" s="32"/>
      <c r="AH4553" s="32"/>
      <c r="AI4553" s="32"/>
      <c r="AJ4553" s="32"/>
    </row>
    <row r="4554" spans="32:36" x14ac:dyDescent="0.25">
      <c r="AF4554" s="32"/>
      <c r="AG4554" s="32"/>
      <c r="AH4554" s="32"/>
      <c r="AI4554" s="32"/>
      <c r="AJ4554" s="32"/>
    </row>
    <row r="4555" spans="32:36" x14ac:dyDescent="0.25">
      <c r="AF4555" s="32"/>
      <c r="AG4555" s="32"/>
      <c r="AH4555" s="32"/>
      <c r="AI4555" s="32"/>
      <c r="AJ4555" s="32"/>
    </row>
    <row r="4556" spans="32:36" x14ac:dyDescent="0.25">
      <c r="AF4556" s="32"/>
      <c r="AG4556" s="32"/>
      <c r="AH4556" s="32"/>
      <c r="AI4556" s="32"/>
      <c r="AJ4556" s="32"/>
    </row>
    <row r="4557" spans="32:36" x14ac:dyDescent="0.25">
      <c r="AF4557" s="32"/>
      <c r="AG4557" s="32"/>
      <c r="AH4557" s="32"/>
      <c r="AI4557" s="32"/>
      <c r="AJ4557" s="32"/>
    </row>
    <row r="4558" spans="32:36" x14ac:dyDescent="0.25">
      <c r="AF4558" s="32"/>
      <c r="AG4558" s="32"/>
      <c r="AH4558" s="32"/>
      <c r="AI4558" s="32"/>
      <c r="AJ4558" s="32"/>
    </row>
    <row r="4559" spans="32:36" x14ac:dyDescent="0.25">
      <c r="AF4559" s="32"/>
      <c r="AG4559" s="32"/>
      <c r="AH4559" s="32"/>
      <c r="AI4559" s="32"/>
      <c r="AJ4559" s="32"/>
    </row>
    <row r="4560" spans="32:36" x14ac:dyDescent="0.25">
      <c r="AF4560" s="32"/>
      <c r="AG4560" s="32"/>
      <c r="AH4560" s="32"/>
      <c r="AI4560" s="32"/>
      <c r="AJ4560" s="32"/>
    </row>
    <row r="4561" spans="32:36" x14ac:dyDescent="0.25">
      <c r="AF4561" s="32"/>
      <c r="AG4561" s="32"/>
      <c r="AH4561" s="32"/>
      <c r="AI4561" s="32"/>
      <c r="AJ4561" s="32"/>
    </row>
    <row r="4562" spans="32:36" x14ac:dyDescent="0.25">
      <c r="AF4562" s="32"/>
      <c r="AG4562" s="32"/>
      <c r="AH4562" s="32"/>
      <c r="AI4562" s="32"/>
      <c r="AJ4562" s="32"/>
    </row>
    <row r="4563" spans="32:36" x14ac:dyDescent="0.25">
      <c r="AF4563" s="32"/>
      <c r="AG4563" s="32"/>
      <c r="AH4563" s="32"/>
      <c r="AI4563" s="32"/>
      <c r="AJ4563" s="32"/>
    </row>
    <row r="4564" spans="32:36" x14ac:dyDescent="0.25">
      <c r="AF4564" s="32"/>
      <c r="AG4564" s="32"/>
      <c r="AH4564" s="32"/>
      <c r="AI4564" s="32"/>
      <c r="AJ4564" s="32"/>
    </row>
    <row r="4565" spans="32:36" x14ac:dyDescent="0.25">
      <c r="AF4565" s="32"/>
      <c r="AG4565" s="32"/>
      <c r="AH4565" s="32"/>
      <c r="AI4565" s="32"/>
      <c r="AJ4565" s="32"/>
    </row>
    <row r="4566" spans="32:36" x14ac:dyDescent="0.25">
      <c r="AF4566" s="32"/>
      <c r="AG4566" s="32"/>
      <c r="AH4566" s="32"/>
      <c r="AI4566" s="32"/>
      <c r="AJ4566" s="32"/>
    </row>
    <row r="4567" spans="32:36" x14ac:dyDescent="0.25">
      <c r="AF4567" s="32"/>
      <c r="AG4567" s="32"/>
      <c r="AH4567" s="32"/>
      <c r="AI4567" s="32"/>
      <c r="AJ4567" s="32"/>
    </row>
    <row r="4568" spans="32:36" x14ac:dyDescent="0.25">
      <c r="AF4568" s="32"/>
      <c r="AG4568" s="32"/>
      <c r="AH4568" s="32"/>
      <c r="AI4568" s="32"/>
      <c r="AJ4568" s="32"/>
    </row>
    <row r="4569" spans="32:36" x14ac:dyDescent="0.25">
      <c r="AF4569" s="32"/>
      <c r="AG4569" s="32"/>
      <c r="AH4569" s="32"/>
      <c r="AI4569" s="32"/>
      <c r="AJ4569" s="32"/>
    </row>
    <row r="4570" spans="32:36" x14ac:dyDescent="0.25">
      <c r="AF4570" s="32"/>
      <c r="AG4570" s="32"/>
      <c r="AH4570" s="32"/>
      <c r="AI4570" s="32"/>
      <c r="AJ4570" s="32"/>
    </row>
    <row r="4571" spans="32:36" x14ac:dyDescent="0.25">
      <c r="AF4571" s="32"/>
      <c r="AG4571" s="32"/>
      <c r="AH4571" s="32"/>
      <c r="AI4571" s="32"/>
      <c r="AJ4571" s="32"/>
    </row>
    <row r="4572" spans="32:36" x14ac:dyDescent="0.25">
      <c r="AF4572" s="32"/>
      <c r="AG4572" s="32"/>
      <c r="AH4572" s="32"/>
      <c r="AI4572" s="32"/>
      <c r="AJ4572" s="32"/>
    </row>
    <row r="4573" spans="32:36" x14ac:dyDescent="0.25">
      <c r="AF4573" s="32"/>
      <c r="AG4573" s="32"/>
      <c r="AH4573" s="32"/>
      <c r="AI4573" s="32"/>
      <c r="AJ4573" s="32"/>
    </row>
    <row r="4574" spans="32:36" x14ac:dyDescent="0.25">
      <c r="AF4574" s="32"/>
      <c r="AG4574" s="32"/>
      <c r="AH4574" s="32"/>
      <c r="AI4574" s="32"/>
      <c r="AJ4574" s="32"/>
    </row>
    <row r="4575" spans="32:36" x14ac:dyDescent="0.25">
      <c r="AF4575" s="32"/>
      <c r="AG4575" s="32"/>
      <c r="AH4575" s="32"/>
      <c r="AI4575" s="32"/>
      <c r="AJ4575" s="32"/>
    </row>
    <row r="4576" spans="32:36" x14ac:dyDescent="0.25">
      <c r="AF4576" s="32"/>
      <c r="AG4576" s="32"/>
      <c r="AH4576" s="32"/>
      <c r="AI4576" s="32"/>
      <c r="AJ4576" s="32"/>
    </row>
    <row r="4577" spans="32:36" x14ac:dyDescent="0.25">
      <c r="AF4577" s="32"/>
      <c r="AG4577" s="32"/>
      <c r="AH4577" s="32"/>
      <c r="AI4577" s="32"/>
      <c r="AJ4577" s="32"/>
    </row>
    <row r="4578" spans="32:36" x14ac:dyDescent="0.25">
      <c r="AF4578" s="32"/>
      <c r="AG4578" s="32"/>
      <c r="AH4578" s="32"/>
      <c r="AI4578" s="32"/>
      <c r="AJ4578" s="32"/>
    </row>
    <row r="4579" spans="32:36" x14ac:dyDescent="0.25">
      <c r="AF4579" s="32"/>
      <c r="AG4579" s="32"/>
      <c r="AH4579" s="32"/>
      <c r="AI4579" s="32"/>
      <c r="AJ4579" s="32"/>
    </row>
    <row r="4580" spans="32:36" x14ac:dyDescent="0.25">
      <c r="AF4580" s="32"/>
      <c r="AG4580" s="32"/>
      <c r="AH4580" s="32"/>
      <c r="AI4580" s="32"/>
      <c r="AJ4580" s="32"/>
    </row>
    <row r="4581" spans="32:36" x14ac:dyDescent="0.25">
      <c r="AF4581" s="32"/>
      <c r="AG4581" s="32"/>
      <c r="AH4581" s="32"/>
      <c r="AI4581" s="32"/>
      <c r="AJ4581" s="32"/>
    </row>
    <row r="4582" spans="32:36" x14ac:dyDescent="0.25">
      <c r="AF4582" s="32"/>
      <c r="AG4582" s="32"/>
      <c r="AH4582" s="32"/>
      <c r="AI4582" s="32"/>
      <c r="AJ4582" s="32"/>
    </row>
    <row r="4583" spans="32:36" x14ac:dyDescent="0.25">
      <c r="AF4583" s="32"/>
      <c r="AG4583" s="32"/>
      <c r="AH4583" s="32"/>
      <c r="AI4583" s="32"/>
      <c r="AJ4583" s="32"/>
    </row>
    <row r="4584" spans="32:36" x14ac:dyDescent="0.25">
      <c r="AF4584" s="32"/>
      <c r="AG4584" s="32"/>
      <c r="AH4584" s="32"/>
      <c r="AI4584" s="32"/>
      <c r="AJ4584" s="32"/>
    </row>
    <row r="4585" spans="32:36" x14ac:dyDescent="0.25">
      <c r="AF4585" s="32"/>
      <c r="AG4585" s="32"/>
      <c r="AH4585" s="32"/>
      <c r="AI4585" s="32"/>
      <c r="AJ4585" s="32"/>
    </row>
    <row r="4586" spans="32:36" x14ac:dyDescent="0.25">
      <c r="AF4586" s="32"/>
      <c r="AG4586" s="32"/>
      <c r="AH4586" s="32"/>
      <c r="AI4586" s="32"/>
      <c r="AJ4586" s="32"/>
    </row>
    <row r="4587" spans="32:36" x14ac:dyDescent="0.25">
      <c r="AF4587" s="32"/>
      <c r="AG4587" s="32"/>
      <c r="AH4587" s="32"/>
      <c r="AI4587" s="32"/>
      <c r="AJ4587" s="32"/>
    </row>
    <row r="4588" spans="32:36" x14ac:dyDescent="0.25">
      <c r="AF4588" s="32"/>
      <c r="AG4588" s="32"/>
      <c r="AH4588" s="32"/>
      <c r="AI4588" s="32"/>
      <c r="AJ4588" s="32"/>
    </row>
    <row r="4589" spans="32:36" x14ac:dyDescent="0.25">
      <c r="AF4589" s="32"/>
      <c r="AG4589" s="32"/>
      <c r="AH4589" s="32"/>
      <c r="AI4589" s="32"/>
      <c r="AJ4589" s="32"/>
    </row>
    <row r="4590" spans="32:36" x14ac:dyDescent="0.25">
      <c r="AF4590" s="32"/>
      <c r="AG4590" s="32"/>
      <c r="AH4590" s="32"/>
      <c r="AI4590" s="32"/>
      <c r="AJ4590" s="32"/>
    </row>
    <row r="4591" spans="32:36" x14ac:dyDescent="0.25">
      <c r="AF4591" s="32"/>
      <c r="AG4591" s="32"/>
      <c r="AH4591" s="32"/>
      <c r="AI4591" s="32"/>
      <c r="AJ4591" s="32"/>
    </row>
    <row r="4592" spans="32:36" x14ac:dyDescent="0.25">
      <c r="AF4592" s="32"/>
      <c r="AG4592" s="32"/>
      <c r="AH4592" s="32"/>
      <c r="AI4592" s="32"/>
      <c r="AJ4592" s="32"/>
    </row>
    <row r="4593" spans="32:36" x14ac:dyDescent="0.25">
      <c r="AF4593" s="32"/>
      <c r="AG4593" s="32"/>
      <c r="AH4593" s="32"/>
      <c r="AI4593" s="32"/>
      <c r="AJ4593" s="32"/>
    </row>
    <row r="4594" spans="32:36" x14ac:dyDescent="0.25">
      <c r="AF4594" s="32"/>
      <c r="AG4594" s="32"/>
      <c r="AH4594" s="32"/>
      <c r="AI4594" s="32"/>
      <c r="AJ4594" s="32"/>
    </row>
    <row r="4595" spans="32:36" x14ac:dyDescent="0.25">
      <c r="AF4595" s="32"/>
      <c r="AG4595" s="32"/>
      <c r="AH4595" s="32"/>
      <c r="AI4595" s="32"/>
      <c r="AJ4595" s="32"/>
    </row>
    <row r="4596" spans="32:36" x14ac:dyDescent="0.25">
      <c r="AF4596" s="32"/>
      <c r="AG4596" s="32"/>
      <c r="AH4596" s="32"/>
      <c r="AI4596" s="32"/>
      <c r="AJ4596" s="32"/>
    </row>
    <row r="4597" spans="32:36" x14ac:dyDescent="0.25">
      <c r="AF4597" s="32"/>
      <c r="AG4597" s="32"/>
      <c r="AH4597" s="32"/>
      <c r="AI4597" s="32"/>
      <c r="AJ4597" s="32"/>
    </row>
    <row r="4598" spans="32:36" x14ac:dyDescent="0.25">
      <c r="AF4598" s="32"/>
      <c r="AG4598" s="32"/>
      <c r="AH4598" s="32"/>
      <c r="AI4598" s="32"/>
      <c r="AJ4598" s="32"/>
    </row>
    <row r="4599" spans="32:36" x14ac:dyDescent="0.25">
      <c r="AF4599" s="32"/>
      <c r="AG4599" s="32"/>
      <c r="AH4599" s="32"/>
      <c r="AI4599" s="32"/>
      <c r="AJ4599" s="32"/>
    </row>
    <row r="4600" spans="32:36" x14ac:dyDescent="0.25">
      <c r="AF4600" s="32"/>
      <c r="AG4600" s="32"/>
      <c r="AH4600" s="32"/>
      <c r="AI4600" s="32"/>
      <c r="AJ4600" s="32"/>
    </row>
    <row r="4601" spans="32:36" x14ac:dyDescent="0.25">
      <c r="AF4601" s="32"/>
      <c r="AG4601" s="32"/>
      <c r="AH4601" s="32"/>
      <c r="AI4601" s="32"/>
      <c r="AJ4601" s="32"/>
    </row>
    <row r="4602" spans="32:36" x14ac:dyDescent="0.25">
      <c r="AF4602" s="32"/>
      <c r="AG4602" s="32"/>
      <c r="AH4602" s="32"/>
      <c r="AI4602" s="32"/>
      <c r="AJ4602" s="32"/>
    </row>
    <row r="4603" spans="32:36" x14ac:dyDescent="0.25">
      <c r="AF4603" s="32"/>
      <c r="AG4603" s="32"/>
      <c r="AH4603" s="32"/>
      <c r="AI4603" s="32"/>
      <c r="AJ4603" s="32"/>
    </row>
    <row r="4604" spans="32:36" x14ac:dyDescent="0.25">
      <c r="AF4604" s="32"/>
      <c r="AG4604" s="32"/>
      <c r="AH4604" s="32"/>
      <c r="AI4604" s="32"/>
      <c r="AJ4604" s="32"/>
    </row>
    <row r="4605" spans="32:36" x14ac:dyDescent="0.25">
      <c r="AF4605" s="32"/>
      <c r="AG4605" s="32"/>
      <c r="AH4605" s="32"/>
      <c r="AI4605" s="32"/>
      <c r="AJ4605" s="32"/>
    </row>
    <row r="4606" spans="32:36" x14ac:dyDescent="0.25">
      <c r="AF4606" s="32"/>
      <c r="AG4606" s="32"/>
      <c r="AH4606" s="32"/>
      <c r="AI4606" s="32"/>
      <c r="AJ4606" s="32"/>
    </row>
    <row r="4607" spans="32:36" x14ac:dyDescent="0.25">
      <c r="AF4607" s="32"/>
      <c r="AG4607" s="32"/>
      <c r="AH4607" s="32"/>
      <c r="AI4607" s="32"/>
      <c r="AJ4607" s="32"/>
    </row>
    <row r="4608" spans="32:36" x14ac:dyDescent="0.25">
      <c r="AF4608" s="32"/>
      <c r="AG4608" s="32"/>
      <c r="AH4608" s="32"/>
      <c r="AI4608" s="32"/>
      <c r="AJ4608" s="32"/>
    </row>
    <row r="4609" spans="32:36" x14ac:dyDescent="0.25">
      <c r="AF4609" s="32"/>
      <c r="AG4609" s="32"/>
      <c r="AH4609" s="32"/>
      <c r="AI4609" s="32"/>
      <c r="AJ4609" s="32"/>
    </row>
    <row r="4610" spans="32:36" x14ac:dyDescent="0.25">
      <c r="AF4610" s="32"/>
      <c r="AG4610" s="32"/>
      <c r="AH4610" s="32"/>
      <c r="AI4610" s="32"/>
      <c r="AJ4610" s="32"/>
    </row>
    <row r="4611" spans="32:36" x14ac:dyDescent="0.25">
      <c r="AF4611" s="32"/>
      <c r="AG4611" s="32"/>
      <c r="AH4611" s="32"/>
      <c r="AI4611" s="32"/>
      <c r="AJ4611" s="32"/>
    </row>
    <row r="4612" spans="32:36" x14ac:dyDescent="0.25">
      <c r="AF4612" s="32"/>
      <c r="AG4612" s="32"/>
      <c r="AH4612" s="32"/>
      <c r="AI4612" s="32"/>
      <c r="AJ4612" s="32"/>
    </row>
    <row r="4613" spans="32:36" x14ac:dyDescent="0.25">
      <c r="AF4613" s="32"/>
      <c r="AG4613" s="32"/>
      <c r="AH4613" s="32"/>
      <c r="AI4613" s="32"/>
      <c r="AJ4613" s="32"/>
    </row>
    <row r="4614" spans="32:36" x14ac:dyDescent="0.25">
      <c r="AF4614" s="32"/>
      <c r="AG4614" s="32"/>
      <c r="AH4614" s="32"/>
      <c r="AI4614" s="32"/>
      <c r="AJ4614" s="32"/>
    </row>
    <row r="4615" spans="32:36" x14ac:dyDescent="0.25">
      <c r="AF4615" s="32"/>
      <c r="AG4615" s="32"/>
      <c r="AH4615" s="32"/>
      <c r="AI4615" s="32"/>
      <c r="AJ4615" s="32"/>
    </row>
    <row r="4616" spans="32:36" x14ac:dyDescent="0.25">
      <c r="AF4616" s="32"/>
      <c r="AG4616" s="32"/>
      <c r="AH4616" s="32"/>
      <c r="AI4616" s="32"/>
      <c r="AJ4616" s="32"/>
    </row>
    <row r="4617" spans="32:36" x14ac:dyDescent="0.25">
      <c r="AF4617" s="32"/>
      <c r="AG4617" s="32"/>
      <c r="AH4617" s="32"/>
      <c r="AI4617" s="32"/>
      <c r="AJ4617" s="32"/>
    </row>
    <row r="4618" spans="32:36" x14ac:dyDescent="0.25">
      <c r="AF4618" s="32"/>
      <c r="AG4618" s="32"/>
      <c r="AH4618" s="32"/>
      <c r="AI4618" s="32"/>
      <c r="AJ4618" s="32"/>
    </row>
    <row r="4619" spans="32:36" x14ac:dyDescent="0.25">
      <c r="AF4619" s="32"/>
      <c r="AG4619" s="32"/>
      <c r="AH4619" s="32"/>
      <c r="AI4619" s="32"/>
      <c r="AJ4619" s="32"/>
    </row>
    <row r="4620" spans="32:36" x14ac:dyDescent="0.25">
      <c r="AF4620" s="32"/>
      <c r="AG4620" s="32"/>
      <c r="AH4620" s="32"/>
      <c r="AI4620" s="32"/>
      <c r="AJ4620" s="32"/>
    </row>
    <row r="4621" spans="32:36" x14ac:dyDescent="0.25">
      <c r="AF4621" s="32"/>
      <c r="AG4621" s="32"/>
      <c r="AH4621" s="32"/>
      <c r="AI4621" s="32"/>
      <c r="AJ4621" s="32"/>
    </row>
    <row r="4622" spans="32:36" x14ac:dyDescent="0.25">
      <c r="AF4622" s="32"/>
      <c r="AG4622" s="32"/>
      <c r="AH4622" s="32"/>
      <c r="AI4622" s="32"/>
      <c r="AJ4622" s="32"/>
    </row>
    <row r="4623" spans="32:36" x14ac:dyDescent="0.25">
      <c r="AF4623" s="32"/>
      <c r="AG4623" s="32"/>
      <c r="AH4623" s="32"/>
      <c r="AI4623" s="32"/>
      <c r="AJ4623" s="32"/>
    </row>
    <row r="4624" spans="32:36" x14ac:dyDescent="0.25">
      <c r="AF4624" s="32"/>
      <c r="AG4624" s="32"/>
      <c r="AH4624" s="32"/>
      <c r="AI4624" s="32"/>
      <c r="AJ4624" s="32"/>
    </row>
    <row r="4625" spans="32:36" x14ac:dyDescent="0.25">
      <c r="AF4625" s="32"/>
      <c r="AG4625" s="32"/>
      <c r="AH4625" s="32"/>
      <c r="AI4625" s="32"/>
      <c r="AJ4625" s="32"/>
    </row>
    <row r="4626" spans="32:36" x14ac:dyDescent="0.25">
      <c r="AF4626" s="32"/>
      <c r="AG4626" s="32"/>
      <c r="AH4626" s="32"/>
      <c r="AI4626" s="32"/>
      <c r="AJ4626" s="32"/>
    </row>
    <row r="4627" spans="32:36" x14ac:dyDescent="0.25">
      <c r="AF4627" s="32"/>
      <c r="AG4627" s="32"/>
      <c r="AH4627" s="32"/>
      <c r="AI4627" s="32"/>
      <c r="AJ4627" s="32"/>
    </row>
    <row r="4628" spans="32:36" x14ac:dyDescent="0.25">
      <c r="AF4628" s="32"/>
      <c r="AG4628" s="32"/>
      <c r="AH4628" s="32"/>
      <c r="AI4628" s="32"/>
      <c r="AJ4628" s="32"/>
    </row>
    <row r="4629" spans="32:36" x14ac:dyDescent="0.25">
      <c r="AF4629" s="32"/>
      <c r="AG4629" s="32"/>
      <c r="AH4629" s="32"/>
      <c r="AI4629" s="32"/>
      <c r="AJ4629" s="32"/>
    </row>
    <row r="4630" spans="32:36" x14ac:dyDescent="0.25">
      <c r="AF4630" s="32"/>
      <c r="AG4630" s="32"/>
      <c r="AH4630" s="32"/>
      <c r="AI4630" s="32"/>
      <c r="AJ4630" s="32"/>
    </row>
    <row r="4631" spans="32:36" x14ac:dyDescent="0.25">
      <c r="AF4631" s="32"/>
      <c r="AG4631" s="32"/>
      <c r="AH4631" s="32"/>
      <c r="AI4631" s="32"/>
      <c r="AJ4631" s="32"/>
    </row>
    <row r="4632" spans="32:36" x14ac:dyDescent="0.25">
      <c r="AF4632" s="32"/>
      <c r="AG4632" s="32"/>
      <c r="AH4632" s="32"/>
      <c r="AI4632" s="32"/>
      <c r="AJ4632" s="32"/>
    </row>
    <row r="4633" spans="32:36" x14ac:dyDescent="0.25">
      <c r="AF4633" s="32"/>
      <c r="AG4633" s="32"/>
      <c r="AH4633" s="32"/>
      <c r="AI4633" s="32"/>
      <c r="AJ4633" s="32"/>
    </row>
    <row r="4634" spans="32:36" x14ac:dyDescent="0.25">
      <c r="AF4634" s="32"/>
      <c r="AG4634" s="32"/>
      <c r="AH4634" s="32"/>
      <c r="AI4634" s="32"/>
      <c r="AJ4634" s="32"/>
    </row>
    <row r="4635" spans="32:36" x14ac:dyDescent="0.25">
      <c r="AF4635" s="32"/>
      <c r="AG4635" s="32"/>
      <c r="AH4635" s="32"/>
      <c r="AI4635" s="32"/>
      <c r="AJ4635" s="32"/>
    </row>
    <row r="4636" spans="32:36" x14ac:dyDescent="0.25">
      <c r="AF4636" s="32"/>
      <c r="AG4636" s="32"/>
      <c r="AH4636" s="32"/>
      <c r="AI4636" s="32"/>
      <c r="AJ4636" s="32"/>
    </row>
    <row r="4637" spans="32:36" x14ac:dyDescent="0.25">
      <c r="AF4637" s="32"/>
      <c r="AG4637" s="32"/>
      <c r="AH4637" s="32"/>
      <c r="AI4637" s="32"/>
      <c r="AJ4637" s="32"/>
    </row>
    <row r="4638" spans="32:36" x14ac:dyDescent="0.25">
      <c r="AF4638" s="32"/>
      <c r="AG4638" s="32"/>
      <c r="AH4638" s="32"/>
      <c r="AI4638" s="32"/>
      <c r="AJ4638" s="32"/>
    </row>
    <row r="4639" spans="32:36" x14ac:dyDescent="0.25">
      <c r="AF4639" s="32"/>
      <c r="AG4639" s="32"/>
      <c r="AH4639" s="32"/>
      <c r="AI4639" s="32"/>
      <c r="AJ4639" s="32"/>
    </row>
    <row r="4640" spans="32:36" x14ac:dyDescent="0.25">
      <c r="AF4640" s="32"/>
      <c r="AG4640" s="32"/>
      <c r="AH4640" s="32"/>
      <c r="AI4640" s="32"/>
      <c r="AJ4640" s="32"/>
    </row>
    <row r="4641" spans="32:36" x14ac:dyDescent="0.25">
      <c r="AF4641" s="32"/>
      <c r="AG4641" s="32"/>
      <c r="AH4641" s="32"/>
      <c r="AI4641" s="32"/>
      <c r="AJ4641" s="32"/>
    </row>
    <row r="4642" spans="32:36" x14ac:dyDescent="0.25">
      <c r="AF4642" s="32"/>
      <c r="AG4642" s="32"/>
      <c r="AH4642" s="32"/>
      <c r="AI4642" s="32"/>
      <c r="AJ4642" s="32"/>
    </row>
    <row r="4643" spans="32:36" x14ac:dyDescent="0.25">
      <c r="AF4643" s="32"/>
      <c r="AG4643" s="32"/>
      <c r="AH4643" s="32"/>
      <c r="AI4643" s="32"/>
      <c r="AJ4643" s="32"/>
    </row>
    <row r="4644" spans="32:36" x14ac:dyDescent="0.25">
      <c r="AF4644" s="32"/>
      <c r="AG4644" s="32"/>
      <c r="AH4644" s="32"/>
      <c r="AI4644" s="32"/>
      <c r="AJ4644" s="32"/>
    </row>
    <row r="4645" spans="32:36" x14ac:dyDescent="0.25">
      <c r="AF4645" s="32"/>
      <c r="AG4645" s="32"/>
      <c r="AH4645" s="32"/>
      <c r="AI4645" s="32"/>
      <c r="AJ4645" s="32"/>
    </row>
    <row r="4646" spans="32:36" x14ac:dyDescent="0.25">
      <c r="AF4646" s="32"/>
      <c r="AG4646" s="32"/>
      <c r="AH4646" s="32"/>
      <c r="AI4646" s="32"/>
      <c r="AJ4646" s="32"/>
    </row>
    <row r="4647" spans="32:36" x14ac:dyDescent="0.25">
      <c r="AF4647" s="32"/>
      <c r="AG4647" s="32"/>
      <c r="AH4647" s="32"/>
      <c r="AI4647" s="32"/>
      <c r="AJ4647" s="32"/>
    </row>
    <row r="4648" spans="32:36" x14ac:dyDescent="0.25">
      <c r="AF4648" s="32"/>
      <c r="AG4648" s="32"/>
      <c r="AH4648" s="32"/>
      <c r="AI4648" s="32"/>
      <c r="AJ4648" s="32"/>
    </row>
    <row r="4649" spans="32:36" x14ac:dyDescent="0.25">
      <c r="AF4649" s="32"/>
      <c r="AG4649" s="32"/>
      <c r="AH4649" s="32"/>
      <c r="AI4649" s="32"/>
      <c r="AJ4649" s="32"/>
    </row>
    <row r="4650" spans="32:36" x14ac:dyDescent="0.25">
      <c r="AF4650" s="32"/>
      <c r="AG4650" s="32"/>
      <c r="AH4650" s="32"/>
      <c r="AI4650" s="32"/>
      <c r="AJ4650" s="32"/>
    </row>
    <row r="4651" spans="32:36" x14ac:dyDescent="0.25">
      <c r="AF4651" s="32"/>
      <c r="AG4651" s="32"/>
      <c r="AH4651" s="32"/>
      <c r="AI4651" s="32"/>
      <c r="AJ4651" s="32"/>
    </row>
    <row r="4652" spans="32:36" x14ac:dyDescent="0.25">
      <c r="AF4652" s="32"/>
      <c r="AG4652" s="32"/>
      <c r="AH4652" s="32"/>
      <c r="AI4652" s="32"/>
      <c r="AJ4652" s="32"/>
    </row>
    <row r="4653" spans="32:36" x14ac:dyDescent="0.25">
      <c r="AF4653" s="32"/>
      <c r="AG4653" s="32"/>
      <c r="AH4653" s="32"/>
      <c r="AI4653" s="32"/>
      <c r="AJ4653" s="32"/>
    </row>
    <row r="4654" spans="32:36" x14ac:dyDescent="0.25">
      <c r="AF4654" s="32"/>
      <c r="AG4654" s="32"/>
      <c r="AH4654" s="32"/>
      <c r="AI4654" s="32"/>
      <c r="AJ4654" s="32"/>
    </row>
    <row r="4655" spans="32:36" x14ac:dyDescent="0.25">
      <c r="AF4655" s="32"/>
      <c r="AG4655" s="32"/>
      <c r="AH4655" s="32"/>
      <c r="AI4655" s="32"/>
      <c r="AJ4655" s="32"/>
    </row>
    <row r="4656" spans="32:36" x14ac:dyDescent="0.25">
      <c r="AF4656" s="32"/>
      <c r="AG4656" s="32"/>
      <c r="AH4656" s="32"/>
      <c r="AI4656" s="32"/>
      <c r="AJ4656" s="32"/>
    </row>
    <row r="4657" spans="32:36" x14ac:dyDescent="0.25">
      <c r="AF4657" s="32"/>
      <c r="AG4657" s="32"/>
      <c r="AH4657" s="32"/>
      <c r="AI4657" s="32"/>
      <c r="AJ4657" s="32"/>
    </row>
    <row r="4658" spans="32:36" x14ac:dyDescent="0.25">
      <c r="AF4658" s="32"/>
      <c r="AG4658" s="32"/>
      <c r="AH4658" s="32"/>
      <c r="AI4658" s="32"/>
      <c r="AJ4658" s="32"/>
    </row>
    <row r="4659" spans="32:36" x14ac:dyDescent="0.25">
      <c r="AF4659" s="32"/>
      <c r="AG4659" s="32"/>
      <c r="AH4659" s="32"/>
      <c r="AI4659" s="32"/>
      <c r="AJ4659" s="32"/>
    </row>
    <row r="4660" spans="32:36" x14ac:dyDescent="0.25">
      <c r="AF4660" s="32"/>
      <c r="AG4660" s="32"/>
      <c r="AH4660" s="32"/>
      <c r="AI4660" s="32"/>
      <c r="AJ4660" s="32"/>
    </row>
    <row r="4661" spans="32:36" x14ac:dyDescent="0.25">
      <c r="AF4661" s="32"/>
      <c r="AG4661" s="32"/>
      <c r="AH4661" s="32"/>
      <c r="AI4661" s="32"/>
      <c r="AJ4661" s="32"/>
    </row>
    <row r="4662" spans="32:36" x14ac:dyDescent="0.25">
      <c r="AF4662" s="32"/>
      <c r="AG4662" s="32"/>
      <c r="AH4662" s="32"/>
      <c r="AI4662" s="32"/>
      <c r="AJ4662" s="32"/>
    </row>
    <row r="4663" spans="32:36" x14ac:dyDescent="0.25">
      <c r="AF4663" s="32"/>
      <c r="AG4663" s="32"/>
      <c r="AH4663" s="32"/>
      <c r="AI4663" s="32"/>
      <c r="AJ4663" s="32"/>
    </row>
    <row r="4664" spans="32:36" x14ac:dyDescent="0.25">
      <c r="AF4664" s="32"/>
      <c r="AG4664" s="32"/>
      <c r="AH4664" s="32"/>
      <c r="AI4664" s="32"/>
      <c r="AJ4664" s="32"/>
    </row>
    <row r="4665" spans="32:36" x14ac:dyDescent="0.25">
      <c r="AF4665" s="32"/>
      <c r="AG4665" s="32"/>
      <c r="AH4665" s="32"/>
      <c r="AI4665" s="32"/>
      <c r="AJ4665" s="32"/>
    </row>
    <row r="4666" spans="32:36" x14ac:dyDescent="0.25">
      <c r="AF4666" s="32"/>
      <c r="AG4666" s="32"/>
      <c r="AH4666" s="32"/>
      <c r="AI4666" s="32"/>
      <c r="AJ4666" s="32"/>
    </row>
    <row r="4667" spans="32:36" x14ac:dyDescent="0.25">
      <c r="AF4667" s="32"/>
      <c r="AG4667" s="32"/>
      <c r="AH4667" s="32"/>
      <c r="AI4667" s="32"/>
      <c r="AJ4667" s="32"/>
    </row>
    <row r="4668" spans="32:36" x14ac:dyDescent="0.25">
      <c r="AF4668" s="32"/>
      <c r="AG4668" s="32"/>
      <c r="AH4668" s="32"/>
      <c r="AI4668" s="32"/>
      <c r="AJ4668" s="32"/>
    </row>
    <row r="4669" spans="32:36" x14ac:dyDescent="0.25">
      <c r="AF4669" s="32"/>
      <c r="AG4669" s="32"/>
      <c r="AH4669" s="32"/>
      <c r="AI4669" s="32"/>
      <c r="AJ4669" s="32"/>
    </row>
    <row r="4670" spans="32:36" x14ac:dyDescent="0.25">
      <c r="AF4670" s="32"/>
      <c r="AG4670" s="32"/>
      <c r="AH4670" s="32"/>
      <c r="AI4670" s="32"/>
      <c r="AJ4670" s="32"/>
    </row>
    <row r="4671" spans="32:36" x14ac:dyDescent="0.25">
      <c r="AF4671" s="32"/>
      <c r="AG4671" s="32"/>
      <c r="AH4671" s="32"/>
      <c r="AI4671" s="32"/>
      <c r="AJ4671" s="32"/>
    </row>
    <row r="4672" spans="32:36" x14ac:dyDescent="0.25">
      <c r="AF4672" s="32"/>
      <c r="AG4672" s="32"/>
      <c r="AH4672" s="32"/>
      <c r="AI4672" s="32"/>
      <c r="AJ4672" s="32"/>
    </row>
    <row r="4673" spans="32:36" x14ac:dyDescent="0.25">
      <c r="AF4673" s="32"/>
      <c r="AG4673" s="32"/>
      <c r="AH4673" s="32"/>
      <c r="AI4673" s="32"/>
      <c r="AJ4673" s="32"/>
    </row>
    <row r="4674" spans="32:36" x14ac:dyDescent="0.25">
      <c r="AF4674" s="32"/>
      <c r="AG4674" s="32"/>
      <c r="AH4674" s="32"/>
      <c r="AI4674" s="32"/>
      <c r="AJ4674" s="32"/>
    </row>
    <row r="4675" spans="32:36" x14ac:dyDescent="0.25">
      <c r="AF4675" s="32"/>
      <c r="AG4675" s="32"/>
      <c r="AH4675" s="32"/>
      <c r="AI4675" s="32"/>
      <c r="AJ4675" s="32"/>
    </row>
    <row r="4676" spans="32:36" x14ac:dyDescent="0.25">
      <c r="AF4676" s="32"/>
      <c r="AG4676" s="32"/>
      <c r="AH4676" s="32"/>
      <c r="AI4676" s="32"/>
      <c r="AJ4676" s="32"/>
    </row>
    <row r="4677" spans="32:36" x14ac:dyDescent="0.25">
      <c r="AF4677" s="32"/>
      <c r="AG4677" s="32"/>
      <c r="AH4677" s="32"/>
      <c r="AI4677" s="32"/>
      <c r="AJ4677" s="32"/>
    </row>
    <row r="4678" spans="32:36" x14ac:dyDescent="0.25">
      <c r="AF4678" s="32"/>
      <c r="AG4678" s="32"/>
      <c r="AH4678" s="32"/>
      <c r="AI4678" s="32"/>
      <c r="AJ4678" s="32"/>
    </row>
    <row r="4679" spans="32:36" x14ac:dyDescent="0.25">
      <c r="AF4679" s="32"/>
      <c r="AG4679" s="32"/>
      <c r="AH4679" s="32"/>
      <c r="AI4679" s="32"/>
      <c r="AJ4679" s="32"/>
    </row>
    <row r="4680" spans="32:36" x14ac:dyDescent="0.25">
      <c r="AF4680" s="32"/>
      <c r="AG4680" s="32"/>
      <c r="AH4680" s="32"/>
      <c r="AI4680" s="32"/>
      <c r="AJ4680" s="32"/>
    </row>
    <row r="4681" spans="32:36" x14ac:dyDescent="0.25">
      <c r="AF4681" s="32"/>
      <c r="AG4681" s="32"/>
      <c r="AH4681" s="32"/>
      <c r="AI4681" s="32"/>
      <c r="AJ4681" s="32"/>
    </row>
    <row r="4682" spans="32:36" x14ac:dyDescent="0.25">
      <c r="AF4682" s="32"/>
      <c r="AG4682" s="32"/>
      <c r="AH4682" s="32"/>
      <c r="AI4682" s="32"/>
      <c r="AJ4682" s="32"/>
    </row>
    <row r="4683" spans="32:36" x14ac:dyDescent="0.25">
      <c r="AF4683" s="32"/>
      <c r="AG4683" s="32"/>
      <c r="AH4683" s="32"/>
      <c r="AI4683" s="32"/>
      <c r="AJ4683" s="32"/>
    </row>
    <row r="4684" spans="32:36" x14ac:dyDescent="0.25">
      <c r="AF4684" s="32"/>
      <c r="AG4684" s="32"/>
      <c r="AH4684" s="32"/>
      <c r="AI4684" s="32"/>
      <c r="AJ4684" s="32"/>
    </row>
    <row r="4685" spans="32:36" x14ac:dyDescent="0.25">
      <c r="AF4685" s="32"/>
      <c r="AG4685" s="32"/>
      <c r="AH4685" s="32"/>
      <c r="AI4685" s="32"/>
      <c r="AJ4685" s="32"/>
    </row>
    <row r="4686" spans="32:36" x14ac:dyDescent="0.25">
      <c r="AF4686" s="32"/>
      <c r="AG4686" s="32"/>
      <c r="AH4686" s="32"/>
      <c r="AI4686" s="32"/>
      <c r="AJ4686" s="32"/>
    </row>
    <row r="4687" spans="32:36" x14ac:dyDescent="0.25">
      <c r="AF4687" s="32"/>
      <c r="AG4687" s="32"/>
      <c r="AH4687" s="32"/>
      <c r="AI4687" s="32"/>
      <c r="AJ4687" s="32"/>
    </row>
    <row r="4688" spans="32:36" x14ac:dyDescent="0.25">
      <c r="AF4688" s="32"/>
      <c r="AG4688" s="32"/>
      <c r="AH4688" s="32"/>
      <c r="AI4688" s="32"/>
      <c r="AJ4688" s="32"/>
    </row>
    <row r="4689" spans="32:36" x14ac:dyDescent="0.25">
      <c r="AF4689" s="32"/>
      <c r="AG4689" s="32"/>
      <c r="AH4689" s="32"/>
      <c r="AI4689" s="32"/>
      <c r="AJ4689" s="32"/>
    </row>
    <row r="4690" spans="32:36" x14ac:dyDescent="0.25">
      <c r="AF4690" s="32"/>
      <c r="AG4690" s="32"/>
      <c r="AH4690" s="32"/>
      <c r="AI4690" s="32"/>
      <c r="AJ4690" s="32"/>
    </row>
    <row r="4691" spans="32:36" x14ac:dyDescent="0.25">
      <c r="AF4691" s="32"/>
      <c r="AG4691" s="32"/>
      <c r="AH4691" s="32"/>
      <c r="AI4691" s="32"/>
      <c r="AJ4691" s="32"/>
    </row>
    <row r="4692" spans="32:36" x14ac:dyDescent="0.25">
      <c r="AF4692" s="32"/>
      <c r="AG4692" s="32"/>
      <c r="AH4692" s="32"/>
      <c r="AI4692" s="32"/>
      <c r="AJ4692" s="32"/>
    </row>
    <row r="4693" spans="32:36" x14ac:dyDescent="0.25">
      <c r="AF4693" s="32"/>
      <c r="AG4693" s="32"/>
      <c r="AH4693" s="32"/>
      <c r="AI4693" s="32"/>
      <c r="AJ4693" s="32"/>
    </row>
    <row r="4694" spans="32:36" x14ac:dyDescent="0.25">
      <c r="AF4694" s="32"/>
      <c r="AG4694" s="32"/>
      <c r="AH4694" s="32"/>
      <c r="AI4694" s="32"/>
      <c r="AJ4694" s="32"/>
    </row>
    <row r="4695" spans="32:36" x14ac:dyDescent="0.25">
      <c r="AF4695" s="32"/>
      <c r="AG4695" s="32"/>
      <c r="AH4695" s="32"/>
      <c r="AI4695" s="32"/>
      <c r="AJ4695" s="32"/>
    </row>
    <row r="4696" spans="32:36" x14ac:dyDescent="0.25">
      <c r="AF4696" s="32"/>
      <c r="AG4696" s="32"/>
      <c r="AH4696" s="32"/>
      <c r="AI4696" s="32"/>
      <c r="AJ4696" s="32"/>
    </row>
    <row r="4697" spans="32:36" x14ac:dyDescent="0.25">
      <c r="AF4697" s="32"/>
      <c r="AG4697" s="32"/>
      <c r="AH4697" s="32"/>
      <c r="AI4697" s="32"/>
      <c r="AJ4697" s="32"/>
    </row>
    <row r="4698" spans="32:36" x14ac:dyDescent="0.25">
      <c r="AF4698" s="32"/>
      <c r="AG4698" s="32"/>
      <c r="AH4698" s="32"/>
      <c r="AI4698" s="32"/>
      <c r="AJ4698" s="32"/>
    </row>
    <row r="4699" spans="32:36" x14ac:dyDescent="0.25">
      <c r="AF4699" s="32"/>
      <c r="AG4699" s="32"/>
      <c r="AH4699" s="32"/>
      <c r="AI4699" s="32"/>
      <c r="AJ4699" s="32"/>
    </row>
    <row r="4700" spans="32:36" x14ac:dyDescent="0.25">
      <c r="AF4700" s="32"/>
      <c r="AG4700" s="32"/>
      <c r="AH4700" s="32"/>
      <c r="AI4700" s="32"/>
      <c r="AJ4700" s="32"/>
    </row>
    <row r="4701" spans="32:36" x14ac:dyDescent="0.25">
      <c r="AF4701" s="32"/>
      <c r="AG4701" s="32"/>
      <c r="AH4701" s="32"/>
      <c r="AI4701" s="32"/>
      <c r="AJ4701" s="32"/>
    </row>
    <row r="4702" spans="32:36" x14ac:dyDescent="0.25">
      <c r="AF4702" s="32"/>
      <c r="AG4702" s="32"/>
      <c r="AH4702" s="32"/>
      <c r="AI4702" s="32"/>
      <c r="AJ4702" s="32"/>
    </row>
    <row r="4703" spans="32:36" x14ac:dyDescent="0.25">
      <c r="AF4703" s="32"/>
      <c r="AG4703" s="32"/>
      <c r="AH4703" s="32"/>
      <c r="AI4703" s="32"/>
      <c r="AJ4703" s="32"/>
    </row>
    <row r="4704" spans="32:36" x14ac:dyDescent="0.25">
      <c r="AF4704" s="32"/>
      <c r="AG4704" s="32"/>
      <c r="AH4704" s="32"/>
      <c r="AI4704" s="32"/>
      <c r="AJ4704" s="32"/>
    </row>
    <row r="4705" spans="32:36" x14ac:dyDescent="0.25">
      <c r="AF4705" s="32"/>
      <c r="AG4705" s="32"/>
      <c r="AH4705" s="32"/>
      <c r="AI4705" s="32"/>
      <c r="AJ4705" s="32"/>
    </row>
    <row r="4706" spans="32:36" x14ac:dyDescent="0.25">
      <c r="AF4706" s="32"/>
      <c r="AG4706" s="32"/>
      <c r="AH4706" s="32"/>
      <c r="AI4706" s="32"/>
      <c r="AJ4706" s="32"/>
    </row>
    <row r="4707" spans="32:36" x14ac:dyDescent="0.25">
      <c r="AF4707" s="32"/>
      <c r="AG4707" s="32"/>
      <c r="AH4707" s="32"/>
      <c r="AI4707" s="32"/>
      <c r="AJ4707" s="32"/>
    </row>
    <row r="4708" spans="32:36" x14ac:dyDescent="0.25">
      <c r="AF4708" s="32"/>
      <c r="AG4708" s="32"/>
      <c r="AH4708" s="32"/>
      <c r="AI4708" s="32"/>
      <c r="AJ4708" s="32"/>
    </row>
    <row r="4709" spans="32:36" x14ac:dyDescent="0.25">
      <c r="AF4709" s="32"/>
      <c r="AG4709" s="32"/>
      <c r="AH4709" s="32"/>
      <c r="AI4709" s="32"/>
      <c r="AJ4709" s="32"/>
    </row>
    <row r="4710" spans="32:36" x14ac:dyDescent="0.25">
      <c r="AF4710" s="32"/>
      <c r="AG4710" s="32"/>
      <c r="AH4710" s="32"/>
      <c r="AI4710" s="32"/>
      <c r="AJ4710" s="32"/>
    </row>
    <row r="4711" spans="32:36" x14ac:dyDescent="0.25">
      <c r="AF4711" s="32"/>
      <c r="AG4711" s="32"/>
      <c r="AH4711" s="32"/>
      <c r="AI4711" s="32"/>
      <c r="AJ4711" s="32"/>
    </row>
    <row r="4712" spans="32:36" x14ac:dyDescent="0.25">
      <c r="AF4712" s="32"/>
      <c r="AG4712" s="32"/>
      <c r="AH4712" s="32"/>
      <c r="AI4712" s="32"/>
      <c r="AJ4712" s="32"/>
    </row>
    <row r="4713" spans="32:36" x14ac:dyDescent="0.25">
      <c r="AF4713" s="32"/>
      <c r="AG4713" s="32"/>
      <c r="AH4713" s="32"/>
      <c r="AI4713" s="32"/>
      <c r="AJ4713" s="32"/>
    </row>
    <row r="4714" spans="32:36" x14ac:dyDescent="0.25">
      <c r="AF4714" s="32"/>
      <c r="AG4714" s="32"/>
      <c r="AH4714" s="32"/>
      <c r="AI4714" s="32"/>
      <c r="AJ4714" s="32"/>
    </row>
    <row r="4715" spans="32:36" x14ac:dyDescent="0.25">
      <c r="AF4715" s="32"/>
      <c r="AG4715" s="32"/>
      <c r="AH4715" s="32"/>
      <c r="AI4715" s="32"/>
      <c r="AJ4715" s="32"/>
    </row>
    <row r="4716" spans="32:36" x14ac:dyDescent="0.25">
      <c r="AF4716" s="32"/>
      <c r="AG4716" s="32"/>
      <c r="AH4716" s="32"/>
      <c r="AI4716" s="32"/>
      <c r="AJ4716" s="32"/>
    </row>
    <row r="4717" spans="32:36" x14ac:dyDescent="0.25">
      <c r="AF4717" s="32"/>
      <c r="AG4717" s="32"/>
      <c r="AH4717" s="32"/>
      <c r="AI4717" s="32"/>
      <c r="AJ4717" s="32"/>
    </row>
    <row r="4718" spans="32:36" x14ac:dyDescent="0.25">
      <c r="AF4718" s="32"/>
      <c r="AG4718" s="32"/>
      <c r="AH4718" s="32"/>
      <c r="AI4718" s="32"/>
      <c r="AJ4718" s="32"/>
    </row>
    <row r="4719" spans="32:36" x14ac:dyDescent="0.25">
      <c r="AF4719" s="32"/>
      <c r="AG4719" s="32"/>
      <c r="AH4719" s="32"/>
      <c r="AI4719" s="32"/>
      <c r="AJ4719" s="32"/>
    </row>
    <row r="4720" spans="32:36" x14ac:dyDescent="0.25">
      <c r="AF4720" s="32"/>
      <c r="AG4720" s="32"/>
      <c r="AH4720" s="32"/>
      <c r="AI4720" s="32"/>
      <c r="AJ4720" s="32"/>
    </row>
    <row r="4721" spans="32:36" x14ac:dyDescent="0.25">
      <c r="AF4721" s="32"/>
      <c r="AG4721" s="32"/>
      <c r="AH4721" s="32"/>
      <c r="AI4721" s="32"/>
      <c r="AJ4721" s="32"/>
    </row>
    <row r="4722" spans="32:36" x14ac:dyDescent="0.25">
      <c r="AF4722" s="32"/>
      <c r="AG4722" s="32"/>
      <c r="AH4722" s="32"/>
      <c r="AI4722" s="32"/>
      <c r="AJ4722" s="32"/>
    </row>
    <row r="4723" spans="32:36" x14ac:dyDescent="0.25">
      <c r="AF4723" s="32"/>
      <c r="AG4723" s="32"/>
      <c r="AH4723" s="32"/>
      <c r="AI4723" s="32"/>
      <c r="AJ4723" s="32"/>
    </row>
    <row r="4724" spans="32:36" x14ac:dyDescent="0.25">
      <c r="AF4724" s="32"/>
      <c r="AG4724" s="32"/>
      <c r="AH4724" s="32"/>
      <c r="AI4724" s="32"/>
      <c r="AJ4724" s="32"/>
    </row>
    <row r="4725" spans="32:36" x14ac:dyDescent="0.25">
      <c r="AF4725" s="32"/>
      <c r="AG4725" s="32"/>
      <c r="AH4725" s="32"/>
      <c r="AI4725" s="32"/>
      <c r="AJ4725" s="32"/>
    </row>
    <row r="4726" spans="32:36" x14ac:dyDescent="0.25">
      <c r="AF4726" s="32"/>
      <c r="AG4726" s="32"/>
      <c r="AH4726" s="32"/>
      <c r="AI4726" s="32"/>
      <c r="AJ4726" s="32"/>
    </row>
    <row r="4727" spans="32:36" x14ac:dyDescent="0.25">
      <c r="AF4727" s="32"/>
      <c r="AG4727" s="32"/>
      <c r="AH4727" s="32"/>
      <c r="AI4727" s="32"/>
      <c r="AJ4727" s="32"/>
    </row>
    <row r="4728" spans="32:36" x14ac:dyDescent="0.25">
      <c r="AF4728" s="32"/>
      <c r="AG4728" s="32"/>
      <c r="AH4728" s="32"/>
      <c r="AI4728" s="32"/>
      <c r="AJ4728" s="32"/>
    </row>
    <row r="4729" spans="32:36" x14ac:dyDescent="0.25">
      <c r="AF4729" s="32"/>
      <c r="AG4729" s="32"/>
      <c r="AH4729" s="32"/>
      <c r="AI4729" s="32"/>
      <c r="AJ4729" s="32"/>
    </row>
    <row r="4730" spans="32:36" x14ac:dyDescent="0.25">
      <c r="AF4730" s="32"/>
      <c r="AG4730" s="32"/>
      <c r="AH4730" s="32"/>
      <c r="AI4730" s="32"/>
      <c r="AJ4730" s="32"/>
    </row>
    <row r="4731" spans="32:36" x14ac:dyDescent="0.25">
      <c r="AF4731" s="32"/>
      <c r="AG4731" s="32"/>
      <c r="AH4731" s="32"/>
      <c r="AI4731" s="32"/>
      <c r="AJ4731" s="32"/>
    </row>
    <row r="4732" spans="32:36" x14ac:dyDescent="0.25">
      <c r="AF4732" s="32"/>
      <c r="AG4732" s="32"/>
      <c r="AH4732" s="32"/>
      <c r="AI4732" s="32"/>
      <c r="AJ4732" s="32"/>
    </row>
    <row r="4733" spans="32:36" x14ac:dyDescent="0.25">
      <c r="AF4733" s="32"/>
      <c r="AG4733" s="32"/>
      <c r="AH4733" s="32"/>
      <c r="AI4733" s="32"/>
      <c r="AJ4733" s="32"/>
    </row>
    <row r="4734" spans="32:36" x14ac:dyDescent="0.25">
      <c r="AF4734" s="32"/>
      <c r="AG4734" s="32"/>
      <c r="AH4734" s="32"/>
      <c r="AI4734" s="32"/>
      <c r="AJ4734" s="32"/>
    </row>
    <row r="4735" spans="32:36" x14ac:dyDescent="0.25">
      <c r="AF4735" s="32"/>
      <c r="AG4735" s="32"/>
      <c r="AH4735" s="32"/>
      <c r="AI4735" s="32"/>
      <c r="AJ4735" s="32"/>
    </row>
    <row r="4736" spans="32:36" x14ac:dyDescent="0.25">
      <c r="AF4736" s="32"/>
      <c r="AG4736" s="32"/>
      <c r="AH4736" s="32"/>
      <c r="AI4736" s="32"/>
      <c r="AJ4736" s="32"/>
    </row>
    <row r="4737" spans="32:36" x14ac:dyDescent="0.25">
      <c r="AF4737" s="32"/>
      <c r="AG4737" s="32"/>
      <c r="AH4737" s="32"/>
      <c r="AI4737" s="32"/>
      <c r="AJ4737" s="32"/>
    </row>
    <row r="4738" spans="32:36" x14ac:dyDescent="0.25">
      <c r="AF4738" s="32"/>
      <c r="AG4738" s="32"/>
      <c r="AH4738" s="32"/>
      <c r="AI4738" s="32"/>
      <c r="AJ4738" s="32"/>
    </row>
    <row r="4739" spans="32:36" x14ac:dyDescent="0.25">
      <c r="AF4739" s="32"/>
      <c r="AG4739" s="32"/>
      <c r="AH4739" s="32"/>
      <c r="AI4739" s="32"/>
      <c r="AJ4739" s="32"/>
    </row>
    <row r="4740" spans="32:36" x14ac:dyDescent="0.25">
      <c r="AF4740" s="32"/>
      <c r="AG4740" s="32"/>
      <c r="AH4740" s="32"/>
      <c r="AI4740" s="32"/>
      <c r="AJ4740" s="32"/>
    </row>
    <row r="4741" spans="32:36" x14ac:dyDescent="0.25">
      <c r="AF4741" s="32"/>
      <c r="AG4741" s="32"/>
      <c r="AH4741" s="32"/>
      <c r="AI4741" s="32"/>
      <c r="AJ4741" s="32"/>
    </row>
    <row r="4742" spans="32:36" x14ac:dyDescent="0.25">
      <c r="AF4742" s="32"/>
      <c r="AG4742" s="32"/>
      <c r="AH4742" s="32"/>
      <c r="AI4742" s="32"/>
      <c r="AJ4742" s="32"/>
    </row>
    <row r="4743" spans="32:36" x14ac:dyDescent="0.25">
      <c r="AF4743" s="32"/>
      <c r="AG4743" s="32"/>
      <c r="AH4743" s="32"/>
      <c r="AI4743" s="32"/>
      <c r="AJ4743" s="32"/>
    </row>
    <row r="4744" spans="32:36" x14ac:dyDescent="0.25">
      <c r="AF4744" s="32"/>
      <c r="AG4744" s="32"/>
      <c r="AH4744" s="32"/>
      <c r="AI4744" s="32"/>
      <c r="AJ4744" s="32"/>
    </row>
    <row r="4745" spans="32:36" x14ac:dyDescent="0.25">
      <c r="AF4745" s="32"/>
      <c r="AG4745" s="32"/>
      <c r="AH4745" s="32"/>
      <c r="AI4745" s="32"/>
      <c r="AJ4745" s="32"/>
    </row>
    <row r="4746" spans="32:36" x14ac:dyDescent="0.25">
      <c r="AF4746" s="32"/>
      <c r="AG4746" s="32"/>
      <c r="AH4746" s="32"/>
      <c r="AI4746" s="32"/>
      <c r="AJ4746" s="32"/>
    </row>
    <row r="4747" spans="32:36" x14ac:dyDescent="0.25">
      <c r="AF4747" s="32"/>
      <c r="AG4747" s="32"/>
      <c r="AH4747" s="32"/>
      <c r="AI4747" s="32"/>
      <c r="AJ4747" s="32"/>
    </row>
    <row r="4748" spans="32:36" x14ac:dyDescent="0.25">
      <c r="AF4748" s="32"/>
      <c r="AG4748" s="32"/>
      <c r="AH4748" s="32"/>
      <c r="AI4748" s="32"/>
      <c r="AJ4748" s="32"/>
    </row>
    <row r="4749" spans="32:36" x14ac:dyDescent="0.25">
      <c r="AF4749" s="32"/>
      <c r="AG4749" s="32"/>
      <c r="AH4749" s="32"/>
      <c r="AI4749" s="32"/>
      <c r="AJ4749" s="32"/>
    </row>
    <row r="4750" spans="32:36" x14ac:dyDescent="0.25">
      <c r="AF4750" s="32"/>
      <c r="AG4750" s="32"/>
      <c r="AH4750" s="32"/>
      <c r="AI4750" s="32"/>
      <c r="AJ4750" s="32"/>
    </row>
    <row r="4751" spans="32:36" x14ac:dyDescent="0.25">
      <c r="AF4751" s="32"/>
      <c r="AG4751" s="32"/>
      <c r="AH4751" s="32"/>
      <c r="AI4751" s="32"/>
      <c r="AJ4751" s="32"/>
    </row>
    <row r="4752" spans="32:36" x14ac:dyDescent="0.25">
      <c r="AF4752" s="32"/>
      <c r="AG4752" s="32"/>
      <c r="AH4752" s="32"/>
      <c r="AI4752" s="32"/>
      <c r="AJ4752" s="32"/>
    </row>
    <row r="4753" spans="32:36" x14ac:dyDescent="0.25">
      <c r="AF4753" s="32"/>
      <c r="AG4753" s="32"/>
      <c r="AH4753" s="32"/>
      <c r="AI4753" s="32"/>
      <c r="AJ4753" s="32"/>
    </row>
    <row r="4754" spans="32:36" x14ac:dyDescent="0.25">
      <c r="AF4754" s="32"/>
      <c r="AG4754" s="32"/>
      <c r="AH4754" s="32"/>
      <c r="AI4754" s="32"/>
      <c r="AJ4754" s="32"/>
    </row>
    <row r="4755" spans="32:36" x14ac:dyDescent="0.25">
      <c r="AF4755" s="32"/>
      <c r="AG4755" s="32"/>
      <c r="AH4755" s="32"/>
      <c r="AI4755" s="32"/>
      <c r="AJ4755" s="32"/>
    </row>
    <row r="4756" spans="32:36" x14ac:dyDescent="0.25">
      <c r="AF4756" s="32"/>
      <c r="AG4756" s="32"/>
      <c r="AH4756" s="32"/>
      <c r="AI4756" s="32"/>
      <c r="AJ4756" s="32"/>
    </row>
    <row r="4757" spans="32:36" x14ac:dyDescent="0.25">
      <c r="AF4757" s="32"/>
      <c r="AG4757" s="32"/>
      <c r="AH4757" s="32"/>
      <c r="AI4757" s="32"/>
      <c r="AJ4757" s="32"/>
    </row>
    <row r="4758" spans="32:36" x14ac:dyDescent="0.25">
      <c r="AF4758" s="32"/>
      <c r="AG4758" s="32"/>
      <c r="AH4758" s="32"/>
      <c r="AI4758" s="32"/>
      <c r="AJ4758" s="32"/>
    </row>
    <row r="4759" spans="32:36" x14ac:dyDescent="0.25">
      <c r="AF4759" s="32"/>
      <c r="AG4759" s="32"/>
      <c r="AH4759" s="32"/>
      <c r="AI4759" s="32"/>
      <c r="AJ4759" s="32"/>
    </row>
    <row r="4760" spans="32:36" x14ac:dyDescent="0.25">
      <c r="AF4760" s="32"/>
      <c r="AG4760" s="32"/>
      <c r="AH4760" s="32"/>
      <c r="AI4760" s="32"/>
      <c r="AJ4760" s="32"/>
    </row>
    <row r="4761" spans="32:36" x14ac:dyDescent="0.25">
      <c r="AF4761" s="32"/>
      <c r="AG4761" s="32"/>
      <c r="AH4761" s="32"/>
      <c r="AI4761" s="32"/>
      <c r="AJ4761" s="32"/>
    </row>
    <row r="4762" spans="32:36" x14ac:dyDescent="0.25">
      <c r="AF4762" s="32"/>
      <c r="AG4762" s="32"/>
      <c r="AH4762" s="32"/>
      <c r="AI4762" s="32"/>
      <c r="AJ4762" s="32"/>
    </row>
    <row r="4763" spans="32:36" x14ac:dyDescent="0.25">
      <c r="AF4763" s="32"/>
      <c r="AG4763" s="32"/>
      <c r="AH4763" s="32"/>
      <c r="AI4763" s="32"/>
      <c r="AJ4763" s="32"/>
    </row>
    <row r="4764" spans="32:36" x14ac:dyDescent="0.25">
      <c r="AF4764" s="32"/>
      <c r="AG4764" s="32"/>
      <c r="AH4764" s="32"/>
      <c r="AI4764" s="32"/>
      <c r="AJ4764" s="32"/>
    </row>
    <row r="4765" spans="32:36" x14ac:dyDescent="0.25">
      <c r="AF4765" s="32"/>
      <c r="AG4765" s="32"/>
      <c r="AH4765" s="32"/>
      <c r="AI4765" s="32"/>
      <c r="AJ4765" s="32"/>
    </row>
    <row r="4766" spans="32:36" x14ac:dyDescent="0.25">
      <c r="AF4766" s="32"/>
      <c r="AG4766" s="32"/>
      <c r="AH4766" s="32"/>
      <c r="AI4766" s="32"/>
      <c r="AJ4766" s="32"/>
    </row>
    <row r="4767" spans="32:36" x14ac:dyDescent="0.25">
      <c r="AF4767" s="32"/>
      <c r="AG4767" s="32"/>
      <c r="AH4767" s="32"/>
      <c r="AI4767" s="32"/>
      <c r="AJ4767" s="32"/>
    </row>
    <row r="4768" spans="32:36" x14ac:dyDescent="0.25">
      <c r="AF4768" s="32"/>
      <c r="AG4768" s="32"/>
      <c r="AH4768" s="32"/>
      <c r="AI4768" s="32"/>
      <c r="AJ4768" s="32"/>
    </row>
    <row r="4769" spans="32:36" x14ac:dyDescent="0.25">
      <c r="AF4769" s="32"/>
      <c r="AG4769" s="32"/>
      <c r="AH4769" s="32"/>
      <c r="AI4769" s="32"/>
      <c r="AJ4769" s="32"/>
    </row>
    <row r="4770" spans="32:36" x14ac:dyDescent="0.25">
      <c r="AF4770" s="32"/>
      <c r="AG4770" s="32"/>
      <c r="AH4770" s="32"/>
      <c r="AI4770" s="32"/>
      <c r="AJ4770" s="32"/>
    </row>
    <row r="4771" spans="32:36" x14ac:dyDescent="0.25">
      <c r="AF4771" s="32"/>
      <c r="AG4771" s="32"/>
      <c r="AH4771" s="32"/>
      <c r="AI4771" s="32"/>
      <c r="AJ4771" s="32"/>
    </row>
    <row r="4772" spans="32:36" x14ac:dyDescent="0.25">
      <c r="AF4772" s="32"/>
      <c r="AG4772" s="32"/>
      <c r="AH4772" s="32"/>
      <c r="AI4772" s="32"/>
      <c r="AJ4772" s="32"/>
    </row>
    <row r="4773" spans="32:36" x14ac:dyDescent="0.25">
      <c r="AF4773" s="32"/>
      <c r="AG4773" s="32"/>
      <c r="AH4773" s="32"/>
      <c r="AI4773" s="32"/>
      <c r="AJ4773" s="32"/>
    </row>
    <row r="4774" spans="32:36" x14ac:dyDescent="0.25">
      <c r="AF4774" s="32"/>
      <c r="AG4774" s="32"/>
      <c r="AH4774" s="32"/>
      <c r="AI4774" s="32"/>
      <c r="AJ4774" s="32"/>
    </row>
    <row r="4775" spans="32:36" x14ac:dyDescent="0.25">
      <c r="AF4775" s="32"/>
      <c r="AG4775" s="32"/>
      <c r="AH4775" s="32"/>
      <c r="AI4775" s="32"/>
      <c r="AJ4775" s="32"/>
    </row>
    <row r="4776" spans="32:36" x14ac:dyDescent="0.25">
      <c r="AF4776" s="32"/>
      <c r="AG4776" s="32"/>
      <c r="AH4776" s="32"/>
      <c r="AI4776" s="32"/>
      <c r="AJ4776" s="32"/>
    </row>
    <row r="4777" spans="32:36" x14ac:dyDescent="0.25">
      <c r="AF4777" s="32"/>
      <c r="AG4777" s="32"/>
      <c r="AH4777" s="32"/>
      <c r="AI4777" s="32"/>
      <c r="AJ4777" s="32"/>
    </row>
    <row r="4778" spans="32:36" x14ac:dyDescent="0.25">
      <c r="AF4778" s="32"/>
      <c r="AG4778" s="32"/>
      <c r="AH4778" s="32"/>
      <c r="AI4778" s="32"/>
      <c r="AJ4778" s="32"/>
    </row>
    <row r="4779" spans="32:36" x14ac:dyDescent="0.25">
      <c r="AF4779" s="32"/>
      <c r="AG4779" s="32"/>
      <c r="AH4779" s="32"/>
      <c r="AI4779" s="32"/>
      <c r="AJ4779" s="32"/>
    </row>
    <row r="4780" spans="32:36" x14ac:dyDescent="0.25">
      <c r="AF4780" s="32"/>
      <c r="AG4780" s="32"/>
      <c r="AH4780" s="32"/>
      <c r="AI4780" s="32"/>
      <c r="AJ4780" s="32"/>
    </row>
    <row r="4781" spans="32:36" x14ac:dyDescent="0.25">
      <c r="AF4781" s="32"/>
      <c r="AG4781" s="32"/>
      <c r="AH4781" s="32"/>
      <c r="AI4781" s="32"/>
      <c r="AJ4781" s="32"/>
    </row>
    <row r="4782" spans="32:36" x14ac:dyDescent="0.25">
      <c r="AF4782" s="32"/>
      <c r="AG4782" s="32"/>
      <c r="AH4782" s="32"/>
      <c r="AI4782" s="32"/>
      <c r="AJ4782" s="32"/>
    </row>
    <row r="4783" spans="32:36" x14ac:dyDescent="0.25">
      <c r="AF4783" s="32"/>
      <c r="AG4783" s="32"/>
      <c r="AH4783" s="32"/>
      <c r="AI4783" s="32"/>
      <c r="AJ4783" s="32"/>
    </row>
    <row r="4784" spans="32:36" x14ac:dyDescent="0.25">
      <c r="AF4784" s="32"/>
      <c r="AG4784" s="32"/>
      <c r="AH4784" s="32"/>
      <c r="AI4784" s="32"/>
      <c r="AJ4784" s="32"/>
    </row>
    <row r="4785" spans="32:36" x14ac:dyDescent="0.25">
      <c r="AF4785" s="32"/>
      <c r="AG4785" s="32"/>
      <c r="AH4785" s="32"/>
      <c r="AI4785" s="32"/>
      <c r="AJ4785" s="32"/>
    </row>
    <row r="4786" spans="32:36" x14ac:dyDescent="0.25">
      <c r="AF4786" s="32"/>
      <c r="AG4786" s="32"/>
      <c r="AH4786" s="32"/>
      <c r="AI4786" s="32"/>
      <c r="AJ4786" s="32"/>
    </row>
    <row r="4787" spans="32:36" x14ac:dyDescent="0.25">
      <c r="AF4787" s="32"/>
      <c r="AG4787" s="32"/>
      <c r="AH4787" s="32"/>
      <c r="AI4787" s="32"/>
      <c r="AJ4787" s="32"/>
    </row>
    <row r="4788" spans="32:36" x14ac:dyDescent="0.25">
      <c r="AF4788" s="32"/>
      <c r="AG4788" s="32"/>
      <c r="AH4788" s="32"/>
      <c r="AI4788" s="32"/>
      <c r="AJ4788" s="32"/>
    </row>
    <row r="4789" spans="32:36" x14ac:dyDescent="0.25">
      <c r="AF4789" s="32"/>
      <c r="AG4789" s="32"/>
      <c r="AH4789" s="32"/>
      <c r="AI4789" s="32"/>
      <c r="AJ4789" s="32"/>
    </row>
    <row r="4790" spans="32:36" x14ac:dyDescent="0.25">
      <c r="AF4790" s="32"/>
      <c r="AG4790" s="32"/>
      <c r="AH4790" s="32"/>
      <c r="AI4790" s="32"/>
      <c r="AJ4790" s="32"/>
    </row>
    <row r="4791" spans="32:36" x14ac:dyDescent="0.25">
      <c r="AF4791" s="32"/>
      <c r="AG4791" s="32"/>
      <c r="AH4791" s="32"/>
      <c r="AI4791" s="32"/>
      <c r="AJ4791" s="32"/>
    </row>
    <row r="4792" spans="32:36" x14ac:dyDescent="0.25">
      <c r="AF4792" s="32"/>
      <c r="AG4792" s="32"/>
      <c r="AH4792" s="32"/>
      <c r="AI4792" s="32"/>
      <c r="AJ4792" s="32"/>
    </row>
    <row r="4793" spans="32:36" x14ac:dyDescent="0.25">
      <c r="AF4793" s="32"/>
      <c r="AG4793" s="32"/>
      <c r="AH4793" s="32"/>
      <c r="AI4793" s="32"/>
      <c r="AJ4793" s="32"/>
    </row>
    <row r="4794" spans="32:36" x14ac:dyDescent="0.25">
      <c r="AF4794" s="32"/>
      <c r="AG4794" s="32"/>
      <c r="AH4794" s="32"/>
      <c r="AI4794" s="32"/>
      <c r="AJ4794" s="32"/>
    </row>
    <row r="4795" spans="32:36" x14ac:dyDescent="0.25">
      <c r="AF4795" s="32"/>
      <c r="AG4795" s="32"/>
      <c r="AH4795" s="32"/>
      <c r="AI4795" s="32"/>
      <c r="AJ4795" s="32"/>
    </row>
    <row r="4796" spans="32:36" x14ac:dyDescent="0.25">
      <c r="AF4796" s="32"/>
      <c r="AG4796" s="32"/>
      <c r="AH4796" s="32"/>
      <c r="AI4796" s="32"/>
      <c r="AJ4796" s="32"/>
    </row>
    <row r="4797" spans="32:36" x14ac:dyDescent="0.25">
      <c r="AF4797" s="32"/>
      <c r="AG4797" s="32"/>
      <c r="AH4797" s="32"/>
      <c r="AI4797" s="32"/>
      <c r="AJ4797" s="32"/>
    </row>
    <row r="4798" spans="32:36" x14ac:dyDescent="0.25">
      <c r="AF4798" s="32"/>
      <c r="AG4798" s="32"/>
      <c r="AH4798" s="32"/>
      <c r="AI4798" s="32"/>
      <c r="AJ4798" s="32"/>
    </row>
    <row r="4799" spans="32:36" x14ac:dyDescent="0.25">
      <c r="AF4799" s="32"/>
      <c r="AG4799" s="32"/>
      <c r="AH4799" s="32"/>
      <c r="AI4799" s="32"/>
      <c r="AJ4799" s="32"/>
    </row>
    <row r="4800" spans="32:36" x14ac:dyDescent="0.25">
      <c r="AF4800" s="32"/>
      <c r="AG4800" s="32"/>
      <c r="AH4800" s="32"/>
      <c r="AI4800" s="32"/>
      <c r="AJ4800" s="32"/>
    </row>
    <row r="4801" spans="32:36" x14ac:dyDescent="0.25">
      <c r="AF4801" s="32"/>
      <c r="AG4801" s="32"/>
      <c r="AH4801" s="32"/>
      <c r="AI4801" s="32"/>
      <c r="AJ4801" s="32"/>
    </row>
    <row r="4802" spans="32:36" x14ac:dyDescent="0.25">
      <c r="AF4802" s="32"/>
      <c r="AG4802" s="32"/>
      <c r="AH4802" s="32"/>
      <c r="AI4802" s="32"/>
      <c r="AJ4802" s="32"/>
    </row>
    <row r="4803" spans="32:36" x14ac:dyDescent="0.25">
      <c r="AF4803" s="32"/>
      <c r="AG4803" s="32"/>
      <c r="AH4803" s="32"/>
      <c r="AI4803" s="32"/>
      <c r="AJ4803" s="32"/>
    </row>
    <row r="4804" spans="32:36" x14ac:dyDescent="0.25">
      <c r="AF4804" s="32"/>
      <c r="AG4804" s="32"/>
      <c r="AH4804" s="32"/>
      <c r="AI4804" s="32"/>
      <c r="AJ4804" s="32"/>
    </row>
    <row r="4805" spans="32:36" x14ac:dyDescent="0.25">
      <c r="AF4805" s="32"/>
      <c r="AG4805" s="32"/>
      <c r="AH4805" s="32"/>
      <c r="AI4805" s="32"/>
      <c r="AJ4805" s="32"/>
    </row>
    <row r="4806" spans="32:36" x14ac:dyDescent="0.25">
      <c r="AF4806" s="32"/>
      <c r="AG4806" s="32"/>
      <c r="AH4806" s="32"/>
      <c r="AI4806" s="32"/>
      <c r="AJ4806" s="32"/>
    </row>
    <row r="4807" spans="32:36" x14ac:dyDescent="0.25">
      <c r="AF4807" s="32"/>
      <c r="AG4807" s="32"/>
      <c r="AH4807" s="32"/>
      <c r="AI4807" s="32"/>
      <c r="AJ4807" s="32"/>
    </row>
    <row r="4808" spans="32:36" x14ac:dyDescent="0.25">
      <c r="AF4808" s="32"/>
      <c r="AG4808" s="32"/>
      <c r="AH4808" s="32"/>
      <c r="AI4808" s="32"/>
      <c r="AJ4808" s="32"/>
    </row>
    <row r="4809" spans="32:36" x14ac:dyDescent="0.25">
      <c r="AF4809" s="32"/>
      <c r="AG4809" s="32"/>
      <c r="AH4809" s="32"/>
      <c r="AI4809" s="32"/>
      <c r="AJ4809" s="32"/>
    </row>
    <row r="4810" spans="32:36" x14ac:dyDescent="0.25">
      <c r="AF4810" s="32"/>
      <c r="AG4810" s="32"/>
      <c r="AH4810" s="32"/>
      <c r="AI4810" s="32"/>
      <c r="AJ4810" s="32"/>
    </row>
    <row r="4811" spans="32:36" x14ac:dyDescent="0.25">
      <c r="AF4811" s="32"/>
      <c r="AG4811" s="32"/>
      <c r="AH4811" s="32"/>
      <c r="AI4811" s="32"/>
      <c r="AJ4811" s="32"/>
    </row>
    <row r="4812" spans="32:36" x14ac:dyDescent="0.25">
      <c r="AF4812" s="32"/>
      <c r="AG4812" s="32"/>
      <c r="AH4812" s="32"/>
      <c r="AI4812" s="32"/>
      <c r="AJ4812" s="32"/>
    </row>
    <row r="4813" spans="32:36" x14ac:dyDescent="0.25">
      <c r="AF4813" s="32"/>
      <c r="AG4813" s="32"/>
      <c r="AH4813" s="32"/>
      <c r="AI4813" s="32"/>
      <c r="AJ4813" s="32"/>
    </row>
    <row r="4814" spans="32:36" x14ac:dyDescent="0.25">
      <c r="AF4814" s="32"/>
      <c r="AG4814" s="32"/>
      <c r="AH4814" s="32"/>
      <c r="AI4814" s="32"/>
      <c r="AJ4814" s="32"/>
    </row>
    <row r="4815" spans="32:36" x14ac:dyDescent="0.25">
      <c r="AF4815" s="32"/>
      <c r="AG4815" s="32"/>
      <c r="AH4815" s="32"/>
      <c r="AI4815" s="32"/>
      <c r="AJ4815" s="32"/>
    </row>
    <row r="4816" spans="32:36" x14ac:dyDescent="0.25">
      <c r="AF4816" s="32"/>
      <c r="AG4816" s="32"/>
      <c r="AH4816" s="32"/>
      <c r="AI4816" s="32"/>
      <c r="AJ4816" s="32"/>
    </row>
    <row r="4817" spans="32:36" x14ac:dyDescent="0.25">
      <c r="AF4817" s="32"/>
      <c r="AG4817" s="32"/>
      <c r="AH4817" s="32"/>
      <c r="AI4817" s="32"/>
      <c r="AJ4817" s="32"/>
    </row>
    <row r="4818" spans="32:36" x14ac:dyDescent="0.25">
      <c r="AF4818" s="32"/>
      <c r="AG4818" s="32"/>
      <c r="AH4818" s="32"/>
      <c r="AI4818" s="32"/>
      <c r="AJ4818" s="32"/>
    </row>
    <row r="4819" spans="32:36" x14ac:dyDescent="0.25">
      <c r="AF4819" s="32"/>
      <c r="AG4819" s="32"/>
      <c r="AH4819" s="32"/>
      <c r="AI4819" s="32"/>
      <c r="AJ4819" s="32"/>
    </row>
    <row r="4820" spans="32:36" x14ac:dyDescent="0.25">
      <c r="AF4820" s="32"/>
      <c r="AG4820" s="32"/>
      <c r="AH4820" s="32"/>
      <c r="AI4820" s="32"/>
      <c r="AJ4820" s="32"/>
    </row>
    <row r="4821" spans="32:36" x14ac:dyDescent="0.25">
      <c r="AF4821" s="32"/>
      <c r="AG4821" s="32"/>
      <c r="AH4821" s="32"/>
      <c r="AI4821" s="32"/>
      <c r="AJ4821" s="32"/>
    </row>
    <row r="4822" spans="32:36" x14ac:dyDescent="0.25">
      <c r="AF4822" s="32"/>
      <c r="AG4822" s="32"/>
      <c r="AH4822" s="32"/>
      <c r="AI4822" s="32"/>
      <c r="AJ4822" s="32"/>
    </row>
    <row r="4823" spans="32:36" x14ac:dyDescent="0.25">
      <c r="AF4823" s="32"/>
      <c r="AG4823" s="32"/>
      <c r="AH4823" s="32"/>
      <c r="AI4823" s="32"/>
      <c r="AJ4823" s="32"/>
    </row>
    <row r="4824" spans="32:36" x14ac:dyDescent="0.25">
      <c r="AF4824" s="32"/>
      <c r="AG4824" s="32"/>
      <c r="AH4824" s="32"/>
      <c r="AI4824" s="32"/>
      <c r="AJ4824" s="32"/>
    </row>
    <row r="4825" spans="32:36" x14ac:dyDescent="0.25">
      <c r="AF4825" s="32"/>
      <c r="AG4825" s="32"/>
      <c r="AH4825" s="32"/>
      <c r="AI4825" s="32"/>
      <c r="AJ4825" s="32"/>
    </row>
    <row r="4826" spans="32:36" x14ac:dyDescent="0.25">
      <c r="AF4826" s="32"/>
      <c r="AG4826" s="32"/>
      <c r="AH4826" s="32"/>
      <c r="AI4826" s="32"/>
      <c r="AJ4826" s="32"/>
    </row>
    <row r="4827" spans="32:36" x14ac:dyDescent="0.25">
      <c r="AF4827" s="32"/>
      <c r="AG4827" s="32"/>
      <c r="AH4827" s="32"/>
      <c r="AI4827" s="32"/>
      <c r="AJ4827" s="32"/>
    </row>
    <row r="4828" spans="32:36" x14ac:dyDescent="0.25">
      <c r="AF4828" s="32"/>
      <c r="AG4828" s="32"/>
      <c r="AH4828" s="32"/>
      <c r="AI4828" s="32"/>
      <c r="AJ4828" s="32"/>
    </row>
    <row r="4829" spans="32:36" x14ac:dyDescent="0.25">
      <c r="AF4829" s="32"/>
      <c r="AG4829" s="32"/>
      <c r="AH4829" s="32"/>
      <c r="AI4829" s="32"/>
      <c r="AJ4829" s="32"/>
    </row>
    <row r="4830" spans="32:36" x14ac:dyDescent="0.25">
      <c r="AF4830" s="32"/>
      <c r="AG4830" s="32"/>
      <c r="AH4830" s="32"/>
      <c r="AI4830" s="32"/>
      <c r="AJ4830" s="32"/>
    </row>
    <row r="4831" spans="32:36" x14ac:dyDescent="0.25">
      <c r="AF4831" s="32"/>
      <c r="AG4831" s="32"/>
      <c r="AH4831" s="32"/>
      <c r="AI4831" s="32"/>
      <c r="AJ4831" s="32"/>
    </row>
    <row r="4832" spans="32:36" x14ac:dyDescent="0.25">
      <c r="AF4832" s="32"/>
      <c r="AG4832" s="32"/>
      <c r="AH4832" s="32"/>
      <c r="AI4832" s="32"/>
      <c r="AJ4832" s="32"/>
    </row>
    <row r="4833" spans="32:36" x14ac:dyDescent="0.25">
      <c r="AF4833" s="32"/>
      <c r="AG4833" s="32"/>
      <c r="AH4833" s="32"/>
      <c r="AI4833" s="32"/>
      <c r="AJ4833" s="32"/>
    </row>
    <row r="4834" spans="32:36" x14ac:dyDescent="0.25">
      <c r="AF4834" s="32"/>
      <c r="AG4834" s="32"/>
      <c r="AH4834" s="32"/>
      <c r="AI4834" s="32"/>
      <c r="AJ4834" s="32"/>
    </row>
    <row r="4835" spans="32:36" x14ac:dyDescent="0.25">
      <c r="AF4835" s="32"/>
      <c r="AG4835" s="32"/>
      <c r="AH4835" s="32"/>
      <c r="AI4835" s="32"/>
      <c r="AJ4835" s="32"/>
    </row>
    <row r="4836" spans="32:36" x14ac:dyDescent="0.25">
      <c r="AF4836" s="32"/>
      <c r="AG4836" s="32"/>
      <c r="AH4836" s="32"/>
      <c r="AI4836" s="32"/>
      <c r="AJ4836" s="32"/>
    </row>
    <row r="4837" spans="32:36" x14ac:dyDescent="0.25">
      <c r="AF4837" s="32"/>
      <c r="AG4837" s="32"/>
      <c r="AH4837" s="32"/>
      <c r="AI4837" s="32"/>
      <c r="AJ4837" s="32"/>
    </row>
    <row r="4838" spans="32:36" x14ac:dyDescent="0.25">
      <c r="AF4838" s="32"/>
      <c r="AG4838" s="32"/>
      <c r="AH4838" s="32"/>
      <c r="AI4838" s="32"/>
      <c r="AJ4838" s="32"/>
    </row>
    <row r="4839" spans="32:36" x14ac:dyDescent="0.25">
      <c r="AF4839" s="32"/>
      <c r="AG4839" s="32"/>
      <c r="AH4839" s="32"/>
      <c r="AI4839" s="32"/>
      <c r="AJ4839" s="32"/>
    </row>
    <row r="4840" spans="32:36" x14ac:dyDescent="0.25">
      <c r="AF4840" s="32"/>
      <c r="AG4840" s="32"/>
      <c r="AH4840" s="32"/>
      <c r="AI4840" s="32"/>
      <c r="AJ4840" s="32"/>
    </row>
    <row r="4841" spans="32:36" x14ac:dyDescent="0.25">
      <c r="AF4841" s="32"/>
      <c r="AG4841" s="32"/>
      <c r="AH4841" s="32"/>
      <c r="AI4841" s="32"/>
      <c r="AJ4841" s="32"/>
    </row>
    <row r="4842" spans="32:36" x14ac:dyDescent="0.25">
      <c r="AF4842" s="32"/>
      <c r="AG4842" s="32"/>
      <c r="AH4842" s="32"/>
      <c r="AI4842" s="32"/>
      <c r="AJ4842" s="32"/>
    </row>
    <row r="4843" spans="32:36" x14ac:dyDescent="0.25">
      <c r="AF4843" s="32"/>
      <c r="AG4843" s="32"/>
      <c r="AH4843" s="32"/>
      <c r="AI4843" s="32"/>
      <c r="AJ4843" s="32"/>
    </row>
    <row r="4844" spans="32:36" x14ac:dyDescent="0.25">
      <c r="AF4844" s="32"/>
      <c r="AG4844" s="32"/>
      <c r="AH4844" s="32"/>
      <c r="AI4844" s="32"/>
      <c r="AJ4844" s="32"/>
    </row>
    <row r="4845" spans="32:36" x14ac:dyDescent="0.25">
      <c r="AF4845" s="32"/>
      <c r="AG4845" s="32"/>
      <c r="AH4845" s="32"/>
      <c r="AI4845" s="32"/>
      <c r="AJ4845" s="32"/>
    </row>
    <row r="4846" spans="32:36" x14ac:dyDescent="0.25">
      <c r="AF4846" s="32"/>
      <c r="AG4846" s="32"/>
      <c r="AH4846" s="32"/>
      <c r="AI4846" s="32"/>
      <c r="AJ4846" s="32"/>
    </row>
    <row r="4847" spans="32:36" x14ac:dyDescent="0.25">
      <c r="AF4847" s="32"/>
      <c r="AG4847" s="32"/>
      <c r="AH4847" s="32"/>
      <c r="AI4847" s="32"/>
      <c r="AJ4847" s="32"/>
    </row>
    <row r="4848" spans="32:36" x14ac:dyDescent="0.25">
      <c r="AF4848" s="32"/>
      <c r="AG4848" s="32"/>
      <c r="AH4848" s="32"/>
      <c r="AI4848" s="32"/>
      <c r="AJ4848" s="32"/>
    </row>
    <row r="4849" spans="32:36" x14ac:dyDescent="0.25">
      <c r="AF4849" s="32"/>
      <c r="AG4849" s="32"/>
      <c r="AH4849" s="32"/>
      <c r="AI4849" s="32"/>
      <c r="AJ4849" s="32"/>
    </row>
    <row r="4850" spans="32:36" x14ac:dyDescent="0.25">
      <c r="AF4850" s="32"/>
      <c r="AG4850" s="32"/>
      <c r="AH4850" s="32"/>
      <c r="AI4850" s="32"/>
      <c r="AJ4850" s="32"/>
    </row>
    <row r="4851" spans="32:36" x14ac:dyDescent="0.25">
      <c r="AF4851" s="32"/>
      <c r="AG4851" s="32"/>
      <c r="AH4851" s="32"/>
      <c r="AI4851" s="32"/>
      <c r="AJ4851" s="32"/>
    </row>
    <row r="4852" spans="32:36" x14ac:dyDescent="0.25">
      <c r="AF4852" s="32"/>
      <c r="AG4852" s="32"/>
      <c r="AH4852" s="32"/>
      <c r="AI4852" s="32"/>
      <c r="AJ4852" s="32"/>
    </row>
    <row r="4853" spans="32:36" x14ac:dyDescent="0.25">
      <c r="AF4853" s="32"/>
      <c r="AG4853" s="32"/>
      <c r="AH4853" s="32"/>
      <c r="AI4853" s="32"/>
      <c r="AJ4853" s="32"/>
    </row>
    <row r="4854" spans="32:36" x14ac:dyDescent="0.25">
      <c r="AF4854" s="32"/>
      <c r="AG4854" s="32"/>
      <c r="AH4854" s="32"/>
      <c r="AI4854" s="32"/>
      <c r="AJ4854" s="32"/>
    </row>
    <row r="4855" spans="32:36" x14ac:dyDescent="0.25">
      <c r="AF4855" s="32"/>
      <c r="AG4855" s="32"/>
      <c r="AH4855" s="32"/>
      <c r="AI4855" s="32"/>
      <c r="AJ4855" s="32"/>
    </row>
    <row r="4856" spans="32:36" x14ac:dyDescent="0.25">
      <c r="AF4856" s="32"/>
      <c r="AG4856" s="32"/>
      <c r="AH4856" s="32"/>
      <c r="AI4856" s="32"/>
      <c r="AJ4856" s="32"/>
    </row>
    <row r="4857" spans="32:36" x14ac:dyDescent="0.25">
      <c r="AF4857" s="32"/>
      <c r="AG4857" s="32"/>
      <c r="AH4857" s="32"/>
      <c r="AI4857" s="32"/>
      <c r="AJ4857" s="32"/>
    </row>
    <row r="4858" spans="32:36" x14ac:dyDescent="0.25">
      <c r="AF4858" s="32"/>
      <c r="AG4858" s="32"/>
      <c r="AH4858" s="32"/>
      <c r="AI4858" s="32"/>
      <c r="AJ4858" s="32"/>
    </row>
    <row r="4859" spans="32:36" x14ac:dyDescent="0.25">
      <c r="AF4859" s="32"/>
      <c r="AG4859" s="32"/>
      <c r="AH4859" s="32"/>
      <c r="AI4859" s="32"/>
      <c r="AJ4859" s="32"/>
    </row>
    <row r="4860" spans="32:36" x14ac:dyDescent="0.25">
      <c r="AF4860" s="32"/>
      <c r="AG4860" s="32"/>
      <c r="AH4860" s="32"/>
      <c r="AI4860" s="32"/>
      <c r="AJ4860" s="32"/>
    </row>
    <row r="4861" spans="32:36" x14ac:dyDescent="0.25">
      <c r="AF4861" s="32"/>
      <c r="AG4861" s="32"/>
      <c r="AH4861" s="32"/>
      <c r="AI4861" s="32"/>
      <c r="AJ4861" s="32"/>
    </row>
    <row r="4862" spans="32:36" x14ac:dyDescent="0.25">
      <c r="AF4862" s="32"/>
      <c r="AG4862" s="32"/>
      <c r="AH4862" s="32"/>
      <c r="AI4862" s="32"/>
      <c r="AJ4862" s="32"/>
    </row>
    <row r="4863" spans="32:36" x14ac:dyDescent="0.25">
      <c r="AF4863" s="32"/>
      <c r="AG4863" s="32"/>
      <c r="AH4863" s="32"/>
      <c r="AI4863" s="32"/>
      <c r="AJ4863" s="32"/>
    </row>
    <row r="4864" spans="32:36" x14ac:dyDescent="0.25">
      <c r="AF4864" s="32"/>
      <c r="AG4864" s="32"/>
      <c r="AH4864" s="32"/>
      <c r="AI4864" s="32"/>
      <c r="AJ4864" s="32"/>
    </row>
    <row r="4865" spans="32:36" x14ac:dyDescent="0.25">
      <c r="AF4865" s="32"/>
      <c r="AG4865" s="32"/>
      <c r="AH4865" s="32"/>
      <c r="AI4865" s="32"/>
      <c r="AJ4865" s="32"/>
    </row>
    <row r="4866" spans="32:36" x14ac:dyDescent="0.25">
      <c r="AF4866" s="32"/>
      <c r="AG4866" s="32"/>
      <c r="AH4866" s="32"/>
      <c r="AI4866" s="32"/>
      <c r="AJ4866" s="32"/>
    </row>
    <row r="4867" spans="32:36" x14ac:dyDescent="0.25">
      <c r="AF4867" s="32"/>
      <c r="AG4867" s="32"/>
      <c r="AH4867" s="32"/>
      <c r="AI4867" s="32"/>
      <c r="AJ4867" s="32"/>
    </row>
    <row r="4868" spans="32:36" x14ac:dyDescent="0.25">
      <c r="AF4868" s="32"/>
      <c r="AG4868" s="32"/>
      <c r="AH4868" s="32"/>
      <c r="AI4868" s="32"/>
      <c r="AJ4868" s="32"/>
    </row>
    <row r="4869" spans="32:36" x14ac:dyDescent="0.25">
      <c r="AF4869" s="32"/>
      <c r="AG4869" s="32"/>
      <c r="AH4869" s="32"/>
      <c r="AI4869" s="32"/>
      <c r="AJ4869" s="32"/>
    </row>
    <row r="4870" spans="32:36" x14ac:dyDescent="0.25">
      <c r="AF4870" s="32"/>
      <c r="AG4870" s="32"/>
      <c r="AH4870" s="32"/>
      <c r="AI4870" s="32"/>
      <c r="AJ4870" s="32"/>
    </row>
    <row r="4871" spans="32:36" x14ac:dyDescent="0.25">
      <c r="AF4871" s="32"/>
      <c r="AG4871" s="32"/>
      <c r="AH4871" s="32"/>
      <c r="AI4871" s="32"/>
      <c r="AJ4871" s="32"/>
    </row>
    <row r="4872" spans="32:36" x14ac:dyDescent="0.25">
      <c r="AF4872" s="32"/>
      <c r="AG4872" s="32"/>
      <c r="AH4872" s="32"/>
      <c r="AI4872" s="32"/>
      <c r="AJ4872" s="32"/>
    </row>
    <row r="4873" spans="32:36" x14ac:dyDescent="0.25">
      <c r="AF4873" s="32"/>
      <c r="AG4873" s="32"/>
      <c r="AH4873" s="32"/>
      <c r="AI4873" s="32"/>
      <c r="AJ4873" s="32"/>
    </row>
    <row r="4874" spans="32:36" x14ac:dyDescent="0.25">
      <c r="AF4874" s="32"/>
      <c r="AG4874" s="32"/>
      <c r="AH4874" s="32"/>
      <c r="AI4874" s="32"/>
      <c r="AJ4874" s="32"/>
    </row>
    <row r="4875" spans="32:36" x14ac:dyDescent="0.25">
      <c r="AF4875" s="32"/>
      <c r="AG4875" s="32"/>
      <c r="AH4875" s="32"/>
      <c r="AI4875" s="32"/>
      <c r="AJ4875" s="32"/>
    </row>
    <row r="4876" spans="32:36" x14ac:dyDescent="0.25">
      <c r="AF4876" s="32"/>
      <c r="AG4876" s="32"/>
      <c r="AH4876" s="32"/>
      <c r="AI4876" s="32"/>
      <c r="AJ4876" s="32"/>
    </row>
    <row r="4877" spans="32:36" x14ac:dyDescent="0.25">
      <c r="AF4877" s="32"/>
      <c r="AG4877" s="32"/>
      <c r="AH4877" s="32"/>
      <c r="AI4877" s="32"/>
      <c r="AJ4877" s="32"/>
    </row>
    <row r="4878" spans="32:36" x14ac:dyDescent="0.25">
      <c r="AF4878" s="32"/>
      <c r="AG4878" s="32"/>
      <c r="AH4878" s="32"/>
      <c r="AI4878" s="32"/>
      <c r="AJ4878" s="32"/>
    </row>
    <row r="4879" spans="32:36" x14ac:dyDescent="0.25">
      <c r="AF4879" s="32"/>
      <c r="AG4879" s="32"/>
      <c r="AH4879" s="32"/>
      <c r="AI4879" s="32"/>
      <c r="AJ4879" s="32"/>
    </row>
    <row r="4880" spans="32:36" x14ac:dyDescent="0.25">
      <c r="AF4880" s="32"/>
      <c r="AG4880" s="32"/>
      <c r="AH4880" s="32"/>
      <c r="AI4880" s="32"/>
      <c r="AJ4880" s="32"/>
    </row>
    <row r="4881" spans="32:36" x14ac:dyDescent="0.25">
      <c r="AF4881" s="32"/>
      <c r="AG4881" s="32"/>
      <c r="AH4881" s="32"/>
      <c r="AI4881" s="32"/>
      <c r="AJ4881" s="32"/>
    </row>
    <row r="4882" spans="32:36" x14ac:dyDescent="0.25">
      <c r="AF4882" s="32"/>
      <c r="AG4882" s="32"/>
      <c r="AH4882" s="32"/>
      <c r="AI4882" s="32"/>
      <c r="AJ4882" s="32"/>
    </row>
    <row r="4883" spans="32:36" x14ac:dyDescent="0.25">
      <c r="AF4883" s="32"/>
      <c r="AG4883" s="32"/>
      <c r="AH4883" s="32"/>
      <c r="AI4883" s="32"/>
      <c r="AJ4883" s="32"/>
    </row>
    <row r="4884" spans="32:36" x14ac:dyDescent="0.25">
      <c r="AF4884" s="32"/>
      <c r="AG4884" s="32"/>
      <c r="AH4884" s="32"/>
      <c r="AI4884" s="32"/>
      <c r="AJ4884" s="32"/>
    </row>
    <row r="4885" spans="32:36" x14ac:dyDescent="0.25">
      <c r="AF4885" s="32"/>
      <c r="AG4885" s="32"/>
      <c r="AH4885" s="32"/>
      <c r="AI4885" s="32"/>
      <c r="AJ4885" s="32"/>
    </row>
    <row r="4886" spans="32:36" x14ac:dyDescent="0.25">
      <c r="AF4886" s="32"/>
      <c r="AG4886" s="32"/>
      <c r="AH4886" s="32"/>
      <c r="AI4886" s="32"/>
      <c r="AJ4886" s="32"/>
    </row>
    <row r="4887" spans="32:36" x14ac:dyDescent="0.25">
      <c r="AF4887" s="32"/>
      <c r="AG4887" s="32"/>
      <c r="AH4887" s="32"/>
      <c r="AI4887" s="32"/>
      <c r="AJ4887" s="32"/>
    </row>
    <row r="4888" spans="32:36" x14ac:dyDescent="0.25">
      <c r="AF4888" s="32"/>
      <c r="AG4888" s="32"/>
      <c r="AH4888" s="32"/>
      <c r="AI4888" s="32"/>
      <c r="AJ4888" s="32"/>
    </row>
    <row r="4889" spans="32:36" x14ac:dyDescent="0.25">
      <c r="AF4889" s="32"/>
      <c r="AG4889" s="32"/>
      <c r="AH4889" s="32"/>
      <c r="AI4889" s="32"/>
      <c r="AJ4889" s="32"/>
    </row>
    <row r="4890" spans="32:36" x14ac:dyDescent="0.25">
      <c r="AF4890" s="32"/>
      <c r="AG4890" s="32"/>
      <c r="AH4890" s="32"/>
      <c r="AI4890" s="32"/>
      <c r="AJ4890" s="32"/>
    </row>
    <row r="4891" spans="32:36" x14ac:dyDescent="0.25">
      <c r="AF4891" s="32"/>
      <c r="AG4891" s="32"/>
      <c r="AH4891" s="32"/>
      <c r="AI4891" s="32"/>
      <c r="AJ4891" s="32"/>
    </row>
    <row r="4892" spans="32:36" x14ac:dyDescent="0.25">
      <c r="AF4892" s="32"/>
      <c r="AG4892" s="32"/>
      <c r="AH4892" s="32"/>
      <c r="AI4892" s="32"/>
      <c r="AJ4892" s="32"/>
    </row>
    <row r="4893" spans="32:36" x14ac:dyDescent="0.25">
      <c r="AF4893" s="32"/>
      <c r="AG4893" s="32"/>
      <c r="AH4893" s="32"/>
      <c r="AI4893" s="32"/>
      <c r="AJ4893" s="32"/>
    </row>
    <row r="4894" spans="32:36" x14ac:dyDescent="0.25">
      <c r="AF4894" s="32"/>
      <c r="AG4894" s="32"/>
      <c r="AH4894" s="32"/>
      <c r="AI4894" s="32"/>
      <c r="AJ4894" s="32"/>
    </row>
    <row r="4895" spans="32:36" x14ac:dyDescent="0.25">
      <c r="AF4895" s="32"/>
      <c r="AG4895" s="32"/>
      <c r="AH4895" s="32"/>
      <c r="AI4895" s="32"/>
      <c r="AJ4895" s="32"/>
    </row>
    <row r="4896" spans="32:36" x14ac:dyDescent="0.25">
      <c r="AF4896" s="32"/>
      <c r="AG4896" s="32"/>
      <c r="AH4896" s="32"/>
      <c r="AI4896" s="32"/>
      <c r="AJ4896" s="32"/>
    </row>
    <row r="4897" spans="32:36" x14ac:dyDescent="0.25">
      <c r="AF4897" s="32"/>
      <c r="AG4897" s="32"/>
      <c r="AH4897" s="32"/>
      <c r="AI4897" s="32"/>
      <c r="AJ4897" s="32"/>
    </row>
    <row r="4898" spans="32:36" x14ac:dyDescent="0.25">
      <c r="AF4898" s="32"/>
      <c r="AG4898" s="32"/>
      <c r="AH4898" s="32"/>
      <c r="AI4898" s="32"/>
      <c r="AJ4898" s="32"/>
    </row>
    <row r="4899" spans="32:36" x14ac:dyDescent="0.25">
      <c r="AF4899" s="32"/>
      <c r="AG4899" s="32"/>
      <c r="AH4899" s="32"/>
      <c r="AI4899" s="32"/>
      <c r="AJ4899" s="32"/>
    </row>
    <row r="4900" spans="32:36" x14ac:dyDescent="0.25">
      <c r="AF4900" s="32"/>
      <c r="AG4900" s="32"/>
      <c r="AH4900" s="32"/>
      <c r="AI4900" s="32"/>
      <c r="AJ4900" s="32"/>
    </row>
    <row r="4901" spans="32:36" x14ac:dyDescent="0.25">
      <c r="AF4901" s="32"/>
      <c r="AG4901" s="32"/>
      <c r="AH4901" s="32"/>
      <c r="AI4901" s="32"/>
      <c r="AJ4901" s="32"/>
    </row>
    <row r="4902" spans="32:36" x14ac:dyDescent="0.25">
      <c r="AF4902" s="32"/>
      <c r="AG4902" s="32"/>
      <c r="AH4902" s="32"/>
      <c r="AI4902" s="32"/>
      <c r="AJ4902" s="32"/>
    </row>
    <row r="4903" spans="32:36" x14ac:dyDescent="0.25">
      <c r="AF4903" s="32"/>
      <c r="AG4903" s="32"/>
      <c r="AH4903" s="32"/>
      <c r="AI4903" s="32"/>
      <c r="AJ4903" s="32"/>
    </row>
    <row r="4904" spans="32:36" x14ac:dyDescent="0.25">
      <c r="AF4904" s="32"/>
      <c r="AG4904" s="32"/>
      <c r="AH4904" s="32"/>
      <c r="AI4904" s="32"/>
      <c r="AJ4904" s="32"/>
    </row>
    <row r="4905" spans="32:36" x14ac:dyDescent="0.25">
      <c r="AF4905" s="32"/>
      <c r="AG4905" s="32"/>
      <c r="AH4905" s="32"/>
      <c r="AI4905" s="32"/>
      <c r="AJ4905" s="32"/>
    </row>
    <row r="4906" spans="32:36" x14ac:dyDescent="0.25">
      <c r="AF4906" s="32"/>
      <c r="AG4906" s="32"/>
      <c r="AH4906" s="32"/>
      <c r="AI4906" s="32"/>
      <c r="AJ4906" s="32"/>
    </row>
    <row r="4907" spans="32:36" x14ac:dyDescent="0.25">
      <c r="AF4907" s="32"/>
      <c r="AG4907" s="32"/>
      <c r="AH4907" s="32"/>
      <c r="AI4907" s="32"/>
      <c r="AJ4907" s="32"/>
    </row>
    <row r="4908" spans="32:36" x14ac:dyDescent="0.25">
      <c r="AF4908" s="32"/>
      <c r="AG4908" s="32"/>
      <c r="AH4908" s="32"/>
      <c r="AI4908" s="32"/>
      <c r="AJ4908" s="32"/>
    </row>
    <row r="4909" spans="32:36" x14ac:dyDescent="0.25">
      <c r="AF4909" s="32"/>
      <c r="AG4909" s="32"/>
      <c r="AH4909" s="32"/>
      <c r="AI4909" s="32"/>
      <c r="AJ4909" s="32"/>
    </row>
    <row r="4910" spans="32:36" x14ac:dyDescent="0.25">
      <c r="AF4910" s="32"/>
      <c r="AG4910" s="32"/>
      <c r="AH4910" s="32"/>
      <c r="AI4910" s="32"/>
      <c r="AJ4910" s="32"/>
    </row>
    <row r="4911" spans="32:36" x14ac:dyDescent="0.25">
      <c r="AF4911" s="32"/>
      <c r="AG4911" s="32"/>
      <c r="AH4911" s="32"/>
      <c r="AI4911" s="32"/>
      <c r="AJ4911" s="32"/>
    </row>
    <row r="4912" spans="32:36" x14ac:dyDescent="0.25">
      <c r="AF4912" s="32"/>
      <c r="AG4912" s="32"/>
      <c r="AH4912" s="32"/>
      <c r="AI4912" s="32"/>
      <c r="AJ4912" s="32"/>
    </row>
    <row r="4913" spans="32:36" x14ac:dyDescent="0.25">
      <c r="AF4913" s="32"/>
      <c r="AG4913" s="32"/>
      <c r="AH4913" s="32"/>
      <c r="AI4913" s="32"/>
      <c r="AJ4913" s="32"/>
    </row>
    <row r="4914" spans="32:36" x14ac:dyDescent="0.25">
      <c r="AF4914" s="32"/>
      <c r="AG4914" s="32"/>
      <c r="AH4914" s="32"/>
      <c r="AI4914" s="32"/>
      <c r="AJ4914" s="32"/>
    </row>
    <row r="4915" spans="32:36" x14ac:dyDescent="0.25">
      <c r="AF4915" s="32"/>
      <c r="AG4915" s="32"/>
      <c r="AH4915" s="32"/>
      <c r="AI4915" s="32"/>
      <c r="AJ4915" s="32"/>
    </row>
    <row r="4916" spans="32:36" x14ac:dyDescent="0.25">
      <c r="AF4916" s="32"/>
      <c r="AG4916" s="32"/>
      <c r="AH4916" s="32"/>
      <c r="AI4916" s="32"/>
      <c r="AJ4916" s="32"/>
    </row>
    <row r="4917" spans="32:36" x14ac:dyDescent="0.25">
      <c r="AF4917" s="32"/>
      <c r="AG4917" s="32"/>
      <c r="AH4917" s="32"/>
      <c r="AI4917" s="32"/>
      <c r="AJ4917" s="32"/>
    </row>
    <row r="4918" spans="32:36" x14ac:dyDescent="0.25">
      <c r="AF4918" s="32"/>
      <c r="AG4918" s="32"/>
      <c r="AH4918" s="32"/>
      <c r="AI4918" s="32"/>
      <c r="AJ4918" s="32"/>
    </row>
    <row r="4919" spans="32:36" x14ac:dyDescent="0.25">
      <c r="AF4919" s="32"/>
      <c r="AG4919" s="32"/>
      <c r="AH4919" s="32"/>
      <c r="AI4919" s="32"/>
      <c r="AJ4919" s="32"/>
    </row>
    <row r="4920" spans="32:36" x14ac:dyDescent="0.25">
      <c r="AF4920" s="32"/>
      <c r="AG4920" s="32"/>
      <c r="AH4920" s="32"/>
      <c r="AI4920" s="32"/>
      <c r="AJ4920" s="32"/>
    </row>
    <row r="4921" spans="32:36" x14ac:dyDescent="0.25">
      <c r="AF4921" s="32"/>
      <c r="AG4921" s="32"/>
      <c r="AH4921" s="32"/>
      <c r="AI4921" s="32"/>
      <c r="AJ4921" s="32"/>
    </row>
    <row r="4922" spans="32:36" x14ac:dyDescent="0.25">
      <c r="AF4922" s="32"/>
      <c r="AG4922" s="32"/>
      <c r="AH4922" s="32"/>
      <c r="AI4922" s="32"/>
      <c r="AJ4922" s="32"/>
    </row>
    <row r="4923" spans="32:36" x14ac:dyDescent="0.25">
      <c r="AF4923" s="32"/>
      <c r="AG4923" s="32"/>
      <c r="AH4923" s="32"/>
      <c r="AI4923" s="32"/>
      <c r="AJ4923" s="32"/>
    </row>
    <row r="4924" spans="32:36" x14ac:dyDescent="0.25">
      <c r="AF4924" s="32"/>
      <c r="AG4924" s="32"/>
      <c r="AH4924" s="32"/>
      <c r="AI4924" s="32"/>
      <c r="AJ4924" s="32"/>
    </row>
    <row r="4925" spans="32:36" x14ac:dyDescent="0.25">
      <c r="AF4925" s="32"/>
      <c r="AG4925" s="32"/>
      <c r="AH4925" s="32"/>
      <c r="AI4925" s="32"/>
      <c r="AJ4925" s="32"/>
    </row>
    <row r="4926" spans="32:36" x14ac:dyDescent="0.25">
      <c r="AF4926" s="32"/>
      <c r="AG4926" s="32"/>
      <c r="AH4926" s="32"/>
      <c r="AI4926" s="32"/>
      <c r="AJ4926" s="32"/>
    </row>
    <row r="4927" spans="32:36" x14ac:dyDescent="0.25">
      <c r="AF4927" s="32"/>
      <c r="AG4927" s="32"/>
      <c r="AH4927" s="32"/>
      <c r="AI4927" s="32"/>
      <c r="AJ4927" s="32"/>
    </row>
    <row r="4928" spans="32:36" x14ac:dyDescent="0.25">
      <c r="AF4928" s="32"/>
      <c r="AG4928" s="32"/>
      <c r="AH4928" s="32"/>
      <c r="AI4928" s="32"/>
      <c r="AJ4928" s="32"/>
    </row>
    <row r="4929" spans="32:36" x14ac:dyDescent="0.25">
      <c r="AF4929" s="32"/>
      <c r="AG4929" s="32"/>
      <c r="AH4929" s="32"/>
      <c r="AI4929" s="32"/>
      <c r="AJ4929" s="32"/>
    </row>
    <row r="4930" spans="32:36" x14ac:dyDescent="0.25">
      <c r="AF4930" s="32"/>
      <c r="AG4930" s="32"/>
      <c r="AH4930" s="32"/>
      <c r="AI4930" s="32"/>
      <c r="AJ4930" s="32"/>
    </row>
    <row r="4931" spans="32:36" x14ac:dyDescent="0.25">
      <c r="AF4931" s="32"/>
      <c r="AG4931" s="32"/>
      <c r="AH4931" s="32"/>
      <c r="AI4931" s="32"/>
      <c r="AJ4931" s="32"/>
    </row>
    <row r="4932" spans="32:36" x14ac:dyDescent="0.25">
      <c r="AF4932" s="32"/>
      <c r="AG4932" s="32"/>
      <c r="AH4932" s="32"/>
      <c r="AI4932" s="32"/>
      <c r="AJ4932" s="32"/>
    </row>
    <row r="4933" spans="32:36" x14ac:dyDescent="0.25">
      <c r="AF4933" s="32"/>
      <c r="AG4933" s="32"/>
      <c r="AH4933" s="32"/>
      <c r="AI4933" s="32"/>
      <c r="AJ4933" s="32"/>
    </row>
    <row r="4934" spans="32:36" x14ac:dyDescent="0.25">
      <c r="AF4934" s="32"/>
      <c r="AG4934" s="32"/>
      <c r="AH4934" s="32"/>
      <c r="AI4934" s="32"/>
      <c r="AJ4934" s="32"/>
    </row>
    <row r="4935" spans="32:36" x14ac:dyDescent="0.25">
      <c r="AF4935" s="32"/>
      <c r="AG4935" s="32"/>
      <c r="AH4935" s="32"/>
      <c r="AI4935" s="32"/>
      <c r="AJ4935" s="32"/>
    </row>
    <row r="4936" spans="32:36" x14ac:dyDescent="0.25">
      <c r="AF4936" s="32"/>
      <c r="AG4936" s="32"/>
      <c r="AH4936" s="32"/>
      <c r="AI4936" s="32"/>
      <c r="AJ4936" s="32"/>
    </row>
    <row r="4937" spans="32:36" x14ac:dyDescent="0.25">
      <c r="AF4937" s="32"/>
      <c r="AG4937" s="32"/>
      <c r="AH4937" s="32"/>
      <c r="AI4937" s="32"/>
      <c r="AJ4937" s="32"/>
    </row>
    <row r="4938" spans="32:36" x14ac:dyDescent="0.25">
      <c r="AF4938" s="32"/>
      <c r="AG4938" s="32"/>
      <c r="AH4938" s="32"/>
      <c r="AI4938" s="32"/>
      <c r="AJ4938" s="32"/>
    </row>
    <row r="4939" spans="32:36" x14ac:dyDescent="0.25">
      <c r="AF4939" s="32"/>
      <c r="AG4939" s="32"/>
      <c r="AH4939" s="32"/>
      <c r="AI4939" s="32"/>
      <c r="AJ4939" s="32"/>
    </row>
    <row r="4940" spans="32:36" x14ac:dyDescent="0.25">
      <c r="AF4940" s="32"/>
      <c r="AG4940" s="32"/>
      <c r="AH4940" s="32"/>
      <c r="AI4940" s="32"/>
      <c r="AJ4940" s="32"/>
    </row>
    <row r="4941" spans="32:36" x14ac:dyDescent="0.25">
      <c r="AF4941" s="32"/>
      <c r="AG4941" s="32"/>
      <c r="AH4941" s="32"/>
      <c r="AI4941" s="32"/>
      <c r="AJ4941" s="32"/>
    </row>
    <row r="4942" spans="32:36" x14ac:dyDescent="0.25">
      <c r="AF4942" s="32"/>
      <c r="AG4942" s="32"/>
      <c r="AH4942" s="32"/>
      <c r="AI4942" s="32"/>
      <c r="AJ4942" s="32"/>
    </row>
    <row r="4943" spans="32:36" x14ac:dyDescent="0.25">
      <c r="AF4943" s="32"/>
      <c r="AG4943" s="32"/>
      <c r="AH4943" s="32"/>
      <c r="AI4943" s="32"/>
      <c r="AJ4943" s="32"/>
    </row>
    <row r="4944" spans="32:36" x14ac:dyDescent="0.25">
      <c r="AF4944" s="32"/>
      <c r="AG4944" s="32"/>
      <c r="AH4944" s="32"/>
      <c r="AI4944" s="32"/>
      <c r="AJ4944" s="32"/>
    </row>
    <row r="4945" spans="32:36" x14ac:dyDescent="0.25">
      <c r="AF4945" s="32"/>
      <c r="AG4945" s="32"/>
      <c r="AH4945" s="32"/>
      <c r="AI4945" s="32"/>
      <c r="AJ4945" s="32"/>
    </row>
    <row r="4946" spans="32:36" x14ac:dyDescent="0.25">
      <c r="AF4946" s="32"/>
      <c r="AG4946" s="32"/>
      <c r="AH4946" s="32"/>
      <c r="AI4946" s="32"/>
      <c r="AJ4946" s="32"/>
    </row>
    <row r="4947" spans="32:36" x14ac:dyDescent="0.25">
      <c r="AF4947" s="32"/>
      <c r="AG4947" s="32"/>
      <c r="AH4947" s="32"/>
      <c r="AI4947" s="32"/>
      <c r="AJ4947" s="32"/>
    </row>
    <row r="4948" spans="32:36" x14ac:dyDescent="0.25">
      <c r="AF4948" s="32"/>
      <c r="AG4948" s="32"/>
      <c r="AH4948" s="32"/>
      <c r="AI4948" s="32"/>
      <c r="AJ4948" s="32"/>
    </row>
    <row r="4949" spans="32:36" x14ac:dyDescent="0.25">
      <c r="AF4949" s="32"/>
      <c r="AG4949" s="32"/>
      <c r="AH4949" s="32"/>
      <c r="AI4949" s="32"/>
      <c r="AJ4949" s="32"/>
    </row>
    <row r="4950" spans="32:36" x14ac:dyDescent="0.25">
      <c r="AF4950" s="32"/>
      <c r="AG4950" s="32"/>
      <c r="AH4950" s="32"/>
      <c r="AI4950" s="32"/>
      <c r="AJ4950" s="32"/>
    </row>
    <row r="4951" spans="32:36" x14ac:dyDescent="0.25">
      <c r="AF4951" s="32"/>
      <c r="AG4951" s="32"/>
      <c r="AH4951" s="32"/>
      <c r="AI4951" s="32"/>
      <c r="AJ4951" s="32"/>
    </row>
    <row r="4952" spans="32:36" x14ac:dyDescent="0.25">
      <c r="AF4952" s="32"/>
      <c r="AG4952" s="32"/>
      <c r="AH4952" s="32"/>
      <c r="AI4952" s="32"/>
      <c r="AJ4952" s="32"/>
    </row>
    <row r="4953" spans="32:36" x14ac:dyDescent="0.25">
      <c r="AF4953" s="32"/>
      <c r="AG4953" s="32"/>
      <c r="AH4953" s="32"/>
      <c r="AI4953" s="32"/>
      <c r="AJ4953" s="32"/>
    </row>
    <row r="4954" spans="32:36" x14ac:dyDescent="0.25">
      <c r="AF4954" s="32"/>
      <c r="AG4954" s="32"/>
      <c r="AH4954" s="32"/>
      <c r="AI4954" s="32"/>
      <c r="AJ4954" s="32"/>
    </row>
    <row r="4955" spans="32:36" x14ac:dyDescent="0.25">
      <c r="AF4955" s="32"/>
      <c r="AG4955" s="32"/>
      <c r="AH4955" s="32"/>
      <c r="AI4955" s="32"/>
      <c r="AJ4955" s="32"/>
    </row>
    <row r="4956" spans="32:36" x14ac:dyDescent="0.25">
      <c r="AF4956" s="32"/>
      <c r="AG4956" s="32"/>
      <c r="AH4956" s="32"/>
      <c r="AI4956" s="32"/>
      <c r="AJ4956" s="32"/>
    </row>
    <row r="4957" spans="32:36" x14ac:dyDescent="0.25">
      <c r="AF4957" s="32"/>
      <c r="AG4957" s="32"/>
      <c r="AH4957" s="32"/>
      <c r="AI4957" s="32"/>
      <c r="AJ4957" s="32"/>
    </row>
    <row r="4958" spans="32:36" x14ac:dyDescent="0.25">
      <c r="AF4958" s="32"/>
      <c r="AG4958" s="32"/>
      <c r="AH4958" s="32"/>
      <c r="AI4958" s="32"/>
      <c r="AJ4958" s="32"/>
    </row>
    <row r="4959" spans="32:36" x14ac:dyDescent="0.25">
      <c r="AF4959" s="32"/>
      <c r="AG4959" s="32"/>
      <c r="AH4959" s="32"/>
      <c r="AI4959" s="32"/>
      <c r="AJ4959" s="32"/>
    </row>
    <row r="4960" spans="32:36" x14ac:dyDescent="0.25">
      <c r="AF4960" s="32"/>
      <c r="AG4960" s="32"/>
      <c r="AH4960" s="32"/>
      <c r="AI4960" s="32"/>
      <c r="AJ4960" s="32"/>
    </row>
    <row r="4961" spans="32:36" x14ac:dyDescent="0.25">
      <c r="AF4961" s="32"/>
      <c r="AG4961" s="32"/>
      <c r="AH4961" s="32"/>
      <c r="AI4961" s="32"/>
      <c r="AJ4961" s="32"/>
    </row>
    <row r="4962" spans="32:36" x14ac:dyDescent="0.25">
      <c r="AF4962" s="32"/>
      <c r="AG4962" s="32"/>
      <c r="AH4962" s="32"/>
      <c r="AI4962" s="32"/>
      <c r="AJ4962" s="32"/>
    </row>
    <row r="4963" spans="32:36" x14ac:dyDescent="0.25">
      <c r="AF4963" s="32"/>
      <c r="AG4963" s="32"/>
      <c r="AH4963" s="32"/>
      <c r="AI4963" s="32"/>
      <c r="AJ4963" s="32"/>
    </row>
    <row r="4964" spans="32:36" x14ac:dyDescent="0.25">
      <c r="AF4964" s="32"/>
      <c r="AG4964" s="32"/>
      <c r="AH4964" s="32"/>
      <c r="AI4964" s="32"/>
      <c r="AJ4964" s="32"/>
    </row>
    <row r="4965" spans="32:36" x14ac:dyDescent="0.25">
      <c r="AF4965" s="32"/>
      <c r="AG4965" s="32"/>
      <c r="AH4965" s="32"/>
      <c r="AI4965" s="32"/>
      <c r="AJ4965" s="32"/>
    </row>
    <row r="4966" spans="32:36" x14ac:dyDescent="0.25">
      <c r="AF4966" s="32"/>
      <c r="AG4966" s="32"/>
      <c r="AH4966" s="32"/>
      <c r="AI4966" s="32"/>
      <c r="AJ4966" s="32"/>
    </row>
    <row r="4967" spans="32:36" x14ac:dyDescent="0.25">
      <c r="AF4967" s="32"/>
      <c r="AG4967" s="32"/>
      <c r="AH4967" s="32"/>
      <c r="AI4967" s="32"/>
      <c r="AJ4967" s="32"/>
    </row>
    <row r="4968" spans="32:36" x14ac:dyDescent="0.25">
      <c r="AF4968" s="32"/>
      <c r="AG4968" s="32"/>
      <c r="AH4968" s="32"/>
      <c r="AI4968" s="32"/>
      <c r="AJ4968" s="32"/>
    </row>
    <row r="4969" spans="32:36" x14ac:dyDescent="0.25">
      <c r="AF4969" s="32"/>
      <c r="AG4969" s="32"/>
      <c r="AH4969" s="32"/>
      <c r="AI4969" s="32"/>
      <c r="AJ4969" s="32"/>
    </row>
    <row r="4970" spans="32:36" x14ac:dyDescent="0.25">
      <c r="AF4970" s="32"/>
      <c r="AG4970" s="32"/>
      <c r="AH4970" s="32"/>
      <c r="AI4970" s="32"/>
      <c r="AJ4970" s="32"/>
    </row>
    <row r="4971" spans="32:36" x14ac:dyDescent="0.25">
      <c r="AF4971" s="32"/>
      <c r="AG4971" s="32"/>
      <c r="AH4971" s="32"/>
      <c r="AI4971" s="32"/>
      <c r="AJ4971" s="32"/>
    </row>
    <row r="4972" spans="32:36" x14ac:dyDescent="0.25">
      <c r="AF4972" s="32"/>
      <c r="AG4972" s="32"/>
      <c r="AH4972" s="32"/>
      <c r="AI4972" s="32"/>
      <c r="AJ4972" s="32"/>
    </row>
    <row r="4973" spans="32:36" x14ac:dyDescent="0.25">
      <c r="AF4973" s="32"/>
      <c r="AG4973" s="32"/>
      <c r="AH4973" s="32"/>
      <c r="AI4973" s="32"/>
      <c r="AJ4973" s="32"/>
    </row>
    <row r="4974" spans="32:36" x14ac:dyDescent="0.25">
      <c r="AF4974" s="32"/>
      <c r="AG4974" s="32"/>
      <c r="AH4974" s="32"/>
      <c r="AI4974" s="32"/>
      <c r="AJ4974" s="32"/>
    </row>
    <row r="4975" spans="32:36" x14ac:dyDescent="0.25">
      <c r="AF4975" s="32"/>
      <c r="AG4975" s="32"/>
      <c r="AH4975" s="32"/>
      <c r="AI4975" s="32"/>
      <c r="AJ4975" s="32"/>
    </row>
    <row r="4976" spans="32:36" x14ac:dyDescent="0.25">
      <c r="AF4976" s="32"/>
      <c r="AG4976" s="32"/>
      <c r="AH4976" s="32"/>
      <c r="AI4976" s="32"/>
      <c r="AJ4976" s="32"/>
    </row>
    <row r="4977" spans="32:36" x14ac:dyDescent="0.25">
      <c r="AF4977" s="32"/>
      <c r="AG4977" s="32"/>
      <c r="AH4977" s="32"/>
      <c r="AI4977" s="32"/>
      <c r="AJ4977" s="32"/>
    </row>
    <row r="4978" spans="32:36" x14ac:dyDescent="0.25">
      <c r="AF4978" s="32"/>
      <c r="AG4978" s="32"/>
      <c r="AH4978" s="32"/>
      <c r="AI4978" s="32"/>
      <c r="AJ4978" s="32"/>
    </row>
    <row r="4979" spans="32:36" x14ac:dyDescent="0.25">
      <c r="AF4979" s="32"/>
      <c r="AG4979" s="32"/>
      <c r="AH4979" s="32"/>
      <c r="AI4979" s="32"/>
      <c r="AJ4979" s="32"/>
    </row>
    <row r="4980" spans="32:36" x14ac:dyDescent="0.25">
      <c r="AF4980" s="32"/>
      <c r="AG4980" s="32"/>
      <c r="AH4980" s="32"/>
      <c r="AI4980" s="32"/>
      <c r="AJ4980" s="32"/>
    </row>
    <row r="4981" spans="32:36" x14ac:dyDescent="0.25">
      <c r="AF4981" s="32"/>
      <c r="AG4981" s="32"/>
      <c r="AH4981" s="32"/>
      <c r="AI4981" s="32"/>
      <c r="AJ4981" s="32"/>
    </row>
    <row r="4982" spans="32:36" x14ac:dyDescent="0.25">
      <c r="AF4982" s="32"/>
      <c r="AG4982" s="32"/>
      <c r="AH4982" s="32"/>
      <c r="AI4982" s="32"/>
      <c r="AJ4982" s="32"/>
    </row>
    <row r="4983" spans="32:36" x14ac:dyDescent="0.25">
      <c r="AF4983" s="32"/>
      <c r="AG4983" s="32"/>
      <c r="AH4983" s="32"/>
      <c r="AI4983" s="32"/>
      <c r="AJ4983" s="32"/>
    </row>
    <row r="4984" spans="32:36" x14ac:dyDescent="0.25">
      <c r="AF4984" s="32"/>
      <c r="AG4984" s="32"/>
      <c r="AH4984" s="32"/>
      <c r="AI4984" s="32"/>
      <c r="AJ4984" s="32"/>
    </row>
    <row r="4985" spans="32:36" x14ac:dyDescent="0.25">
      <c r="AF4985" s="32"/>
      <c r="AG4985" s="32"/>
      <c r="AH4985" s="32"/>
      <c r="AI4985" s="32"/>
      <c r="AJ4985" s="32"/>
    </row>
    <row r="4986" spans="32:36" x14ac:dyDescent="0.25">
      <c r="AF4986" s="32"/>
      <c r="AG4986" s="32"/>
      <c r="AH4986" s="32"/>
      <c r="AI4986" s="32"/>
      <c r="AJ4986" s="32"/>
    </row>
    <row r="4987" spans="32:36" x14ac:dyDescent="0.25">
      <c r="AF4987" s="32"/>
      <c r="AG4987" s="32"/>
      <c r="AH4987" s="32"/>
      <c r="AI4987" s="32"/>
      <c r="AJ4987" s="32"/>
    </row>
    <row r="4988" spans="32:36" x14ac:dyDescent="0.25">
      <c r="AF4988" s="32"/>
      <c r="AG4988" s="32"/>
      <c r="AH4988" s="32"/>
      <c r="AI4988" s="32"/>
      <c r="AJ4988" s="32"/>
    </row>
    <row r="4989" spans="32:36" x14ac:dyDescent="0.25">
      <c r="AF4989" s="32"/>
      <c r="AG4989" s="32"/>
      <c r="AH4989" s="32"/>
      <c r="AI4989" s="32"/>
      <c r="AJ4989" s="32"/>
    </row>
    <row r="4990" spans="32:36" x14ac:dyDescent="0.25">
      <c r="AF4990" s="32"/>
      <c r="AG4990" s="32"/>
      <c r="AH4990" s="32"/>
      <c r="AI4990" s="32"/>
      <c r="AJ4990" s="32"/>
    </row>
    <row r="4991" spans="32:36" x14ac:dyDescent="0.25">
      <c r="AF4991" s="32"/>
      <c r="AG4991" s="32"/>
      <c r="AH4991" s="32"/>
      <c r="AI4991" s="32"/>
      <c r="AJ4991" s="32"/>
    </row>
    <row r="4992" spans="32:36" x14ac:dyDescent="0.25">
      <c r="AF4992" s="32"/>
      <c r="AG4992" s="32"/>
      <c r="AH4992" s="32"/>
      <c r="AI4992" s="32"/>
      <c r="AJ4992" s="32"/>
    </row>
    <row r="4993" spans="32:36" x14ac:dyDescent="0.25">
      <c r="AF4993" s="32"/>
      <c r="AG4993" s="32"/>
      <c r="AH4993" s="32"/>
      <c r="AI4993" s="32"/>
      <c r="AJ4993" s="32"/>
    </row>
    <row r="4994" spans="32:36" x14ac:dyDescent="0.25">
      <c r="AF4994" s="32"/>
      <c r="AG4994" s="32"/>
      <c r="AH4994" s="32"/>
      <c r="AI4994" s="32"/>
      <c r="AJ4994" s="32"/>
    </row>
    <row r="4995" spans="32:36" x14ac:dyDescent="0.25">
      <c r="AF4995" s="32"/>
      <c r="AG4995" s="32"/>
      <c r="AH4995" s="32"/>
      <c r="AI4995" s="32"/>
      <c r="AJ4995" s="32"/>
    </row>
    <row r="4996" spans="32:36" x14ac:dyDescent="0.25">
      <c r="AF4996" s="32"/>
      <c r="AG4996" s="32"/>
      <c r="AH4996" s="32"/>
      <c r="AI4996" s="32"/>
      <c r="AJ4996" s="32"/>
    </row>
    <row r="4997" spans="32:36" x14ac:dyDescent="0.25">
      <c r="AF4997" s="32"/>
      <c r="AG4997" s="32"/>
      <c r="AH4997" s="32"/>
      <c r="AI4997" s="32"/>
      <c r="AJ4997" s="32"/>
    </row>
    <row r="4998" spans="32:36" x14ac:dyDescent="0.25">
      <c r="AF4998" s="32"/>
      <c r="AG4998" s="32"/>
      <c r="AH4998" s="32"/>
      <c r="AI4998" s="32"/>
      <c r="AJ4998" s="32"/>
    </row>
    <row r="4999" spans="32:36" x14ac:dyDescent="0.25">
      <c r="AF4999" s="32"/>
      <c r="AG4999" s="32"/>
      <c r="AH4999" s="32"/>
      <c r="AI4999" s="32"/>
      <c r="AJ4999" s="32"/>
    </row>
    <row r="5000" spans="32:36" x14ac:dyDescent="0.25">
      <c r="AF5000" s="32"/>
      <c r="AG5000" s="32"/>
      <c r="AH5000" s="32"/>
      <c r="AI5000" s="32"/>
      <c r="AJ5000" s="32"/>
    </row>
    <row r="5001" spans="32:36" x14ac:dyDescent="0.25">
      <c r="AF5001" s="32"/>
      <c r="AG5001" s="32"/>
      <c r="AH5001" s="32"/>
      <c r="AI5001" s="32"/>
      <c r="AJ5001" s="32"/>
    </row>
    <row r="5002" spans="32:36" x14ac:dyDescent="0.25">
      <c r="AF5002" s="32"/>
      <c r="AG5002" s="32"/>
      <c r="AH5002" s="32"/>
      <c r="AI5002" s="32"/>
      <c r="AJ5002" s="32"/>
    </row>
    <row r="5003" spans="32:36" x14ac:dyDescent="0.25">
      <c r="AF5003" s="32"/>
      <c r="AG5003" s="32"/>
      <c r="AH5003" s="32"/>
      <c r="AI5003" s="32"/>
      <c r="AJ5003" s="32"/>
    </row>
    <row r="5004" spans="32:36" x14ac:dyDescent="0.25">
      <c r="AF5004" s="32"/>
      <c r="AG5004" s="32"/>
      <c r="AH5004" s="32"/>
      <c r="AI5004" s="32"/>
      <c r="AJ5004" s="32"/>
    </row>
    <row r="5005" spans="32:36" x14ac:dyDescent="0.25">
      <c r="AF5005" s="32"/>
      <c r="AG5005" s="32"/>
      <c r="AH5005" s="32"/>
      <c r="AI5005" s="32"/>
      <c r="AJ5005" s="32"/>
    </row>
    <row r="5006" spans="32:36" x14ac:dyDescent="0.25">
      <c r="AF5006" s="32"/>
      <c r="AG5006" s="32"/>
      <c r="AH5006" s="32"/>
      <c r="AI5006" s="32"/>
      <c r="AJ5006" s="32"/>
    </row>
    <row r="5007" spans="32:36" x14ac:dyDescent="0.25">
      <c r="AF5007" s="32"/>
      <c r="AG5007" s="32"/>
      <c r="AH5007" s="32"/>
      <c r="AI5007" s="32"/>
      <c r="AJ5007" s="32"/>
    </row>
    <row r="5008" spans="32:36" x14ac:dyDescent="0.25">
      <c r="AF5008" s="32"/>
      <c r="AG5008" s="32"/>
      <c r="AH5008" s="32"/>
      <c r="AI5008" s="32"/>
      <c r="AJ5008" s="32"/>
    </row>
    <row r="5009" spans="32:36" x14ac:dyDescent="0.25">
      <c r="AF5009" s="32"/>
      <c r="AG5009" s="32"/>
      <c r="AH5009" s="32"/>
      <c r="AI5009" s="32"/>
      <c r="AJ5009" s="32"/>
    </row>
    <row r="5010" spans="32:36" x14ac:dyDescent="0.25">
      <c r="AF5010" s="32"/>
      <c r="AG5010" s="32"/>
      <c r="AH5010" s="32"/>
      <c r="AI5010" s="32"/>
      <c r="AJ5010" s="32"/>
    </row>
    <row r="5011" spans="32:36" x14ac:dyDescent="0.25">
      <c r="AF5011" s="32"/>
      <c r="AG5011" s="32"/>
      <c r="AH5011" s="32"/>
      <c r="AI5011" s="32"/>
      <c r="AJ5011" s="32"/>
    </row>
    <row r="5012" spans="32:36" x14ac:dyDescent="0.25">
      <c r="AF5012" s="32"/>
      <c r="AG5012" s="32"/>
      <c r="AH5012" s="32"/>
      <c r="AI5012" s="32"/>
      <c r="AJ5012" s="32"/>
    </row>
    <row r="5013" spans="32:36" x14ac:dyDescent="0.25">
      <c r="AF5013" s="32"/>
      <c r="AG5013" s="32"/>
      <c r="AH5013" s="32"/>
      <c r="AI5013" s="32"/>
      <c r="AJ5013" s="32"/>
    </row>
    <row r="5014" spans="32:36" x14ac:dyDescent="0.25">
      <c r="AF5014" s="32"/>
      <c r="AG5014" s="32"/>
      <c r="AH5014" s="32"/>
      <c r="AI5014" s="32"/>
      <c r="AJ5014" s="32"/>
    </row>
    <row r="5015" spans="32:36" x14ac:dyDescent="0.25">
      <c r="AF5015" s="32"/>
      <c r="AG5015" s="32"/>
      <c r="AH5015" s="32"/>
      <c r="AI5015" s="32"/>
      <c r="AJ5015" s="32"/>
    </row>
    <row r="5016" spans="32:36" x14ac:dyDescent="0.25">
      <c r="AF5016" s="32"/>
      <c r="AG5016" s="32"/>
      <c r="AH5016" s="32"/>
      <c r="AI5016" s="32"/>
      <c r="AJ5016" s="32"/>
    </row>
    <row r="5017" spans="32:36" x14ac:dyDescent="0.25">
      <c r="AF5017" s="32"/>
      <c r="AG5017" s="32"/>
      <c r="AH5017" s="32"/>
      <c r="AI5017" s="32"/>
      <c r="AJ5017" s="32"/>
    </row>
    <row r="5018" spans="32:36" x14ac:dyDescent="0.25">
      <c r="AF5018" s="32"/>
      <c r="AG5018" s="32"/>
      <c r="AH5018" s="32"/>
      <c r="AI5018" s="32"/>
      <c r="AJ5018" s="32"/>
    </row>
    <row r="5019" spans="32:36" x14ac:dyDescent="0.25">
      <c r="AF5019" s="32"/>
      <c r="AG5019" s="32"/>
      <c r="AH5019" s="32"/>
      <c r="AI5019" s="32"/>
      <c r="AJ5019" s="32"/>
    </row>
    <row r="5020" spans="32:36" x14ac:dyDescent="0.25">
      <c r="AF5020" s="32"/>
      <c r="AG5020" s="32"/>
      <c r="AH5020" s="32"/>
      <c r="AI5020" s="32"/>
      <c r="AJ5020" s="32"/>
    </row>
    <row r="5021" spans="32:36" x14ac:dyDescent="0.25">
      <c r="AF5021" s="32"/>
      <c r="AG5021" s="32"/>
      <c r="AH5021" s="32"/>
      <c r="AI5021" s="32"/>
      <c r="AJ5021" s="32"/>
    </row>
    <row r="5022" spans="32:36" x14ac:dyDescent="0.25">
      <c r="AF5022" s="32"/>
      <c r="AG5022" s="32"/>
      <c r="AH5022" s="32"/>
      <c r="AI5022" s="32"/>
      <c r="AJ5022" s="32"/>
    </row>
    <row r="5023" spans="32:36" x14ac:dyDescent="0.25">
      <c r="AF5023" s="32"/>
      <c r="AG5023" s="32"/>
      <c r="AH5023" s="32"/>
      <c r="AI5023" s="32"/>
      <c r="AJ5023" s="32"/>
    </row>
    <row r="5024" spans="32:36" x14ac:dyDescent="0.25">
      <c r="AF5024" s="32"/>
      <c r="AG5024" s="32"/>
      <c r="AH5024" s="32"/>
      <c r="AI5024" s="32"/>
      <c r="AJ5024" s="32"/>
    </row>
    <row r="5025" spans="32:36" x14ac:dyDescent="0.25">
      <c r="AF5025" s="32"/>
      <c r="AG5025" s="32"/>
      <c r="AH5025" s="32"/>
      <c r="AI5025" s="32"/>
      <c r="AJ5025" s="32"/>
    </row>
    <row r="5026" spans="32:36" x14ac:dyDescent="0.25">
      <c r="AF5026" s="32"/>
      <c r="AG5026" s="32"/>
      <c r="AH5026" s="32"/>
      <c r="AI5026" s="32"/>
      <c r="AJ5026" s="32"/>
    </row>
    <row r="5027" spans="32:36" x14ac:dyDescent="0.25">
      <c r="AF5027" s="32"/>
      <c r="AG5027" s="32"/>
      <c r="AH5027" s="32"/>
      <c r="AI5027" s="32"/>
      <c r="AJ5027" s="32"/>
    </row>
    <row r="5028" spans="32:36" x14ac:dyDescent="0.25">
      <c r="AF5028" s="32"/>
      <c r="AG5028" s="32"/>
      <c r="AH5028" s="32"/>
      <c r="AI5028" s="32"/>
      <c r="AJ5028" s="32"/>
    </row>
    <row r="5029" spans="32:36" x14ac:dyDescent="0.25">
      <c r="AF5029" s="32"/>
      <c r="AG5029" s="32"/>
      <c r="AH5029" s="32"/>
      <c r="AI5029" s="32"/>
      <c r="AJ5029" s="32"/>
    </row>
    <row r="5030" spans="32:36" x14ac:dyDescent="0.25">
      <c r="AF5030" s="32"/>
      <c r="AG5030" s="32"/>
      <c r="AH5030" s="32"/>
      <c r="AI5030" s="32"/>
      <c r="AJ5030" s="32"/>
    </row>
    <row r="5031" spans="32:36" x14ac:dyDescent="0.25">
      <c r="AF5031" s="32"/>
      <c r="AG5031" s="32"/>
      <c r="AH5031" s="32"/>
      <c r="AI5031" s="32"/>
      <c r="AJ5031" s="32"/>
    </row>
    <row r="5032" spans="32:36" x14ac:dyDescent="0.25">
      <c r="AF5032" s="32"/>
      <c r="AG5032" s="32"/>
      <c r="AH5032" s="32"/>
      <c r="AI5032" s="32"/>
      <c r="AJ5032" s="32"/>
    </row>
    <row r="5033" spans="32:36" x14ac:dyDescent="0.25">
      <c r="AF5033" s="32"/>
      <c r="AG5033" s="32"/>
      <c r="AH5033" s="32"/>
      <c r="AI5033" s="32"/>
      <c r="AJ5033" s="32"/>
    </row>
    <row r="5034" spans="32:36" x14ac:dyDescent="0.25">
      <c r="AF5034" s="32"/>
      <c r="AG5034" s="32"/>
      <c r="AH5034" s="32"/>
      <c r="AI5034" s="32"/>
      <c r="AJ5034" s="32"/>
    </row>
    <row r="5035" spans="32:36" x14ac:dyDescent="0.25">
      <c r="AF5035" s="32"/>
      <c r="AG5035" s="32"/>
      <c r="AH5035" s="32"/>
      <c r="AI5035" s="32"/>
      <c r="AJ5035" s="32"/>
    </row>
    <row r="5036" spans="32:36" x14ac:dyDescent="0.25">
      <c r="AF5036" s="32"/>
      <c r="AG5036" s="32"/>
      <c r="AH5036" s="32"/>
      <c r="AI5036" s="32"/>
      <c r="AJ5036" s="32"/>
    </row>
    <row r="5037" spans="32:36" x14ac:dyDescent="0.25">
      <c r="AF5037" s="32"/>
      <c r="AG5037" s="32"/>
      <c r="AH5037" s="32"/>
      <c r="AI5037" s="32"/>
      <c r="AJ5037" s="32"/>
    </row>
    <row r="5038" spans="32:36" x14ac:dyDescent="0.25">
      <c r="AF5038" s="32"/>
      <c r="AG5038" s="32"/>
      <c r="AH5038" s="32"/>
      <c r="AI5038" s="32"/>
      <c r="AJ5038" s="32"/>
    </row>
    <row r="5039" spans="32:36" x14ac:dyDescent="0.25">
      <c r="AF5039" s="32"/>
      <c r="AG5039" s="32"/>
      <c r="AH5039" s="32"/>
      <c r="AI5039" s="32"/>
      <c r="AJ5039" s="32"/>
    </row>
    <row r="5040" spans="32:36" x14ac:dyDescent="0.25">
      <c r="AF5040" s="32"/>
      <c r="AG5040" s="32"/>
      <c r="AH5040" s="32"/>
      <c r="AI5040" s="32"/>
      <c r="AJ5040" s="32"/>
    </row>
    <row r="5041" spans="32:36" x14ac:dyDescent="0.25">
      <c r="AF5041" s="32"/>
      <c r="AG5041" s="32"/>
      <c r="AH5041" s="32"/>
      <c r="AI5041" s="32"/>
      <c r="AJ5041" s="32"/>
    </row>
    <row r="5042" spans="32:36" x14ac:dyDescent="0.25">
      <c r="AF5042" s="32"/>
      <c r="AG5042" s="32"/>
      <c r="AH5042" s="32"/>
      <c r="AI5042" s="32"/>
      <c r="AJ5042" s="32"/>
    </row>
    <row r="5043" spans="32:36" x14ac:dyDescent="0.25">
      <c r="AF5043" s="32"/>
      <c r="AG5043" s="32"/>
      <c r="AH5043" s="32"/>
      <c r="AI5043" s="32"/>
      <c r="AJ5043" s="32"/>
    </row>
    <row r="5044" spans="32:36" x14ac:dyDescent="0.25">
      <c r="AF5044" s="32"/>
      <c r="AG5044" s="32"/>
      <c r="AH5044" s="32"/>
      <c r="AI5044" s="32"/>
      <c r="AJ5044" s="32"/>
    </row>
    <row r="5045" spans="32:36" x14ac:dyDescent="0.25">
      <c r="AF5045" s="32"/>
      <c r="AG5045" s="32"/>
      <c r="AH5045" s="32"/>
      <c r="AI5045" s="32"/>
      <c r="AJ5045" s="32"/>
    </row>
    <row r="5046" spans="32:36" x14ac:dyDescent="0.25">
      <c r="AF5046" s="32"/>
      <c r="AG5046" s="32"/>
      <c r="AH5046" s="32"/>
      <c r="AI5046" s="32"/>
      <c r="AJ5046" s="32"/>
    </row>
    <row r="5047" spans="32:36" x14ac:dyDescent="0.25">
      <c r="AF5047" s="32"/>
      <c r="AG5047" s="32"/>
      <c r="AH5047" s="32"/>
      <c r="AI5047" s="32"/>
      <c r="AJ5047" s="32"/>
    </row>
    <row r="5048" spans="32:36" x14ac:dyDescent="0.25">
      <c r="AF5048" s="32"/>
      <c r="AG5048" s="32"/>
      <c r="AH5048" s="32"/>
      <c r="AI5048" s="32"/>
      <c r="AJ5048" s="32"/>
    </row>
    <row r="5049" spans="32:36" x14ac:dyDescent="0.25">
      <c r="AF5049" s="32"/>
      <c r="AG5049" s="32"/>
      <c r="AH5049" s="32"/>
      <c r="AI5049" s="32"/>
      <c r="AJ5049" s="32"/>
    </row>
    <row r="5050" spans="32:36" x14ac:dyDescent="0.25">
      <c r="AF5050" s="32"/>
      <c r="AG5050" s="32"/>
      <c r="AH5050" s="32"/>
      <c r="AI5050" s="32"/>
      <c r="AJ5050" s="32"/>
    </row>
    <row r="5051" spans="32:36" x14ac:dyDescent="0.25">
      <c r="AF5051" s="32"/>
      <c r="AG5051" s="32"/>
      <c r="AH5051" s="32"/>
      <c r="AI5051" s="32"/>
      <c r="AJ5051" s="32"/>
    </row>
    <row r="5052" spans="32:36" x14ac:dyDescent="0.25">
      <c r="AF5052" s="32"/>
      <c r="AG5052" s="32"/>
      <c r="AH5052" s="32"/>
      <c r="AI5052" s="32"/>
      <c r="AJ5052" s="32"/>
    </row>
    <row r="5053" spans="32:36" x14ac:dyDescent="0.25">
      <c r="AF5053" s="32"/>
      <c r="AG5053" s="32"/>
      <c r="AH5053" s="32"/>
      <c r="AI5053" s="32"/>
      <c r="AJ5053" s="32"/>
    </row>
    <row r="5054" spans="32:36" x14ac:dyDescent="0.25">
      <c r="AF5054" s="32"/>
      <c r="AG5054" s="32"/>
      <c r="AH5054" s="32"/>
      <c r="AI5054" s="32"/>
      <c r="AJ5054" s="32"/>
    </row>
    <row r="5055" spans="32:36" x14ac:dyDescent="0.25">
      <c r="AF5055" s="32"/>
      <c r="AG5055" s="32"/>
      <c r="AH5055" s="32"/>
      <c r="AI5055" s="32"/>
      <c r="AJ5055" s="32"/>
    </row>
    <row r="5056" spans="32:36" x14ac:dyDescent="0.25">
      <c r="AF5056" s="32"/>
      <c r="AG5056" s="32"/>
      <c r="AH5056" s="32"/>
      <c r="AI5056" s="32"/>
      <c r="AJ5056" s="32"/>
    </row>
    <row r="5057" spans="32:36" x14ac:dyDescent="0.25">
      <c r="AF5057" s="32"/>
      <c r="AG5057" s="32"/>
      <c r="AH5057" s="32"/>
      <c r="AI5057" s="32"/>
      <c r="AJ5057" s="32"/>
    </row>
    <row r="5058" spans="32:36" x14ac:dyDescent="0.25">
      <c r="AF5058" s="32"/>
      <c r="AG5058" s="32"/>
      <c r="AH5058" s="32"/>
      <c r="AI5058" s="32"/>
      <c r="AJ5058" s="32"/>
    </row>
    <row r="5059" spans="32:36" x14ac:dyDescent="0.25">
      <c r="AF5059" s="32"/>
      <c r="AG5059" s="32"/>
      <c r="AH5059" s="32"/>
      <c r="AI5059" s="32"/>
      <c r="AJ5059" s="32"/>
    </row>
    <row r="5060" spans="32:36" x14ac:dyDescent="0.25">
      <c r="AF5060" s="32"/>
      <c r="AG5060" s="32"/>
      <c r="AH5060" s="32"/>
      <c r="AI5060" s="32"/>
      <c r="AJ5060" s="32"/>
    </row>
    <row r="5061" spans="32:36" x14ac:dyDescent="0.25">
      <c r="AF5061" s="32"/>
      <c r="AG5061" s="32"/>
      <c r="AH5061" s="32"/>
      <c r="AI5061" s="32"/>
      <c r="AJ5061" s="32"/>
    </row>
    <row r="5062" spans="32:36" x14ac:dyDescent="0.25">
      <c r="AF5062" s="32"/>
      <c r="AG5062" s="32"/>
      <c r="AH5062" s="32"/>
      <c r="AI5062" s="32"/>
      <c r="AJ5062" s="32"/>
    </row>
    <row r="5063" spans="32:36" x14ac:dyDescent="0.25">
      <c r="AF5063" s="32"/>
      <c r="AG5063" s="32"/>
      <c r="AH5063" s="32"/>
      <c r="AI5063" s="32"/>
      <c r="AJ5063" s="32"/>
    </row>
    <row r="5064" spans="32:36" x14ac:dyDescent="0.25">
      <c r="AF5064" s="32"/>
      <c r="AG5064" s="32"/>
      <c r="AH5064" s="32"/>
      <c r="AI5064" s="32"/>
      <c r="AJ5064" s="32"/>
    </row>
    <row r="5065" spans="32:36" x14ac:dyDescent="0.25">
      <c r="AF5065" s="32"/>
      <c r="AG5065" s="32"/>
      <c r="AH5065" s="32"/>
      <c r="AI5065" s="32"/>
      <c r="AJ5065" s="32"/>
    </row>
    <row r="5066" spans="32:36" x14ac:dyDescent="0.25">
      <c r="AF5066" s="32"/>
      <c r="AG5066" s="32"/>
      <c r="AH5066" s="32"/>
      <c r="AI5066" s="32"/>
      <c r="AJ5066" s="32"/>
    </row>
    <row r="5067" spans="32:36" x14ac:dyDescent="0.25">
      <c r="AF5067" s="32"/>
      <c r="AG5067" s="32"/>
      <c r="AH5067" s="32"/>
      <c r="AI5067" s="32"/>
      <c r="AJ5067" s="32"/>
    </row>
    <row r="5068" spans="32:36" x14ac:dyDescent="0.25">
      <c r="AF5068" s="32"/>
      <c r="AG5068" s="32"/>
      <c r="AH5068" s="32"/>
      <c r="AI5068" s="32"/>
      <c r="AJ5068" s="32"/>
    </row>
    <row r="5069" spans="32:36" x14ac:dyDescent="0.25">
      <c r="AF5069" s="32"/>
      <c r="AG5069" s="32"/>
      <c r="AH5069" s="32"/>
      <c r="AI5069" s="32"/>
      <c r="AJ5069" s="32"/>
    </row>
    <row r="5070" spans="32:36" x14ac:dyDescent="0.25">
      <c r="AF5070" s="32"/>
      <c r="AG5070" s="32"/>
      <c r="AH5070" s="32"/>
      <c r="AI5070" s="32"/>
      <c r="AJ5070" s="32"/>
    </row>
    <row r="5071" spans="32:36" x14ac:dyDescent="0.25">
      <c r="AF5071" s="32"/>
      <c r="AG5071" s="32"/>
      <c r="AH5071" s="32"/>
      <c r="AI5071" s="32"/>
      <c r="AJ5071" s="32"/>
    </row>
    <row r="5072" spans="32:36" x14ac:dyDescent="0.25">
      <c r="AF5072" s="32"/>
      <c r="AG5072" s="32"/>
      <c r="AH5072" s="32"/>
      <c r="AI5072" s="32"/>
      <c r="AJ5072" s="32"/>
    </row>
    <row r="5073" spans="32:36" x14ac:dyDescent="0.25">
      <c r="AF5073" s="32"/>
      <c r="AG5073" s="32"/>
      <c r="AH5073" s="32"/>
      <c r="AI5073" s="32"/>
      <c r="AJ5073" s="32"/>
    </row>
    <row r="5074" spans="32:36" x14ac:dyDescent="0.25">
      <c r="AF5074" s="32"/>
      <c r="AG5074" s="32"/>
      <c r="AH5074" s="32"/>
      <c r="AI5074" s="32"/>
      <c r="AJ5074" s="32"/>
    </row>
    <row r="5075" spans="32:36" x14ac:dyDescent="0.25">
      <c r="AF5075" s="32"/>
      <c r="AG5075" s="32"/>
      <c r="AH5075" s="32"/>
      <c r="AI5075" s="32"/>
      <c r="AJ5075" s="32"/>
    </row>
    <row r="5076" spans="32:36" x14ac:dyDescent="0.25">
      <c r="AF5076" s="32"/>
      <c r="AG5076" s="32"/>
      <c r="AH5076" s="32"/>
      <c r="AI5076" s="32"/>
      <c r="AJ5076" s="32"/>
    </row>
    <row r="5077" spans="32:36" x14ac:dyDescent="0.25">
      <c r="AF5077" s="32"/>
      <c r="AG5077" s="32"/>
      <c r="AH5077" s="32"/>
      <c r="AI5077" s="32"/>
      <c r="AJ5077" s="32"/>
    </row>
    <row r="5078" spans="32:36" x14ac:dyDescent="0.25">
      <c r="AF5078" s="32"/>
      <c r="AG5078" s="32"/>
      <c r="AH5078" s="32"/>
      <c r="AI5078" s="32"/>
      <c r="AJ5078" s="32"/>
    </row>
    <row r="5079" spans="32:36" x14ac:dyDescent="0.25">
      <c r="AF5079" s="32"/>
      <c r="AG5079" s="32"/>
      <c r="AH5079" s="32"/>
      <c r="AI5079" s="32"/>
      <c r="AJ5079" s="32"/>
    </row>
    <row r="5080" spans="32:36" x14ac:dyDescent="0.25">
      <c r="AF5080" s="32"/>
      <c r="AG5080" s="32"/>
      <c r="AH5080" s="32"/>
      <c r="AI5080" s="32"/>
      <c r="AJ5080" s="32"/>
    </row>
    <row r="5081" spans="32:36" x14ac:dyDescent="0.25">
      <c r="AF5081" s="32"/>
      <c r="AG5081" s="32"/>
      <c r="AH5081" s="32"/>
      <c r="AI5081" s="32"/>
      <c r="AJ5081" s="32"/>
    </row>
    <row r="5082" spans="32:36" x14ac:dyDescent="0.25">
      <c r="AF5082" s="32"/>
      <c r="AG5082" s="32"/>
      <c r="AH5082" s="32"/>
      <c r="AI5082" s="32"/>
      <c r="AJ5082" s="32"/>
    </row>
    <row r="5083" spans="32:36" x14ac:dyDescent="0.25">
      <c r="AF5083" s="32"/>
      <c r="AG5083" s="32"/>
      <c r="AH5083" s="32"/>
      <c r="AI5083" s="32"/>
      <c r="AJ5083" s="32"/>
    </row>
    <row r="5084" spans="32:36" x14ac:dyDescent="0.25">
      <c r="AF5084" s="32"/>
      <c r="AG5084" s="32"/>
      <c r="AH5084" s="32"/>
      <c r="AI5084" s="32"/>
      <c r="AJ5084" s="32"/>
    </row>
    <row r="5085" spans="32:36" x14ac:dyDescent="0.25">
      <c r="AF5085" s="32"/>
      <c r="AG5085" s="32"/>
      <c r="AH5085" s="32"/>
      <c r="AI5085" s="32"/>
      <c r="AJ5085" s="32"/>
    </row>
    <row r="5086" spans="32:36" x14ac:dyDescent="0.25">
      <c r="AF5086" s="32"/>
      <c r="AG5086" s="32"/>
      <c r="AH5086" s="32"/>
      <c r="AI5086" s="32"/>
      <c r="AJ5086" s="32"/>
    </row>
    <row r="5087" spans="32:36" x14ac:dyDescent="0.25">
      <c r="AF5087" s="32"/>
      <c r="AG5087" s="32"/>
      <c r="AH5087" s="32"/>
      <c r="AI5087" s="32"/>
      <c r="AJ5087" s="32"/>
    </row>
    <row r="5088" spans="32:36" x14ac:dyDescent="0.25">
      <c r="AF5088" s="32"/>
      <c r="AG5088" s="32"/>
      <c r="AH5088" s="32"/>
      <c r="AI5088" s="32"/>
      <c r="AJ5088" s="32"/>
    </row>
    <row r="5089" spans="32:36" x14ac:dyDescent="0.25">
      <c r="AF5089" s="32"/>
      <c r="AG5089" s="32"/>
      <c r="AH5089" s="32"/>
      <c r="AI5089" s="32"/>
      <c r="AJ5089" s="32"/>
    </row>
    <row r="5090" spans="32:36" x14ac:dyDescent="0.25">
      <c r="AF5090" s="32"/>
      <c r="AG5090" s="32"/>
      <c r="AH5090" s="32"/>
      <c r="AI5090" s="32"/>
      <c r="AJ5090" s="32"/>
    </row>
    <row r="5091" spans="32:36" x14ac:dyDescent="0.25">
      <c r="AF5091" s="32"/>
      <c r="AG5091" s="32"/>
      <c r="AH5091" s="32"/>
      <c r="AI5091" s="32"/>
      <c r="AJ5091" s="32"/>
    </row>
    <row r="5092" spans="32:36" x14ac:dyDescent="0.25">
      <c r="AF5092" s="32"/>
      <c r="AG5092" s="32"/>
      <c r="AH5092" s="32"/>
      <c r="AI5092" s="32"/>
      <c r="AJ5092" s="32"/>
    </row>
    <row r="5093" spans="32:36" x14ac:dyDescent="0.25">
      <c r="AF5093" s="32"/>
      <c r="AG5093" s="32"/>
      <c r="AH5093" s="32"/>
      <c r="AI5093" s="32"/>
      <c r="AJ5093" s="32"/>
    </row>
    <row r="5094" spans="32:36" x14ac:dyDescent="0.25">
      <c r="AF5094" s="32"/>
      <c r="AG5094" s="32"/>
      <c r="AH5094" s="32"/>
      <c r="AI5094" s="32"/>
      <c r="AJ5094" s="32"/>
    </row>
    <row r="5095" spans="32:36" x14ac:dyDescent="0.25">
      <c r="AF5095" s="32"/>
      <c r="AG5095" s="32"/>
      <c r="AH5095" s="32"/>
      <c r="AI5095" s="32"/>
      <c r="AJ5095" s="32"/>
    </row>
    <row r="5096" spans="32:36" x14ac:dyDescent="0.25">
      <c r="AF5096" s="32"/>
      <c r="AG5096" s="32"/>
      <c r="AH5096" s="32"/>
      <c r="AI5096" s="32"/>
      <c r="AJ5096" s="32"/>
    </row>
    <row r="5097" spans="32:36" x14ac:dyDescent="0.25">
      <c r="AF5097" s="32"/>
      <c r="AG5097" s="32"/>
      <c r="AH5097" s="32"/>
      <c r="AI5097" s="32"/>
      <c r="AJ5097" s="32"/>
    </row>
    <row r="5098" spans="32:36" x14ac:dyDescent="0.25">
      <c r="AF5098" s="32"/>
      <c r="AG5098" s="32"/>
      <c r="AH5098" s="32"/>
      <c r="AI5098" s="32"/>
      <c r="AJ5098" s="32"/>
    </row>
    <row r="5099" spans="32:36" x14ac:dyDescent="0.25">
      <c r="AF5099" s="32"/>
      <c r="AG5099" s="32"/>
      <c r="AH5099" s="32"/>
      <c r="AI5099" s="32"/>
      <c r="AJ5099" s="32"/>
    </row>
    <row r="5100" spans="32:36" x14ac:dyDescent="0.25">
      <c r="AF5100" s="32"/>
      <c r="AG5100" s="32"/>
      <c r="AH5100" s="32"/>
      <c r="AI5100" s="32"/>
      <c r="AJ5100" s="32"/>
    </row>
    <row r="5101" spans="32:36" x14ac:dyDescent="0.25">
      <c r="AF5101" s="32"/>
      <c r="AG5101" s="32"/>
      <c r="AH5101" s="32"/>
      <c r="AI5101" s="32"/>
      <c r="AJ5101" s="32"/>
    </row>
    <row r="5102" spans="32:36" x14ac:dyDescent="0.25">
      <c r="AF5102" s="32"/>
      <c r="AG5102" s="32"/>
      <c r="AH5102" s="32"/>
      <c r="AI5102" s="32"/>
      <c r="AJ5102" s="32"/>
    </row>
    <row r="5103" spans="32:36" x14ac:dyDescent="0.25">
      <c r="AF5103" s="32"/>
      <c r="AG5103" s="32"/>
      <c r="AH5103" s="32"/>
      <c r="AI5103" s="32"/>
      <c r="AJ5103" s="32"/>
    </row>
    <row r="5104" spans="32:36" x14ac:dyDescent="0.25">
      <c r="AF5104" s="32"/>
      <c r="AG5104" s="32"/>
      <c r="AH5104" s="32"/>
      <c r="AI5104" s="32"/>
      <c r="AJ5104" s="32"/>
    </row>
    <row r="5105" spans="32:36" x14ac:dyDescent="0.25">
      <c r="AF5105" s="32"/>
      <c r="AG5105" s="32"/>
      <c r="AH5105" s="32"/>
      <c r="AI5105" s="32"/>
      <c r="AJ5105" s="32"/>
    </row>
    <row r="5106" spans="32:36" x14ac:dyDescent="0.25">
      <c r="AF5106" s="32"/>
      <c r="AG5106" s="32"/>
      <c r="AH5106" s="32"/>
      <c r="AI5106" s="32"/>
      <c r="AJ5106" s="32"/>
    </row>
    <row r="5107" spans="32:36" x14ac:dyDescent="0.25">
      <c r="AF5107" s="32"/>
      <c r="AG5107" s="32"/>
      <c r="AH5107" s="32"/>
      <c r="AI5107" s="32"/>
      <c r="AJ5107" s="32"/>
    </row>
    <row r="5108" spans="32:36" x14ac:dyDescent="0.25">
      <c r="AF5108" s="32"/>
      <c r="AG5108" s="32"/>
      <c r="AH5108" s="32"/>
      <c r="AI5108" s="32"/>
      <c r="AJ5108" s="32"/>
    </row>
    <row r="5109" spans="32:36" x14ac:dyDescent="0.25">
      <c r="AF5109" s="32"/>
      <c r="AG5109" s="32"/>
      <c r="AH5109" s="32"/>
      <c r="AI5109" s="32"/>
      <c r="AJ5109" s="32"/>
    </row>
    <row r="5110" spans="32:36" x14ac:dyDescent="0.25">
      <c r="AF5110" s="32"/>
      <c r="AG5110" s="32"/>
      <c r="AH5110" s="32"/>
      <c r="AI5110" s="32"/>
      <c r="AJ5110" s="32"/>
    </row>
    <row r="5111" spans="32:36" x14ac:dyDescent="0.25">
      <c r="AF5111" s="32"/>
      <c r="AG5111" s="32"/>
      <c r="AH5111" s="32"/>
      <c r="AI5111" s="32"/>
      <c r="AJ5111" s="32"/>
    </row>
    <row r="5112" spans="32:36" x14ac:dyDescent="0.25">
      <c r="AF5112" s="32"/>
      <c r="AG5112" s="32"/>
      <c r="AH5112" s="32"/>
      <c r="AI5112" s="32"/>
      <c r="AJ5112" s="32"/>
    </row>
    <row r="5113" spans="32:36" x14ac:dyDescent="0.25">
      <c r="AF5113" s="32"/>
      <c r="AG5113" s="32"/>
      <c r="AH5113" s="32"/>
      <c r="AI5113" s="32"/>
      <c r="AJ5113" s="32"/>
    </row>
    <row r="5114" spans="32:36" x14ac:dyDescent="0.25">
      <c r="AF5114" s="32"/>
      <c r="AG5114" s="32"/>
      <c r="AH5114" s="32"/>
      <c r="AI5114" s="32"/>
      <c r="AJ5114" s="32"/>
    </row>
    <row r="5115" spans="32:36" x14ac:dyDescent="0.25">
      <c r="AF5115" s="32"/>
      <c r="AG5115" s="32"/>
      <c r="AH5115" s="32"/>
      <c r="AI5115" s="32"/>
      <c r="AJ5115" s="32"/>
    </row>
    <row r="5116" spans="32:36" x14ac:dyDescent="0.25">
      <c r="AF5116" s="32"/>
      <c r="AG5116" s="32"/>
      <c r="AH5116" s="32"/>
      <c r="AI5116" s="32"/>
      <c r="AJ5116" s="32"/>
    </row>
    <row r="5117" spans="32:36" x14ac:dyDescent="0.25">
      <c r="AF5117" s="32"/>
      <c r="AG5117" s="32"/>
      <c r="AH5117" s="32"/>
      <c r="AI5117" s="32"/>
      <c r="AJ5117" s="32"/>
    </row>
    <row r="5118" spans="32:36" x14ac:dyDescent="0.25">
      <c r="AF5118" s="32"/>
      <c r="AG5118" s="32"/>
      <c r="AH5118" s="32"/>
      <c r="AI5118" s="32"/>
      <c r="AJ5118" s="32"/>
    </row>
    <row r="5119" spans="32:36" x14ac:dyDescent="0.25">
      <c r="AF5119" s="32"/>
      <c r="AG5119" s="32"/>
      <c r="AH5119" s="32"/>
      <c r="AI5119" s="32"/>
      <c r="AJ5119" s="32"/>
    </row>
    <row r="5120" spans="32:36" x14ac:dyDescent="0.25">
      <c r="AF5120" s="32"/>
      <c r="AG5120" s="32"/>
      <c r="AH5120" s="32"/>
      <c r="AI5120" s="32"/>
      <c r="AJ5120" s="32"/>
    </row>
    <row r="5121" spans="32:36" x14ac:dyDescent="0.25">
      <c r="AF5121" s="32"/>
      <c r="AG5121" s="32"/>
      <c r="AH5121" s="32"/>
      <c r="AI5121" s="32"/>
      <c r="AJ5121" s="32"/>
    </row>
    <row r="5122" spans="32:36" x14ac:dyDescent="0.25">
      <c r="AF5122" s="32"/>
      <c r="AG5122" s="32"/>
      <c r="AH5122" s="32"/>
      <c r="AI5122" s="32"/>
      <c r="AJ5122" s="32"/>
    </row>
    <row r="5123" spans="32:36" x14ac:dyDescent="0.25">
      <c r="AF5123" s="32"/>
      <c r="AG5123" s="32"/>
      <c r="AH5123" s="32"/>
      <c r="AI5123" s="32"/>
      <c r="AJ5123" s="32"/>
    </row>
    <row r="5124" spans="32:36" x14ac:dyDescent="0.25">
      <c r="AF5124" s="32"/>
      <c r="AG5124" s="32"/>
      <c r="AH5124" s="32"/>
      <c r="AI5124" s="32"/>
      <c r="AJ5124" s="32"/>
    </row>
    <row r="5125" spans="32:36" x14ac:dyDescent="0.25">
      <c r="AF5125" s="32"/>
      <c r="AG5125" s="32"/>
      <c r="AH5125" s="32"/>
      <c r="AI5125" s="32"/>
      <c r="AJ5125" s="32"/>
    </row>
    <row r="5126" spans="32:36" x14ac:dyDescent="0.25">
      <c r="AF5126" s="32"/>
      <c r="AG5126" s="32"/>
      <c r="AH5126" s="32"/>
      <c r="AI5126" s="32"/>
      <c r="AJ5126" s="32"/>
    </row>
    <row r="5127" spans="32:36" x14ac:dyDescent="0.25">
      <c r="AF5127" s="32"/>
      <c r="AG5127" s="32"/>
      <c r="AH5127" s="32"/>
      <c r="AI5127" s="32"/>
      <c r="AJ5127" s="32"/>
    </row>
    <row r="5128" spans="32:36" x14ac:dyDescent="0.25">
      <c r="AF5128" s="32"/>
      <c r="AG5128" s="32"/>
      <c r="AH5128" s="32"/>
      <c r="AI5128" s="32"/>
      <c r="AJ5128" s="32"/>
    </row>
    <row r="5129" spans="32:36" x14ac:dyDescent="0.25">
      <c r="AF5129" s="32"/>
      <c r="AG5129" s="32"/>
      <c r="AH5129" s="32"/>
      <c r="AI5129" s="32"/>
      <c r="AJ5129" s="32"/>
    </row>
    <row r="5130" spans="32:36" x14ac:dyDescent="0.25">
      <c r="AF5130" s="32"/>
      <c r="AG5130" s="32"/>
      <c r="AH5130" s="32"/>
      <c r="AI5130" s="32"/>
      <c r="AJ5130" s="32"/>
    </row>
    <row r="5131" spans="32:36" x14ac:dyDescent="0.25">
      <c r="AF5131" s="32"/>
      <c r="AG5131" s="32"/>
      <c r="AH5131" s="32"/>
      <c r="AI5131" s="32"/>
      <c r="AJ5131" s="32"/>
    </row>
    <row r="5132" spans="32:36" x14ac:dyDescent="0.25">
      <c r="AF5132" s="32"/>
      <c r="AG5132" s="32"/>
      <c r="AH5132" s="32"/>
      <c r="AI5132" s="32"/>
      <c r="AJ5132" s="32"/>
    </row>
    <row r="5133" spans="32:36" x14ac:dyDescent="0.25">
      <c r="AF5133" s="32"/>
      <c r="AG5133" s="32"/>
      <c r="AH5133" s="32"/>
      <c r="AI5133" s="32"/>
      <c r="AJ5133" s="32"/>
    </row>
    <row r="5134" spans="32:36" x14ac:dyDescent="0.25">
      <c r="AF5134" s="32"/>
      <c r="AG5134" s="32"/>
      <c r="AH5134" s="32"/>
      <c r="AI5134" s="32"/>
      <c r="AJ5134" s="32"/>
    </row>
    <row r="5135" spans="32:36" x14ac:dyDescent="0.25">
      <c r="AF5135" s="32"/>
      <c r="AG5135" s="32"/>
      <c r="AH5135" s="32"/>
      <c r="AI5135" s="32"/>
      <c r="AJ5135" s="32"/>
    </row>
    <row r="5136" spans="32:36" x14ac:dyDescent="0.25">
      <c r="AF5136" s="32"/>
      <c r="AG5136" s="32"/>
      <c r="AH5136" s="32"/>
      <c r="AI5136" s="32"/>
      <c r="AJ5136" s="32"/>
    </row>
    <row r="5137" spans="32:36" x14ac:dyDescent="0.25">
      <c r="AF5137" s="32"/>
      <c r="AG5137" s="32"/>
      <c r="AH5137" s="32"/>
      <c r="AI5137" s="32"/>
      <c r="AJ5137" s="32"/>
    </row>
    <row r="5138" spans="32:36" x14ac:dyDescent="0.25">
      <c r="AF5138" s="32"/>
      <c r="AG5138" s="32"/>
      <c r="AH5138" s="32"/>
      <c r="AI5138" s="32"/>
      <c r="AJ5138" s="32"/>
    </row>
    <row r="5139" spans="32:36" x14ac:dyDescent="0.25">
      <c r="AF5139" s="32"/>
      <c r="AG5139" s="32"/>
      <c r="AH5139" s="32"/>
      <c r="AI5139" s="32"/>
      <c r="AJ5139" s="32"/>
    </row>
    <row r="5140" spans="32:36" x14ac:dyDescent="0.25">
      <c r="AF5140" s="32"/>
      <c r="AG5140" s="32"/>
      <c r="AH5140" s="32"/>
      <c r="AI5140" s="32"/>
      <c r="AJ5140" s="32"/>
    </row>
    <row r="5141" spans="32:36" x14ac:dyDescent="0.25">
      <c r="AF5141" s="32"/>
      <c r="AG5141" s="32"/>
      <c r="AH5141" s="32"/>
      <c r="AI5141" s="32"/>
      <c r="AJ5141" s="32"/>
    </row>
    <row r="5142" spans="32:36" x14ac:dyDescent="0.25">
      <c r="AF5142" s="32"/>
      <c r="AG5142" s="32"/>
      <c r="AH5142" s="32"/>
      <c r="AI5142" s="32"/>
      <c r="AJ5142" s="32"/>
    </row>
    <row r="5143" spans="32:36" x14ac:dyDescent="0.25">
      <c r="AF5143" s="32"/>
      <c r="AG5143" s="32"/>
      <c r="AH5143" s="32"/>
      <c r="AI5143" s="32"/>
      <c r="AJ5143" s="32"/>
    </row>
    <row r="5144" spans="32:36" x14ac:dyDescent="0.25">
      <c r="AF5144" s="32"/>
      <c r="AG5144" s="32"/>
      <c r="AH5144" s="32"/>
      <c r="AI5144" s="32"/>
      <c r="AJ5144" s="32"/>
    </row>
    <row r="5145" spans="32:36" x14ac:dyDescent="0.25">
      <c r="AF5145" s="32"/>
      <c r="AG5145" s="32"/>
      <c r="AH5145" s="32"/>
      <c r="AI5145" s="32"/>
      <c r="AJ5145" s="32"/>
    </row>
    <row r="5146" spans="32:36" x14ac:dyDescent="0.25">
      <c r="AF5146" s="32"/>
      <c r="AG5146" s="32"/>
      <c r="AH5146" s="32"/>
      <c r="AI5146" s="32"/>
      <c r="AJ5146" s="32"/>
    </row>
    <row r="5147" spans="32:36" x14ac:dyDescent="0.25">
      <c r="AF5147" s="32"/>
      <c r="AG5147" s="32"/>
      <c r="AH5147" s="32"/>
      <c r="AI5147" s="32"/>
      <c r="AJ5147" s="32"/>
    </row>
    <row r="5148" spans="32:36" x14ac:dyDescent="0.25">
      <c r="AF5148" s="32"/>
      <c r="AG5148" s="32"/>
      <c r="AH5148" s="32"/>
      <c r="AI5148" s="32"/>
      <c r="AJ5148" s="32"/>
    </row>
    <row r="5149" spans="32:36" x14ac:dyDescent="0.25">
      <c r="AF5149" s="32"/>
      <c r="AG5149" s="32"/>
      <c r="AH5149" s="32"/>
      <c r="AI5149" s="32"/>
      <c r="AJ5149" s="32"/>
    </row>
    <row r="5150" spans="32:36" x14ac:dyDescent="0.25">
      <c r="AF5150" s="32"/>
      <c r="AG5150" s="32"/>
      <c r="AH5150" s="32"/>
      <c r="AI5150" s="32"/>
      <c r="AJ5150" s="32"/>
    </row>
    <row r="5151" spans="32:36" x14ac:dyDescent="0.25">
      <c r="AF5151" s="32"/>
      <c r="AG5151" s="32"/>
      <c r="AH5151" s="32"/>
      <c r="AI5151" s="32"/>
      <c r="AJ5151" s="32"/>
    </row>
    <row r="5152" spans="32:36" x14ac:dyDescent="0.25">
      <c r="AF5152" s="32"/>
      <c r="AG5152" s="32"/>
      <c r="AH5152" s="32"/>
      <c r="AI5152" s="32"/>
      <c r="AJ5152" s="32"/>
    </row>
    <row r="5153" spans="32:36" x14ac:dyDescent="0.25">
      <c r="AF5153" s="32"/>
      <c r="AG5153" s="32"/>
      <c r="AH5153" s="32"/>
      <c r="AI5153" s="32"/>
      <c r="AJ5153" s="32"/>
    </row>
    <row r="5154" spans="32:36" x14ac:dyDescent="0.25">
      <c r="AF5154" s="32"/>
      <c r="AG5154" s="32"/>
      <c r="AH5154" s="32"/>
      <c r="AI5154" s="32"/>
      <c r="AJ5154" s="32"/>
    </row>
    <row r="5155" spans="32:36" x14ac:dyDescent="0.25">
      <c r="AF5155" s="32"/>
      <c r="AG5155" s="32"/>
      <c r="AH5155" s="32"/>
      <c r="AI5155" s="32"/>
      <c r="AJ5155" s="32"/>
    </row>
    <row r="5156" spans="32:36" x14ac:dyDescent="0.25">
      <c r="AF5156" s="32"/>
      <c r="AG5156" s="32"/>
      <c r="AH5156" s="32"/>
      <c r="AI5156" s="32"/>
      <c r="AJ5156" s="32"/>
    </row>
    <row r="5157" spans="32:36" x14ac:dyDescent="0.25">
      <c r="AF5157" s="32"/>
      <c r="AG5157" s="32"/>
      <c r="AH5157" s="32"/>
      <c r="AI5157" s="32"/>
      <c r="AJ5157" s="32"/>
    </row>
    <row r="5158" spans="32:36" x14ac:dyDescent="0.25">
      <c r="AF5158" s="32"/>
      <c r="AG5158" s="32"/>
      <c r="AH5158" s="32"/>
      <c r="AI5158" s="32"/>
      <c r="AJ5158" s="32"/>
    </row>
    <row r="5159" spans="32:36" x14ac:dyDescent="0.25">
      <c r="AF5159" s="32"/>
      <c r="AG5159" s="32"/>
      <c r="AH5159" s="32"/>
      <c r="AI5159" s="32"/>
      <c r="AJ5159" s="32"/>
    </row>
    <row r="5160" spans="32:36" x14ac:dyDescent="0.25">
      <c r="AF5160" s="32"/>
      <c r="AG5160" s="32"/>
      <c r="AH5160" s="32"/>
      <c r="AI5160" s="32"/>
      <c r="AJ5160" s="32"/>
    </row>
    <row r="5161" spans="32:36" x14ac:dyDescent="0.25">
      <c r="AF5161" s="32"/>
      <c r="AG5161" s="32"/>
      <c r="AH5161" s="32"/>
      <c r="AI5161" s="32"/>
      <c r="AJ5161" s="32"/>
    </row>
    <row r="5162" spans="32:36" x14ac:dyDescent="0.25">
      <c r="AF5162" s="32"/>
      <c r="AG5162" s="32"/>
      <c r="AH5162" s="32"/>
      <c r="AI5162" s="32"/>
      <c r="AJ5162" s="32"/>
    </row>
    <row r="5163" spans="32:36" x14ac:dyDescent="0.25">
      <c r="AF5163" s="32"/>
      <c r="AG5163" s="32"/>
      <c r="AH5163" s="32"/>
      <c r="AI5163" s="32"/>
      <c r="AJ5163" s="32"/>
    </row>
    <row r="5164" spans="32:36" x14ac:dyDescent="0.25">
      <c r="AF5164" s="32"/>
      <c r="AG5164" s="32"/>
      <c r="AH5164" s="32"/>
      <c r="AI5164" s="32"/>
      <c r="AJ5164" s="32"/>
    </row>
    <row r="5165" spans="32:36" x14ac:dyDescent="0.25">
      <c r="AF5165" s="32"/>
      <c r="AG5165" s="32"/>
      <c r="AH5165" s="32"/>
      <c r="AI5165" s="32"/>
      <c r="AJ5165" s="32"/>
    </row>
    <row r="5166" spans="32:36" x14ac:dyDescent="0.25">
      <c r="AF5166" s="32"/>
      <c r="AG5166" s="32"/>
      <c r="AH5166" s="32"/>
      <c r="AI5166" s="32"/>
      <c r="AJ5166" s="32"/>
    </row>
    <row r="5167" spans="32:36" x14ac:dyDescent="0.25">
      <c r="AF5167" s="32"/>
      <c r="AG5167" s="32"/>
      <c r="AH5167" s="32"/>
      <c r="AI5167" s="32"/>
      <c r="AJ5167" s="32"/>
    </row>
    <row r="5168" spans="32:36" x14ac:dyDescent="0.25">
      <c r="AF5168" s="32"/>
      <c r="AG5168" s="32"/>
      <c r="AH5168" s="32"/>
      <c r="AI5168" s="32"/>
      <c r="AJ5168" s="32"/>
    </row>
    <row r="5169" spans="32:36" x14ac:dyDescent="0.25">
      <c r="AF5169" s="32"/>
      <c r="AG5169" s="32"/>
      <c r="AH5169" s="32"/>
      <c r="AI5169" s="32"/>
      <c r="AJ5169" s="32"/>
    </row>
    <row r="5170" spans="32:36" x14ac:dyDescent="0.25">
      <c r="AF5170" s="32"/>
      <c r="AG5170" s="32"/>
      <c r="AH5170" s="32"/>
      <c r="AI5170" s="32"/>
      <c r="AJ5170" s="32"/>
    </row>
    <row r="5171" spans="32:36" x14ac:dyDescent="0.25">
      <c r="AF5171" s="32"/>
      <c r="AG5171" s="32"/>
      <c r="AH5171" s="32"/>
      <c r="AI5171" s="32"/>
      <c r="AJ5171" s="32"/>
    </row>
    <row r="5172" spans="32:36" x14ac:dyDescent="0.25">
      <c r="AF5172" s="32"/>
      <c r="AG5172" s="32"/>
      <c r="AH5172" s="32"/>
      <c r="AI5172" s="32"/>
      <c r="AJ5172" s="32"/>
    </row>
    <row r="5173" spans="32:36" x14ac:dyDescent="0.25">
      <c r="AF5173" s="32"/>
      <c r="AG5173" s="32"/>
      <c r="AH5173" s="32"/>
      <c r="AI5173" s="32"/>
      <c r="AJ5173" s="32"/>
    </row>
    <row r="5174" spans="32:36" x14ac:dyDescent="0.25">
      <c r="AF5174" s="32"/>
      <c r="AG5174" s="32"/>
      <c r="AH5174" s="32"/>
      <c r="AI5174" s="32"/>
      <c r="AJ5174" s="32"/>
    </row>
    <row r="5175" spans="32:36" x14ac:dyDescent="0.25">
      <c r="AF5175" s="32"/>
      <c r="AG5175" s="32"/>
      <c r="AH5175" s="32"/>
      <c r="AI5175" s="32"/>
      <c r="AJ5175" s="32"/>
    </row>
    <row r="5176" spans="32:36" x14ac:dyDescent="0.25">
      <c r="AF5176" s="32"/>
      <c r="AG5176" s="32"/>
      <c r="AH5176" s="32"/>
      <c r="AI5176" s="32"/>
      <c r="AJ5176" s="32"/>
    </row>
    <row r="5177" spans="32:36" x14ac:dyDescent="0.25">
      <c r="AF5177" s="32"/>
      <c r="AG5177" s="32"/>
      <c r="AH5177" s="32"/>
      <c r="AI5177" s="32"/>
      <c r="AJ5177" s="32"/>
    </row>
    <row r="5178" spans="32:36" x14ac:dyDescent="0.25">
      <c r="AF5178" s="32"/>
      <c r="AG5178" s="32"/>
      <c r="AH5178" s="32"/>
      <c r="AI5178" s="32"/>
      <c r="AJ5178" s="32"/>
    </row>
    <row r="5179" spans="32:36" x14ac:dyDescent="0.25">
      <c r="AF5179" s="32"/>
      <c r="AG5179" s="32"/>
      <c r="AH5179" s="32"/>
      <c r="AI5179" s="32"/>
      <c r="AJ5179" s="32"/>
    </row>
    <row r="5180" spans="32:36" x14ac:dyDescent="0.25">
      <c r="AF5180" s="32"/>
      <c r="AG5180" s="32"/>
      <c r="AH5180" s="32"/>
      <c r="AI5180" s="32"/>
      <c r="AJ5180" s="32"/>
    </row>
    <row r="5181" spans="32:36" x14ac:dyDescent="0.25">
      <c r="AF5181" s="32"/>
      <c r="AG5181" s="32"/>
      <c r="AH5181" s="32"/>
      <c r="AI5181" s="32"/>
      <c r="AJ5181" s="32"/>
    </row>
    <row r="5182" spans="32:36" x14ac:dyDescent="0.25">
      <c r="AF5182" s="32"/>
      <c r="AG5182" s="32"/>
      <c r="AH5182" s="32"/>
      <c r="AI5182" s="32"/>
      <c r="AJ5182" s="32"/>
    </row>
    <row r="5183" spans="32:36" x14ac:dyDescent="0.25">
      <c r="AF5183" s="32"/>
      <c r="AG5183" s="32"/>
      <c r="AH5183" s="32"/>
      <c r="AI5183" s="32"/>
      <c r="AJ5183" s="32"/>
    </row>
    <row r="5184" spans="32:36" x14ac:dyDescent="0.25">
      <c r="AF5184" s="32"/>
      <c r="AG5184" s="32"/>
      <c r="AH5184" s="32"/>
      <c r="AI5184" s="32"/>
      <c r="AJ5184" s="32"/>
    </row>
    <row r="5185" spans="32:36" x14ac:dyDescent="0.25">
      <c r="AF5185" s="32"/>
      <c r="AG5185" s="32"/>
      <c r="AH5185" s="32"/>
      <c r="AI5185" s="32"/>
      <c r="AJ5185" s="32"/>
    </row>
    <row r="5186" spans="32:36" x14ac:dyDescent="0.25">
      <c r="AF5186" s="32"/>
      <c r="AG5186" s="32"/>
      <c r="AH5186" s="32"/>
      <c r="AI5186" s="32"/>
      <c r="AJ5186" s="32"/>
    </row>
    <row r="5187" spans="32:36" x14ac:dyDescent="0.25">
      <c r="AF5187" s="32"/>
      <c r="AG5187" s="32"/>
      <c r="AH5187" s="32"/>
      <c r="AI5187" s="32"/>
      <c r="AJ5187" s="32"/>
    </row>
    <row r="5188" spans="32:36" x14ac:dyDescent="0.25">
      <c r="AF5188" s="32"/>
      <c r="AG5188" s="32"/>
      <c r="AH5188" s="32"/>
      <c r="AI5188" s="32"/>
      <c r="AJ5188" s="32"/>
    </row>
    <row r="5189" spans="32:36" x14ac:dyDescent="0.25">
      <c r="AF5189" s="32"/>
      <c r="AG5189" s="32"/>
      <c r="AH5189" s="32"/>
      <c r="AI5189" s="32"/>
      <c r="AJ5189" s="32"/>
    </row>
    <row r="5190" spans="32:36" x14ac:dyDescent="0.25">
      <c r="AF5190" s="32"/>
      <c r="AG5190" s="32"/>
      <c r="AH5190" s="32"/>
      <c r="AI5190" s="32"/>
      <c r="AJ5190" s="32"/>
    </row>
    <row r="5191" spans="32:36" x14ac:dyDescent="0.25">
      <c r="AF5191" s="32"/>
      <c r="AG5191" s="32"/>
      <c r="AH5191" s="32"/>
      <c r="AI5191" s="32"/>
      <c r="AJ5191" s="32"/>
    </row>
    <row r="5192" spans="32:36" x14ac:dyDescent="0.25">
      <c r="AF5192" s="32"/>
      <c r="AG5192" s="32"/>
      <c r="AH5192" s="32"/>
      <c r="AI5192" s="32"/>
      <c r="AJ5192" s="32"/>
    </row>
    <row r="5193" spans="32:36" x14ac:dyDescent="0.25">
      <c r="AF5193" s="32"/>
      <c r="AG5193" s="32"/>
      <c r="AH5193" s="32"/>
      <c r="AI5193" s="32"/>
      <c r="AJ5193" s="32"/>
    </row>
    <row r="5194" spans="32:36" x14ac:dyDescent="0.25">
      <c r="AF5194" s="32"/>
      <c r="AG5194" s="32"/>
      <c r="AH5194" s="32"/>
      <c r="AI5194" s="32"/>
      <c r="AJ5194" s="32"/>
    </row>
    <row r="5195" spans="32:36" x14ac:dyDescent="0.25">
      <c r="AF5195" s="32"/>
      <c r="AG5195" s="32"/>
      <c r="AH5195" s="32"/>
      <c r="AI5195" s="32"/>
      <c r="AJ5195" s="32"/>
    </row>
    <row r="5196" spans="32:36" x14ac:dyDescent="0.25">
      <c r="AF5196" s="32"/>
      <c r="AG5196" s="32"/>
      <c r="AH5196" s="32"/>
      <c r="AI5196" s="32"/>
      <c r="AJ5196" s="32"/>
    </row>
    <row r="5197" spans="32:36" x14ac:dyDescent="0.25">
      <c r="AF5197" s="32"/>
      <c r="AG5197" s="32"/>
      <c r="AH5197" s="32"/>
      <c r="AI5197" s="32"/>
      <c r="AJ5197" s="32"/>
    </row>
    <row r="5198" spans="32:36" x14ac:dyDescent="0.25">
      <c r="AF5198" s="32"/>
      <c r="AG5198" s="32"/>
      <c r="AH5198" s="32"/>
      <c r="AI5198" s="32"/>
      <c r="AJ5198" s="32"/>
    </row>
    <row r="5199" spans="32:36" x14ac:dyDescent="0.25">
      <c r="AF5199" s="32"/>
      <c r="AG5199" s="32"/>
      <c r="AH5199" s="32"/>
      <c r="AI5199" s="32"/>
      <c r="AJ5199" s="32"/>
    </row>
    <row r="5200" spans="32:36" x14ac:dyDescent="0.25">
      <c r="AF5200" s="32"/>
      <c r="AG5200" s="32"/>
      <c r="AH5200" s="32"/>
      <c r="AI5200" s="32"/>
      <c r="AJ5200" s="32"/>
    </row>
    <row r="5201" spans="32:36" x14ac:dyDescent="0.25">
      <c r="AF5201" s="32"/>
      <c r="AG5201" s="32"/>
      <c r="AH5201" s="32"/>
      <c r="AI5201" s="32"/>
      <c r="AJ5201" s="32"/>
    </row>
    <row r="5202" spans="32:36" x14ac:dyDescent="0.25">
      <c r="AF5202" s="32"/>
      <c r="AG5202" s="32"/>
      <c r="AH5202" s="32"/>
      <c r="AI5202" s="32"/>
      <c r="AJ5202" s="32"/>
    </row>
    <row r="5203" spans="32:36" x14ac:dyDescent="0.25">
      <c r="AF5203" s="32"/>
      <c r="AG5203" s="32"/>
      <c r="AH5203" s="32"/>
      <c r="AI5203" s="32"/>
      <c r="AJ5203" s="32"/>
    </row>
    <row r="5204" spans="32:36" x14ac:dyDescent="0.25">
      <c r="AF5204" s="32"/>
      <c r="AG5204" s="32"/>
      <c r="AH5204" s="32"/>
      <c r="AI5204" s="32"/>
      <c r="AJ5204" s="32"/>
    </row>
    <row r="5205" spans="32:36" x14ac:dyDescent="0.25">
      <c r="AF5205" s="32"/>
      <c r="AG5205" s="32"/>
      <c r="AH5205" s="32"/>
      <c r="AI5205" s="32"/>
      <c r="AJ5205" s="32"/>
    </row>
    <row r="5206" spans="32:36" x14ac:dyDescent="0.25">
      <c r="AF5206" s="32"/>
      <c r="AG5206" s="32"/>
      <c r="AH5206" s="32"/>
      <c r="AI5206" s="32"/>
      <c r="AJ5206" s="32"/>
    </row>
    <row r="5207" spans="32:36" x14ac:dyDescent="0.25">
      <c r="AF5207" s="32"/>
      <c r="AG5207" s="32"/>
      <c r="AH5207" s="32"/>
      <c r="AI5207" s="32"/>
      <c r="AJ5207" s="32"/>
    </row>
    <row r="5208" spans="32:36" x14ac:dyDescent="0.25">
      <c r="AF5208" s="32"/>
      <c r="AG5208" s="32"/>
      <c r="AH5208" s="32"/>
      <c r="AI5208" s="32"/>
      <c r="AJ5208" s="32"/>
    </row>
    <row r="5209" spans="32:36" x14ac:dyDescent="0.25">
      <c r="AF5209" s="32"/>
      <c r="AG5209" s="32"/>
      <c r="AH5209" s="32"/>
      <c r="AI5209" s="32"/>
      <c r="AJ5209" s="32"/>
    </row>
    <row r="5210" spans="32:36" x14ac:dyDescent="0.25">
      <c r="AF5210" s="32"/>
      <c r="AG5210" s="32"/>
      <c r="AH5210" s="32"/>
      <c r="AI5210" s="32"/>
      <c r="AJ5210" s="32"/>
    </row>
    <row r="5211" spans="32:36" x14ac:dyDescent="0.25">
      <c r="AF5211" s="32"/>
      <c r="AG5211" s="32"/>
      <c r="AH5211" s="32"/>
      <c r="AI5211" s="32"/>
      <c r="AJ5211" s="32"/>
    </row>
    <row r="5212" spans="32:36" x14ac:dyDescent="0.25">
      <c r="AF5212" s="32"/>
      <c r="AG5212" s="32"/>
      <c r="AH5212" s="32"/>
      <c r="AI5212" s="32"/>
      <c r="AJ5212" s="32"/>
    </row>
    <row r="5213" spans="32:36" x14ac:dyDescent="0.25">
      <c r="AF5213" s="32"/>
      <c r="AG5213" s="32"/>
      <c r="AH5213" s="32"/>
      <c r="AI5213" s="32"/>
      <c r="AJ5213" s="32"/>
    </row>
    <row r="5214" spans="32:36" x14ac:dyDescent="0.25">
      <c r="AF5214" s="32"/>
      <c r="AG5214" s="32"/>
      <c r="AH5214" s="32"/>
      <c r="AI5214" s="32"/>
      <c r="AJ5214" s="32"/>
    </row>
    <row r="5215" spans="32:36" x14ac:dyDescent="0.25">
      <c r="AF5215" s="32"/>
      <c r="AG5215" s="32"/>
      <c r="AH5215" s="32"/>
      <c r="AI5215" s="32"/>
      <c r="AJ5215" s="32"/>
    </row>
    <row r="5216" spans="32:36" x14ac:dyDescent="0.25">
      <c r="AF5216" s="32"/>
      <c r="AG5216" s="32"/>
      <c r="AH5216" s="32"/>
      <c r="AI5216" s="32"/>
      <c r="AJ5216" s="32"/>
    </row>
    <row r="5217" spans="32:36" x14ac:dyDescent="0.25">
      <c r="AF5217" s="32"/>
      <c r="AG5217" s="32"/>
      <c r="AH5217" s="32"/>
      <c r="AI5217" s="32"/>
      <c r="AJ5217" s="32"/>
    </row>
    <row r="5218" spans="32:36" x14ac:dyDescent="0.25">
      <c r="AF5218" s="32"/>
      <c r="AG5218" s="32"/>
      <c r="AH5218" s="32"/>
      <c r="AI5218" s="32"/>
      <c r="AJ5218" s="32"/>
    </row>
    <row r="5219" spans="32:36" x14ac:dyDescent="0.25">
      <c r="AF5219" s="32"/>
      <c r="AG5219" s="32"/>
      <c r="AH5219" s="32"/>
      <c r="AI5219" s="32"/>
      <c r="AJ5219" s="32"/>
    </row>
    <row r="5220" spans="32:36" x14ac:dyDescent="0.25">
      <c r="AF5220" s="32"/>
      <c r="AG5220" s="32"/>
      <c r="AH5220" s="32"/>
      <c r="AI5220" s="32"/>
      <c r="AJ5220" s="32"/>
    </row>
    <row r="5221" spans="32:36" x14ac:dyDescent="0.25">
      <c r="AF5221" s="32"/>
      <c r="AG5221" s="32"/>
      <c r="AH5221" s="32"/>
      <c r="AI5221" s="32"/>
      <c r="AJ5221" s="32"/>
    </row>
    <row r="5222" spans="32:36" x14ac:dyDescent="0.25">
      <c r="AF5222" s="32"/>
      <c r="AG5222" s="32"/>
      <c r="AH5222" s="32"/>
      <c r="AI5222" s="32"/>
      <c r="AJ5222" s="32"/>
    </row>
    <row r="5223" spans="32:36" x14ac:dyDescent="0.25">
      <c r="AF5223" s="32"/>
      <c r="AG5223" s="32"/>
      <c r="AH5223" s="32"/>
      <c r="AI5223" s="32"/>
      <c r="AJ5223" s="32"/>
    </row>
    <row r="5224" spans="32:36" x14ac:dyDescent="0.25">
      <c r="AF5224" s="32"/>
      <c r="AG5224" s="32"/>
      <c r="AH5224" s="32"/>
      <c r="AI5224" s="32"/>
      <c r="AJ5224" s="32"/>
    </row>
    <row r="5225" spans="32:36" x14ac:dyDescent="0.25">
      <c r="AF5225" s="32"/>
      <c r="AG5225" s="32"/>
      <c r="AH5225" s="32"/>
      <c r="AI5225" s="32"/>
      <c r="AJ5225" s="32"/>
    </row>
    <row r="5226" spans="32:36" x14ac:dyDescent="0.25">
      <c r="AF5226" s="32"/>
      <c r="AG5226" s="32"/>
      <c r="AH5226" s="32"/>
      <c r="AI5226" s="32"/>
      <c r="AJ5226" s="32"/>
    </row>
    <row r="5227" spans="32:36" x14ac:dyDescent="0.25">
      <c r="AF5227" s="32"/>
      <c r="AG5227" s="32"/>
      <c r="AH5227" s="32"/>
      <c r="AI5227" s="32"/>
      <c r="AJ5227" s="32"/>
    </row>
    <row r="5228" spans="32:36" x14ac:dyDescent="0.25">
      <c r="AF5228" s="32"/>
      <c r="AG5228" s="32"/>
      <c r="AH5228" s="32"/>
      <c r="AI5228" s="32"/>
      <c r="AJ5228" s="32"/>
    </row>
    <row r="5229" spans="32:36" x14ac:dyDescent="0.25">
      <c r="AF5229" s="32"/>
      <c r="AG5229" s="32"/>
      <c r="AH5229" s="32"/>
      <c r="AI5229" s="32"/>
      <c r="AJ5229" s="32"/>
    </row>
    <row r="5230" spans="32:36" x14ac:dyDescent="0.25">
      <c r="AF5230" s="32"/>
      <c r="AG5230" s="32"/>
      <c r="AH5230" s="32"/>
      <c r="AI5230" s="32"/>
      <c r="AJ5230" s="32"/>
    </row>
    <row r="5231" spans="32:36" x14ac:dyDescent="0.25">
      <c r="AF5231" s="32"/>
      <c r="AG5231" s="32"/>
      <c r="AH5231" s="32"/>
      <c r="AI5231" s="32"/>
      <c r="AJ5231" s="32"/>
    </row>
    <row r="5232" spans="32:36" x14ac:dyDescent="0.25">
      <c r="AF5232" s="32"/>
      <c r="AG5232" s="32"/>
      <c r="AH5232" s="32"/>
      <c r="AI5232" s="32"/>
      <c r="AJ5232" s="32"/>
    </row>
    <row r="5233" spans="32:36" x14ac:dyDescent="0.25">
      <c r="AF5233" s="32"/>
      <c r="AG5233" s="32"/>
      <c r="AH5233" s="32"/>
      <c r="AI5233" s="32"/>
      <c r="AJ5233" s="32"/>
    </row>
    <row r="5234" spans="32:36" x14ac:dyDescent="0.25">
      <c r="AF5234" s="32"/>
      <c r="AG5234" s="32"/>
      <c r="AH5234" s="32"/>
      <c r="AI5234" s="32"/>
      <c r="AJ5234" s="32"/>
    </row>
    <row r="5235" spans="32:36" x14ac:dyDescent="0.25">
      <c r="AF5235" s="32"/>
      <c r="AG5235" s="32"/>
      <c r="AH5235" s="32"/>
      <c r="AI5235" s="32"/>
      <c r="AJ5235" s="32"/>
    </row>
    <row r="5236" spans="32:36" x14ac:dyDescent="0.25">
      <c r="AF5236" s="32"/>
      <c r="AG5236" s="32"/>
      <c r="AH5236" s="32"/>
      <c r="AI5236" s="32"/>
      <c r="AJ5236" s="32"/>
    </row>
    <row r="5237" spans="32:36" x14ac:dyDescent="0.25">
      <c r="AF5237" s="32"/>
      <c r="AG5237" s="32"/>
      <c r="AH5237" s="32"/>
      <c r="AI5237" s="32"/>
      <c r="AJ5237" s="32"/>
    </row>
    <row r="5238" spans="32:36" x14ac:dyDescent="0.25">
      <c r="AF5238" s="32"/>
      <c r="AG5238" s="32"/>
      <c r="AH5238" s="32"/>
      <c r="AI5238" s="32"/>
      <c r="AJ5238" s="32"/>
    </row>
    <row r="5239" spans="32:36" x14ac:dyDescent="0.25">
      <c r="AF5239" s="32"/>
      <c r="AG5239" s="32"/>
      <c r="AH5239" s="32"/>
      <c r="AI5239" s="32"/>
      <c r="AJ5239" s="32"/>
    </row>
    <row r="5240" spans="32:36" x14ac:dyDescent="0.25">
      <c r="AF5240" s="32"/>
      <c r="AG5240" s="32"/>
      <c r="AH5240" s="32"/>
      <c r="AI5240" s="32"/>
      <c r="AJ5240" s="32"/>
    </row>
    <row r="5241" spans="32:36" x14ac:dyDescent="0.25">
      <c r="AF5241" s="32"/>
      <c r="AG5241" s="32"/>
      <c r="AH5241" s="32"/>
      <c r="AI5241" s="32"/>
      <c r="AJ5241" s="32"/>
    </row>
    <row r="5242" spans="32:36" x14ac:dyDescent="0.25">
      <c r="AF5242" s="32"/>
      <c r="AG5242" s="32"/>
      <c r="AH5242" s="32"/>
      <c r="AI5242" s="32"/>
      <c r="AJ5242" s="32"/>
    </row>
    <row r="5243" spans="32:36" x14ac:dyDescent="0.25">
      <c r="AF5243" s="32"/>
      <c r="AG5243" s="32"/>
      <c r="AH5243" s="32"/>
      <c r="AI5243" s="32"/>
      <c r="AJ5243" s="32"/>
    </row>
    <row r="5244" spans="32:36" x14ac:dyDescent="0.25">
      <c r="AF5244" s="32"/>
      <c r="AG5244" s="32"/>
      <c r="AH5244" s="32"/>
      <c r="AI5244" s="32"/>
      <c r="AJ5244" s="32"/>
    </row>
    <row r="5245" spans="32:36" x14ac:dyDescent="0.25">
      <c r="AF5245" s="32"/>
      <c r="AG5245" s="32"/>
      <c r="AH5245" s="32"/>
      <c r="AI5245" s="32"/>
      <c r="AJ5245" s="32"/>
    </row>
    <row r="5246" spans="32:36" x14ac:dyDescent="0.25">
      <c r="AF5246" s="32"/>
      <c r="AG5246" s="32"/>
      <c r="AH5246" s="32"/>
      <c r="AI5246" s="32"/>
      <c r="AJ5246" s="32"/>
    </row>
    <row r="5247" spans="32:36" x14ac:dyDescent="0.25">
      <c r="AF5247" s="32"/>
      <c r="AG5247" s="32"/>
      <c r="AH5247" s="32"/>
      <c r="AI5247" s="32"/>
      <c r="AJ5247" s="32"/>
    </row>
    <row r="5248" spans="32:36" x14ac:dyDescent="0.25">
      <c r="AF5248" s="32"/>
      <c r="AG5248" s="32"/>
      <c r="AH5248" s="32"/>
      <c r="AI5248" s="32"/>
      <c r="AJ5248" s="32"/>
    </row>
    <row r="5249" spans="32:36" x14ac:dyDescent="0.25">
      <c r="AF5249" s="32"/>
      <c r="AG5249" s="32"/>
      <c r="AH5249" s="32"/>
      <c r="AI5249" s="32"/>
      <c r="AJ5249" s="32"/>
    </row>
    <row r="5250" spans="32:36" x14ac:dyDescent="0.25">
      <c r="AF5250" s="32"/>
      <c r="AG5250" s="32"/>
      <c r="AH5250" s="32"/>
      <c r="AI5250" s="32"/>
      <c r="AJ5250" s="32"/>
    </row>
    <row r="5251" spans="32:36" x14ac:dyDescent="0.25">
      <c r="AF5251" s="32"/>
      <c r="AG5251" s="32"/>
      <c r="AH5251" s="32"/>
      <c r="AI5251" s="32"/>
      <c r="AJ5251" s="32"/>
    </row>
    <row r="5252" spans="32:36" x14ac:dyDescent="0.25">
      <c r="AF5252" s="32"/>
      <c r="AG5252" s="32"/>
      <c r="AH5252" s="32"/>
      <c r="AI5252" s="32"/>
      <c r="AJ5252" s="32"/>
    </row>
    <row r="5253" spans="32:36" x14ac:dyDescent="0.25">
      <c r="AF5253" s="32"/>
      <c r="AG5253" s="32"/>
      <c r="AH5253" s="32"/>
      <c r="AI5253" s="32"/>
      <c r="AJ5253" s="32"/>
    </row>
    <row r="5254" spans="32:36" x14ac:dyDescent="0.25">
      <c r="AF5254" s="32"/>
      <c r="AG5254" s="32"/>
      <c r="AH5254" s="32"/>
      <c r="AI5254" s="32"/>
      <c r="AJ5254" s="32"/>
    </row>
    <row r="5255" spans="32:36" x14ac:dyDescent="0.25">
      <c r="AF5255" s="32"/>
      <c r="AG5255" s="32"/>
      <c r="AH5255" s="32"/>
      <c r="AI5255" s="32"/>
      <c r="AJ5255" s="32"/>
    </row>
    <row r="5256" spans="32:36" x14ac:dyDescent="0.25">
      <c r="AF5256" s="32"/>
      <c r="AG5256" s="32"/>
      <c r="AH5256" s="32"/>
      <c r="AI5256" s="32"/>
      <c r="AJ5256" s="32"/>
    </row>
    <row r="5257" spans="32:36" x14ac:dyDescent="0.25">
      <c r="AF5257" s="32"/>
      <c r="AG5257" s="32"/>
      <c r="AH5257" s="32"/>
      <c r="AI5257" s="32"/>
      <c r="AJ5257" s="32"/>
    </row>
    <row r="5258" spans="32:36" x14ac:dyDescent="0.25">
      <c r="AF5258" s="32"/>
      <c r="AG5258" s="32"/>
      <c r="AH5258" s="32"/>
      <c r="AI5258" s="32"/>
      <c r="AJ5258" s="32"/>
    </row>
    <row r="5259" spans="32:36" x14ac:dyDescent="0.25">
      <c r="AF5259" s="32"/>
      <c r="AG5259" s="32"/>
      <c r="AH5259" s="32"/>
      <c r="AI5259" s="32"/>
      <c r="AJ5259" s="32"/>
    </row>
    <row r="5260" spans="32:36" x14ac:dyDescent="0.25">
      <c r="AF5260" s="32"/>
      <c r="AG5260" s="32"/>
      <c r="AH5260" s="32"/>
      <c r="AI5260" s="32"/>
      <c r="AJ5260" s="32"/>
    </row>
    <row r="5261" spans="32:36" x14ac:dyDescent="0.25">
      <c r="AF5261" s="32"/>
      <c r="AG5261" s="32"/>
      <c r="AH5261" s="32"/>
      <c r="AI5261" s="32"/>
      <c r="AJ5261" s="32"/>
    </row>
    <row r="5262" spans="32:36" x14ac:dyDescent="0.25">
      <c r="AF5262" s="32"/>
      <c r="AG5262" s="32"/>
      <c r="AH5262" s="32"/>
      <c r="AI5262" s="32"/>
      <c r="AJ5262" s="32"/>
    </row>
    <row r="5263" spans="32:36" x14ac:dyDescent="0.25">
      <c r="AF5263" s="32"/>
      <c r="AG5263" s="32"/>
      <c r="AH5263" s="32"/>
      <c r="AI5263" s="32"/>
      <c r="AJ5263" s="32"/>
    </row>
    <row r="5264" spans="32:36" x14ac:dyDescent="0.25">
      <c r="AF5264" s="32"/>
      <c r="AG5264" s="32"/>
      <c r="AH5264" s="32"/>
      <c r="AI5264" s="32"/>
      <c r="AJ5264" s="32"/>
    </row>
    <row r="5265" spans="32:36" x14ac:dyDescent="0.25">
      <c r="AF5265" s="32"/>
      <c r="AG5265" s="32"/>
      <c r="AH5265" s="32"/>
      <c r="AI5265" s="32"/>
      <c r="AJ5265" s="32"/>
    </row>
    <row r="5266" spans="32:36" x14ac:dyDescent="0.25">
      <c r="AF5266" s="32"/>
      <c r="AG5266" s="32"/>
      <c r="AH5266" s="32"/>
      <c r="AI5266" s="32"/>
      <c r="AJ5266" s="32"/>
    </row>
    <row r="5267" spans="32:36" x14ac:dyDescent="0.25">
      <c r="AF5267" s="32"/>
      <c r="AG5267" s="32"/>
      <c r="AH5267" s="32"/>
      <c r="AI5267" s="32"/>
      <c r="AJ5267" s="32"/>
    </row>
    <row r="5268" spans="32:36" x14ac:dyDescent="0.25">
      <c r="AF5268" s="32"/>
      <c r="AG5268" s="32"/>
      <c r="AH5268" s="32"/>
      <c r="AI5268" s="32"/>
      <c r="AJ5268" s="32"/>
    </row>
    <row r="5269" spans="32:36" x14ac:dyDescent="0.25">
      <c r="AF5269" s="32"/>
      <c r="AG5269" s="32"/>
      <c r="AH5269" s="32"/>
      <c r="AI5269" s="32"/>
      <c r="AJ5269" s="32"/>
    </row>
    <row r="5270" spans="32:36" x14ac:dyDescent="0.25">
      <c r="AF5270" s="32"/>
      <c r="AG5270" s="32"/>
      <c r="AH5270" s="32"/>
      <c r="AI5270" s="32"/>
      <c r="AJ5270" s="32"/>
    </row>
    <row r="5271" spans="32:36" x14ac:dyDescent="0.25">
      <c r="AF5271" s="32"/>
      <c r="AG5271" s="32"/>
      <c r="AH5271" s="32"/>
      <c r="AI5271" s="32"/>
      <c r="AJ5271" s="32"/>
    </row>
    <row r="5272" spans="32:36" x14ac:dyDescent="0.25">
      <c r="AF5272" s="32"/>
      <c r="AG5272" s="32"/>
      <c r="AH5272" s="32"/>
      <c r="AI5272" s="32"/>
      <c r="AJ5272" s="32"/>
    </row>
    <row r="5273" spans="32:36" x14ac:dyDescent="0.25">
      <c r="AF5273" s="32"/>
      <c r="AG5273" s="32"/>
      <c r="AH5273" s="32"/>
      <c r="AI5273" s="32"/>
      <c r="AJ5273" s="32"/>
    </row>
    <row r="5274" spans="32:36" x14ac:dyDescent="0.25">
      <c r="AF5274" s="32"/>
      <c r="AG5274" s="32"/>
      <c r="AH5274" s="32"/>
      <c r="AI5274" s="32"/>
      <c r="AJ5274" s="32"/>
    </row>
    <row r="5275" spans="32:36" x14ac:dyDescent="0.25">
      <c r="AF5275" s="32"/>
      <c r="AG5275" s="32"/>
      <c r="AH5275" s="32"/>
      <c r="AI5275" s="32"/>
      <c r="AJ5275" s="32"/>
    </row>
    <row r="5276" spans="32:36" x14ac:dyDescent="0.25">
      <c r="AF5276" s="32"/>
      <c r="AG5276" s="32"/>
      <c r="AH5276" s="32"/>
      <c r="AI5276" s="32"/>
      <c r="AJ5276" s="32"/>
    </row>
    <row r="5277" spans="32:36" x14ac:dyDescent="0.25">
      <c r="AF5277" s="32"/>
      <c r="AG5277" s="32"/>
      <c r="AH5277" s="32"/>
      <c r="AI5277" s="32"/>
      <c r="AJ5277" s="32"/>
    </row>
    <row r="5278" spans="32:36" x14ac:dyDescent="0.25">
      <c r="AF5278" s="32"/>
      <c r="AG5278" s="32"/>
      <c r="AH5278" s="32"/>
      <c r="AI5278" s="32"/>
      <c r="AJ5278" s="32"/>
    </row>
    <row r="5279" spans="32:36" x14ac:dyDescent="0.25">
      <c r="AF5279" s="32"/>
      <c r="AG5279" s="32"/>
      <c r="AH5279" s="32"/>
      <c r="AI5279" s="32"/>
      <c r="AJ5279" s="32"/>
    </row>
    <row r="5280" spans="32:36" x14ac:dyDescent="0.25">
      <c r="AF5280" s="32"/>
      <c r="AG5280" s="32"/>
      <c r="AH5280" s="32"/>
      <c r="AI5280" s="32"/>
      <c r="AJ5280" s="32"/>
    </row>
    <row r="5281" spans="32:36" x14ac:dyDescent="0.25">
      <c r="AF5281" s="32"/>
      <c r="AG5281" s="32"/>
      <c r="AH5281" s="32"/>
      <c r="AI5281" s="32"/>
      <c r="AJ5281" s="32"/>
    </row>
    <row r="5282" spans="32:36" x14ac:dyDescent="0.25">
      <c r="AF5282" s="32"/>
      <c r="AG5282" s="32"/>
      <c r="AH5282" s="32"/>
      <c r="AI5282" s="32"/>
      <c r="AJ5282" s="32"/>
    </row>
    <row r="5283" spans="32:36" x14ac:dyDescent="0.25">
      <c r="AF5283" s="32"/>
      <c r="AG5283" s="32"/>
      <c r="AH5283" s="32"/>
      <c r="AI5283" s="32"/>
      <c r="AJ5283" s="32"/>
    </row>
    <row r="5284" spans="32:36" x14ac:dyDescent="0.25">
      <c r="AF5284" s="32"/>
      <c r="AG5284" s="32"/>
      <c r="AH5284" s="32"/>
      <c r="AI5284" s="32"/>
      <c r="AJ5284" s="32"/>
    </row>
    <row r="5285" spans="32:36" x14ac:dyDescent="0.25">
      <c r="AF5285" s="32"/>
      <c r="AG5285" s="32"/>
      <c r="AH5285" s="32"/>
      <c r="AI5285" s="32"/>
      <c r="AJ5285" s="32"/>
    </row>
    <row r="5286" spans="32:36" x14ac:dyDescent="0.25">
      <c r="AF5286" s="32"/>
      <c r="AG5286" s="32"/>
      <c r="AH5286" s="32"/>
      <c r="AI5286" s="32"/>
      <c r="AJ5286" s="32"/>
    </row>
    <row r="5287" spans="32:36" x14ac:dyDescent="0.25">
      <c r="AF5287" s="32"/>
      <c r="AG5287" s="32"/>
      <c r="AH5287" s="32"/>
      <c r="AI5287" s="32"/>
      <c r="AJ5287" s="32"/>
    </row>
    <row r="5288" spans="32:36" x14ac:dyDescent="0.25">
      <c r="AF5288" s="32"/>
      <c r="AG5288" s="32"/>
      <c r="AH5288" s="32"/>
      <c r="AI5288" s="32"/>
      <c r="AJ5288" s="32"/>
    </row>
    <row r="5289" spans="32:36" x14ac:dyDescent="0.25">
      <c r="AF5289" s="32"/>
      <c r="AG5289" s="32"/>
      <c r="AH5289" s="32"/>
      <c r="AI5289" s="32"/>
      <c r="AJ5289" s="32"/>
    </row>
    <row r="5290" spans="32:36" x14ac:dyDescent="0.25">
      <c r="AF5290" s="32"/>
      <c r="AG5290" s="32"/>
      <c r="AH5290" s="32"/>
      <c r="AI5290" s="32"/>
      <c r="AJ5290" s="32"/>
    </row>
    <row r="5291" spans="32:36" x14ac:dyDescent="0.25">
      <c r="AF5291" s="32"/>
      <c r="AG5291" s="32"/>
      <c r="AH5291" s="32"/>
      <c r="AI5291" s="32"/>
      <c r="AJ5291" s="32"/>
    </row>
    <row r="5292" spans="32:36" x14ac:dyDescent="0.25">
      <c r="AF5292" s="32"/>
      <c r="AG5292" s="32"/>
      <c r="AH5292" s="32"/>
      <c r="AI5292" s="32"/>
      <c r="AJ5292" s="32"/>
    </row>
    <row r="5293" spans="32:36" x14ac:dyDescent="0.25">
      <c r="AF5293" s="32"/>
      <c r="AG5293" s="32"/>
      <c r="AH5293" s="32"/>
      <c r="AI5293" s="32"/>
      <c r="AJ5293" s="32"/>
    </row>
    <row r="5294" spans="32:36" x14ac:dyDescent="0.25">
      <c r="AF5294" s="32"/>
      <c r="AG5294" s="32"/>
      <c r="AH5294" s="32"/>
      <c r="AI5294" s="32"/>
      <c r="AJ5294" s="32"/>
    </row>
    <row r="5295" spans="32:36" x14ac:dyDescent="0.25">
      <c r="AF5295" s="32"/>
      <c r="AG5295" s="32"/>
      <c r="AH5295" s="32"/>
      <c r="AI5295" s="32"/>
      <c r="AJ5295" s="32"/>
    </row>
    <row r="5296" spans="32:36" x14ac:dyDescent="0.25">
      <c r="AF5296" s="32"/>
      <c r="AG5296" s="32"/>
      <c r="AH5296" s="32"/>
      <c r="AI5296" s="32"/>
      <c r="AJ5296" s="32"/>
    </row>
    <row r="5297" spans="32:36" x14ac:dyDescent="0.25">
      <c r="AF5297" s="32"/>
      <c r="AG5297" s="32"/>
      <c r="AH5297" s="32"/>
      <c r="AI5297" s="32"/>
      <c r="AJ5297" s="32"/>
    </row>
    <row r="5298" spans="32:36" x14ac:dyDescent="0.25">
      <c r="AF5298" s="32"/>
      <c r="AG5298" s="32"/>
      <c r="AH5298" s="32"/>
      <c r="AI5298" s="32"/>
      <c r="AJ5298" s="32"/>
    </row>
    <row r="5299" spans="32:36" x14ac:dyDescent="0.25">
      <c r="AF5299" s="32"/>
      <c r="AG5299" s="32"/>
      <c r="AH5299" s="32"/>
      <c r="AI5299" s="32"/>
      <c r="AJ5299" s="32"/>
    </row>
    <row r="5300" spans="32:36" x14ac:dyDescent="0.25">
      <c r="AF5300" s="32"/>
      <c r="AG5300" s="32"/>
      <c r="AH5300" s="32"/>
      <c r="AI5300" s="32"/>
      <c r="AJ5300" s="32"/>
    </row>
    <row r="5301" spans="32:36" x14ac:dyDescent="0.25">
      <c r="AF5301" s="32"/>
      <c r="AG5301" s="32"/>
      <c r="AH5301" s="32"/>
      <c r="AI5301" s="32"/>
      <c r="AJ5301" s="32"/>
    </row>
    <row r="5302" spans="32:36" x14ac:dyDescent="0.25">
      <c r="AF5302" s="32"/>
      <c r="AG5302" s="32"/>
      <c r="AH5302" s="32"/>
      <c r="AI5302" s="32"/>
      <c r="AJ5302" s="32"/>
    </row>
    <row r="5303" spans="32:36" x14ac:dyDescent="0.25">
      <c r="AF5303" s="32"/>
      <c r="AG5303" s="32"/>
      <c r="AH5303" s="32"/>
      <c r="AI5303" s="32"/>
      <c r="AJ5303" s="32"/>
    </row>
    <row r="5304" spans="32:36" x14ac:dyDescent="0.25">
      <c r="AF5304" s="32"/>
      <c r="AG5304" s="32"/>
      <c r="AH5304" s="32"/>
      <c r="AI5304" s="32"/>
      <c r="AJ5304" s="32"/>
    </row>
    <row r="5305" spans="32:36" x14ac:dyDescent="0.25">
      <c r="AF5305" s="32"/>
      <c r="AG5305" s="32"/>
      <c r="AH5305" s="32"/>
      <c r="AI5305" s="32"/>
      <c r="AJ5305" s="32"/>
    </row>
    <row r="5306" spans="32:36" x14ac:dyDescent="0.25">
      <c r="AF5306" s="32"/>
      <c r="AG5306" s="32"/>
      <c r="AH5306" s="32"/>
      <c r="AI5306" s="32"/>
      <c r="AJ5306" s="32"/>
    </row>
    <row r="5307" spans="32:36" x14ac:dyDescent="0.25">
      <c r="AF5307" s="32"/>
      <c r="AG5307" s="32"/>
      <c r="AH5307" s="32"/>
      <c r="AI5307" s="32"/>
      <c r="AJ5307" s="32"/>
    </row>
    <row r="5308" spans="32:36" x14ac:dyDescent="0.25">
      <c r="AF5308" s="32"/>
      <c r="AG5308" s="32"/>
      <c r="AH5308" s="32"/>
      <c r="AI5308" s="32"/>
      <c r="AJ5308" s="32"/>
    </row>
    <row r="5309" spans="32:36" x14ac:dyDescent="0.25">
      <c r="AF5309" s="32"/>
      <c r="AG5309" s="32"/>
      <c r="AH5309" s="32"/>
      <c r="AI5309" s="32"/>
      <c r="AJ5309" s="32"/>
    </row>
    <row r="5310" spans="32:36" x14ac:dyDescent="0.25">
      <c r="AF5310" s="32"/>
      <c r="AG5310" s="32"/>
      <c r="AH5310" s="32"/>
      <c r="AI5310" s="32"/>
      <c r="AJ5310" s="32"/>
    </row>
    <row r="5311" spans="32:36" x14ac:dyDescent="0.25">
      <c r="AF5311" s="32"/>
      <c r="AG5311" s="32"/>
      <c r="AH5311" s="32"/>
      <c r="AI5311" s="32"/>
      <c r="AJ5311" s="32"/>
    </row>
    <row r="5312" spans="32:36" x14ac:dyDescent="0.25">
      <c r="AF5312" s="32"/>
      <c r="AG5312" s="32"/>
      <c r="AH5312" s="32"/>
      <c r="AI5312" s="32"/>
      <c r="AJ5312" s="32"/>
    </row>
    <row r="5313" spans="32:36" x14ac:dyDescent="0.25">
      <c r="AF5313" s="32"/>
      <c r="AG5313" s="32"/>
      <c r="AH5313" s="32"/>
      <c r="AI5313" s="32"/>
      <c r="AJ5313" s="32"/>
    </row>
    <row r="5314" spans="32:36" x14ac:dyDescent="0.25">
      <c r="AF5314" s="32"/>
      <c r="AG5314" s="32"/>
      <c r="AH5314" s="32"/>
      <c r="AI5314" s="32"/>
      <c r="AJ5314" s="32"/>
    </row>
    <row r="5315" spans="32:36" x14ac:dyDescent="0.25">
      <c r="AF5315" s="32"/>
      <c r="AG5315" s="32"/>
      <c r="AH5315" s="32"/>
      <c r="AI5315" s="32"/>
      <c r="AJ5315" s="32"/>
    </row>
    <row r="5316" spans="32:36" x14ac:dyDescent="0.25">
      <c r="AF5316" s="32"/>
      <c r="AG5316" s="32"/>
      <c r="AH5316" s="32"/>
      <c r="AI5316" s="32"/>
      <c r="AJ5316" s="32"/>
    </row>
    <row r="5317" spans="32:36" x14ac:dyDescent="0.25">
      <c r="AF5317" s="32"/>
      <c r="AG5317" s="32"/>
      <c r="AH5317" s="32"/>
      <c r="AI5317" s="32"/>
      <c r="AJ5317" s="32"/>
    </row>
    <row r="5318" spans="32:36" x14ac:dyDescent="0.25">
      <c r="AF5318" s="32"/>
      <c r="AG5318" s="32"/>
      <c r="AH5318" s="32"/>
      <c r="AI5318" s="32"/>
      <c r="AJ5318" s="32"/>
    </row>
    <row r="5319" spans="32:36" x14ac:dyDescent="0.25">
      <c r="AF5319" s="32"/>
      <c r="AG5319" s="32"/>
      <c r="AH5319" s="32"/>
      <c r="AI5319" s="32"/>
      <c r="AJ5319" s="32"/>
    </row>
    <row r="5320" spans="32:36" x14ac:dyDescent="0.25">
      <c r="AF5320" s="32"/>
      <c r="AG5320" s="32"/>
      <c r="AH5320" s="32"/>
      <c r="AI5320" s="32"/>
      <c r="AJ5320" s="32"/>
    </row>
    <row r="5321" spans="32:36" x14ac:dyDescent="0.25">
      <c r="AF5321" s="32"/>
      <c r="AG5321" s="32"/>
      <c r="AH5321" s="32"/>
      <c r="AI5321" s="32"/>
      <c r="AJ5321" s="32"/>
    </row>
    <row r="5322" spans="32:36" x14ac:dyDescent="0.25">
      <c r="AF5322" s="32"/>
      <c r="AG5322" s="32"/>
      <c r="AH5322" s="32"/>
      <c r="AI5322" s="32"/>
      <c r="AJ5322" s="32"/>
    </row>
    <row r="5323" spans="32:36" x14ac:dyDescent="0.25">
      <c r="AF5323" s="32"/>
      <c r="AG5323" s="32"/>
      <c r="AH5323" s="32"/>
      <c r="AI5323" s="32"/>
      <c r="AJ5323" s="32"/>
    </row>
    <row r="5324" spans="32:36" x14ac:dyDescent="0.25">
      <c r="AF5324" s="32"/>
      <c r="AG5324" s="32"/>
      <c r="AH5324" s="32"/>
      <c r="AI5324" s="32"/>
      <c r="AJ5324" s="32"/>
    </row>
    <row r="5325" spans="32:36" x14ac:dyDescent="0.25">
      <c r="AF5325" s="32"/>
      <c r="AG5325" s="32"/>
      <c r="AH5325" s="32"/>
      <c r="AI5325" s="32"/>
      <c r="AJ5325" s="32"/>
    </row>
    <row r="5326" spans="32:36" x14ac:dyDescent="0.25">
      <c r="AF5326" s="32"/>
      <c r="AG5326" s="32"/>
      <c r="AH5326" s="32"/>
      <c r="AI5326" s="32"/>
      <c r="AJ5326" s="32"/>
    </row>
    <row r="5327" spans="32:36" x14ac:dyDescent="0.25">
      <c r="AF5327" s="32"/>
      <c r="AG5327" s="32"/>
      <c r="AH5327" s="32"/>
      <c r="AI5327" s="32"/>
      <c r="AJ5327" s="32"/>
    </row>
    <row r="5328" spans="32:36" x14ac:dyDescent="0.25">
      <c r="AF5328" s="32"/>
      <c r="AG5328" s="32"/>
      <c r="AH5328" s="32"/>
      <c r="AI5328" s="32"/>
      <c r="AJ5328" s="32"/>
    </row>
    <row r="5329" spans="32:36" x14ac:dyDescent="0.25">
      <c r="AF5329" s="32"/>
      <c r="AG5329" s="32"/>
      <c r="AH5329" s="32"/>
      <c r="AI5329" s="32"/>
      <c r="AJ5329" s="32"/>
    </row>
    <row r="5330" spans="32:36" x14ac:dyDescent="0.25">
      <c r="AF5330" s="32"/>
      <c r="AG5330" s="32"/>
      <c r="AH5330" s="32"/>
      <c r="AI5330" s="32"/>
      <c r="AJ5330" s="32"/>
    </row>
    <row r="5331" spans="32:36" x14ac:dyDescent="0.25">
      <c r="AF5331" s="32"/>
      <c r="AG5331" s="32"/>
      <c r="AH5331" s="32"/>
      <c r="AI5331" s="32"/>
      <c r="AJ5331" s="32"/>
    </row>
    <row r="5332" spans="32:36" x14ac:dyDescent="0.25">
      <c r="AF5332" s="32"/>
      <c r="AG5332" s="32"/>
      <c r="AH5332" s="32"/>
      <c r="AI5332" s="32"/>
      <c r="AJ5332" s="32"/>
    </row>
    <row r="5333" spans="32:36" x14ac:dyDescent="0.25">
      <c r="AF5333" s="32"/>
      <c r="AG5333" s="32"/>
      <c r="AH5333" s="32"/>
      <c r="AI5333" s="32"/>
      <c r="AJ5333" s="32"/>
    </row>
    <row r="5334" spans="32:36" x14ac:dyDescent="0.25">
      <c r="AF5334" s="32"/>
      <c r="AG5334" s="32"/>
      <c r="AH5334" s="32"/>
      <c r="AI5334" s="32"/>
      <c r="AJ5334" s="32"/>
    </row>
    <row r="5335" spans="32:36" x14ac:dyDescent="0.25">
      <c r="AF5335" s="32"/>
      <c r="AG5335" s="32"/>
      <c r="AH5335" s="32"/>
      <c r="AI5335" s="32"/>
      <c r="AJ5335" s="32"/>
    </row>
    <row r="5336" spans="32:36" x14ac:dyDescent="0.25">
      <c r="AF5336" s="32"/>
      <c r="AG5336" s="32"/>
      <c r="AH5336" s="32"/>
      <c r="AI5336" s="32"/>
      <c r="AJ5336" s="32"/>
    </row>
    <row r="5337" spans="32:36" x14ac:dyDescent="0.25">
      <c r="AF5337" s="32"/>
      <c r="AG5337" s="32"/>
      <c r="AH5337" s="32"/>
      <c r="AI5337" s="32"/>
      <c r="AJ5337" s="32"/>
    </row>
    <row r="5338" spans="32:36" x14ac:dyDescent="0.25">
      <c r="AF5338" s="32"/>
      <c r="AG5338" s="32"/>
      <c r="AH5338" s="32"/>
      <c r="AI5338" s="32"/>
      <c r="AJ5338" s="32"/>
    </row>
    <row r="5339" spans="32:36" x14ac:dyDescent="0.25">
      <c r="AF5339" s="32"/>
      <c r="AG5339" s="32"/>
      <c r="AH5339" s="32"/>
      <c r="AI5339" s="32"/>
      <c r="AJ5339" s="32"/>
    </row>
    <row r="5340" spans="32:36" x14ac:dyDescent="0.25">
      <c r="AF5340" s="32"/>
      <c r="AG5340" s="32"/>
      <c r="AH5340" s="32"/>
      <c r="AI5340" s="32"/>
      <c r="AJ5340" s="32"/>
    </row>
    <row r="5341" spans="32:36" x14ac:dyDescent="0.25">
      <c r="AF5341" s="32"/>
      <c r="AG5341" s="32"/>
      <c r="AH5341" s="32"/>
      <c r="AI5341" s="32"/>
      <c r="AJ5341" s="32"/>
    </row>
    <row r="5342" spans="32:36" x14ac:dyDescent="0.25">
      <c r="AF5342" s="32"/>
      <c r="AG5342" s="32"/>
      <c r="AH5342" s="32"/>
      <c r="AI5342" s="32"/>
      <c r="AJ5342" s="32"/>
    </row>
    <row r="5343" spans="32:36" x14ac:dyDescent="0.25">
      <c r="AF5343" s="32"/>
      <c r="AG5343" s="32"/>
      <c r="AH5343" s="32"/>
      <c r="AI5343" s="32"/>
      <c r="AJ5343" s="32"/>
    </row>
    <row r="5344" spans="32:36" x14ac:dyDescent="0.25">
      <c r="AF5344" s="32"/>
      <c r="AG5344" s="32"/>
      <c r="AH5344" s="32"/>
      <c r="AI5344" s="32"/>
      <c r="AJ5344" s="32"/>
    </row>
    <row r="5345" spans="32:36" x14ac:dyDescent="0.25">
      <c r="AF5345" s="32"/>
      <c r="AG5345" s="32"/>
      <c r="AH5345" s="32"/>
      <c r="AI5345" s="32"/>
      <c r="AJ5345" s="32"/>
    </row>
    <row r="5346" spans="32:36" x14ac:dyDescent="0.25">
      <c r="AF5346" s="32"/>
      <c r="AG5346" s="32"/>
      <c r="AH5346" s="32"/>
      <c r="AI5346" s="32"/>
      <c r="AJ5346" s="32"/>
    </row>
    <row r="5347" spans="32:36" x14ac:dyDescent="0.25">
      <c r="AF5347" s="32"/>
      <c r="AG5347" s="32"/>
      <c r="AH5347" s="32"/>
      <c r="AI5347" s="32"/>
      <c r="AJ5347" s="32"/>
    </row>
    <row r="5348" spans="32:36" x14ac:dyDescent="0.25">
      <c r="AF5348" s="32"/>
      <c r="AG5348" s="32"/>
      <c r="AH5348" s="32"/>
      <c r="AI5348" s="32"/>
      <c r="AJ5348" s="32"/>
    </row>
    <row r="5349" spans="32:36" x14ac:dyDescent="0.25">
      <c r="AF5349" s="32"/>
      <c r="AG5349" s="32"/>
      <c r="AH5349" s="32"/>
      <c r="AI5349" s="32"/>
      <c r="AJ5349" s="32"/>
    </row>
    <row r="5350" spans="32:36" x14ac:dyDescent="0.25">
      <c r="AF5350" s="32"/>
      <c r="AG5350" s="32"/>
      <c r="AH5350" s="32"/>
      <c r="AI5350" s="32"/>
      <c r="AJ5350" s="32"/>
    </row>
    <row r="5351" spans="32:36" x14ac:dyDescent="0.25">
      <c r="AF5351" s="32"/>
      <c r="AG5351" s="32"/>
      <c r="AH5351" s="32"/>
      <c r="AI5351" s="32"/>
      <c r="AJ5351" s="32"/>
    </row>
    <row r="5352" spans="32:36" x14ac:dyDescent="0.25">
      <c r="AF5352" s="32"/>
      <c r="AG5352" s="32"/>
      <c r="AH5352" s="32"/>
      <c r="AI5352" s="32"/>
      <c r="AJ5352" s="32"/>
    </row>
    <row r="5353" spans="32:36" x14ac:dyDescent="0.25">
      <c r="AF5353" s="32"/>
      <c r="AG5353" s="32"/>
      <c r="AH5353" s="32"/>
      <c r="AI5353" s="32"/>
      <c r="AJ5353" s="32"/>
    </row>
    <row r="5354" spans="32:36" x14ac:dyDescent="0.25">
      <c r="AF5354" s="32"/>
      <c r="AG5354" s="32"/>
      <c r="AH5354" s="32"/>
      <c r="AI5354" s="32"/>
      <c r="AJ5354" s="32"/>
    </row>
    <row r="5355" spans="32:36" x14ac:dyDescent="0.25">
      <c r="AF5355" s="32"/>
      <c r="AG5355" s="32"/>
      <c r="AH5355" s="32"/>
      <c r="AI5355" s="32"/>
      <c r="AJ5355" s="32"/>
    </row>
    <row r="5356" spans="32:36" x14ac:dyDescent="0.25">
      <c r="AF5356" s="32"/>
      <c r="AG5356" s="32"/>
      <c r="AH5356" s="32"/>
      <c r="AI5356" s="32"/>
      <c r="AJ5356" s="32"/>
    </row>
    <row r="5357" spans="32:36" x14ac:dyDescent="0.25">
      <c r="AF5357" s="32"/>
      <c r="AG5357" s="32"/>
      <c r="AH5357" s="32"/>
      <c r="AI5357" s="32"/>
      <c r="AJ5357" s="32"/>
    </row>
    <row r="5358" spans="32:36" x14ac:dyDescent="0.25">
      <c r="AF5358" s="32"/>
      <c r="AG5358" s="32"/>
      <c r="AH5358" s="32"/>
      <c r="AI5358" s="32"/>
      <c r="AJ5358" s="32"/>
    </row>
    <row r="5359" spans="32:36" x14ac:dyDescent="0.25">
      <c r="AF5359" s="32"/>
      <c r="AG5359" s="32"/>
      <c r="AH5359" s="32"/>
      <c r="AI5359" s="32"/>
      <c r="AJ5359" s="32"/>
    </row>
    <row r="5360" spans="32:36" x14ac:dyDescent="0.25">
      <c r="AF5360" s="32"/>
      <c r="AG5360" s="32"/>
      <c r="AH5360" s="32"/>
      <c r="AI5360" s="32"/>
      <c r="AJ5360" s="32"/>
    </row>
    <row r="5361" spans="32:36" x14ac:dyDescent="0.25">
      <c r="AF5361" s="32"/>
      <c r="AG5361" s="32"/>
      <c r="AH5361" s="32"/>
      <c r="AI5361" s="32"/>
      <c r="AJ5361" s="32"/>
    </row>
    <row r="5362" spans="32:36" x14ac:dyDescent="0.25">
      <c r="AF5362" s="32"/>
      <c r="AG5362" s="32"/>
      <c r="AH5362" s="32"/>
      <c r="AI5362" s="32"/>
      <c r="AJ5362" s="32"/>
    </row>
    <row r="5363" spans="32:36" x14ac:dyDescent="0.25">
      <c r="AF5363" s="32"/>
      <c r="AG5363" s="32"/>
      <c r="AH5363" s="32"/>
      <c r="AI5363" s="32"/>
      <c r="AJ5363" s="32"/>
    </row>
    <row r="5364" spans="32:36" x14ac:dyDescent="0.25">
      <c r="AF5364" s="32"/>
      <c r="AG5364" s="32"/>
      <c r="AH5364" s="32"/>
      <c r="AI5364" s="32"/>
      <c r="AJ5364" s="32"/>
    </row>
    <row r="5365" spans="32:36" x14ac:dyDescent="0.25">
      <c r="AF5365" s="32"/>
      <c r="AG5365" s="32"/>
      <c r="AH5365" s="32"/>
      <c r="AI5365" s="32"/>
      <c r="AJ5365" s="32"/>
    </row>
    <row r="5366" spans="32:36" x14ac:dyDescent="0.25">
      <c r="AF5366" s="32"/>
      <c r="AG5366" s="32"/>
      <c r="AH5366" s="32"/>
      <c r="AI5366" s="32"/>
      <c r="AJ5366" s="32"/>
    </row>
    <row r="5367" spans="32:36" x14ac:dyDescent="0.25">
      <c r="AF5367" s="32"/>
      <c r="AG5367" s="32"/>
      <c r="AH5367" s="32"/>
      <c r="AI5367" s="32"/>
      <c r="AJ5367" s="32"/>
    </row>
    <row r="5368" spans="32:36" x14ac:dyDescent="0.25">
      <c r="AF5368" s="32"/>
      <c r="AG5368" s="32"/>
      <c r="AH5368" s="32"/>
      <c r="AI5368" s="32"/>
      <c r="AJ5368" s="32"/>
    </row>
    <row r="5369" spans="32:36" x14ac:dyDescent="0.25">
      <c r="AF5369" s="32"/>
      <c r="AG5369" s="32"/>
      <c r="AH5369" s="32"/>
      <c r="AI5369" s="32"/>
      <c r="AJ5369" s="32"/>
    </row>
    <row r="5370" spans="32:36" x14ac:dyDescent="0.25">
      <c r="AF5370" s="32"/>
      <c r="AG5370" s="32"/>
      <c r="AH5370" s="32"/>
      <c r="AI5370" s="32"/>
      <c r="AJ5370" s="32"/>
    </row>
    <row r="5371" spans="32:36" x14ac:dyDescent="0.25">
      <c r="AF5371" s="32"/>
      <c r="AG5371" s="32"/>
      <c r="AH5371" s="32"/>
      <c r="AI5371" s="32"/>
      <c r="AJ5371" s="32"/>
    </row>
    <row r="5372" spans="32:36" x14ac:dyDescent="0.25">
      <c r="AF5372" s="32"/>
      <c r="AG5372" s="32"/>
      <c r="AH5372" s="32"/>
      <c r="AI5372" s="32"/>
      <c r="AJ5372" s="32"/>
    </row>
    <row r="5373" spans="32:36" x14ac:dyDescent="0.25">
      <c r="AF5373" s="32"/>
      <c r="AG5373" s="32"/>
      <c r="AH5373" s="32"/>
      <c r="AI5373" s="32"/>
      <c r="AJ5373" s="32"/>
    </row>
    <row r="5374" spans="32:36" x14ac:dyDescent="0.25">
      <c r="AF5374" s="32"/>
      <c r="AG5374" s="32"/>
      <c r="AH5374" s="32"/>
      <c r="AI5374" s="32"/>
      <c r="AJ5374" s="32"/>
    </row>
    <row r="5375" spans="32:36" x14ac:dyDescent="0.25">
      <c r="AF5375" s="32"/>
      <c r="AG5375" s="32"/>
      <c r="AH5375" s="32"/>
      <c r="AI5375" s="32"/>
      <c r="AJ5375" s="32"/>
    </row>
    <row r="5376" spans="32:36" x14ac:dyDescent="0.25">
      <c r="AF5376" s="32"/>
      <c r="AG5376" s="32"/>
      <c r="AH5376" s="32"/>
      <c r="AI5376" s="32"/>
      <c r="AJ5376" s="32"/>
    </row>
    <row r="5377" spans="32:36" x14ac:dyDescent="0.25">
      <c r="AF5377" s="32"/>
      <c r="AG5377" s="32"/>
      <c r="AH5377" s="32"/>
      <c r="AI5377" s="32"/>
      <c r="AJ5377" s="32"/>
    </row>
    <row r="5378" spans="32:36" x14ac:dyDescent="0.25">
      <c r="AF5378" s="32"/>
      <c r="AG5378" s="32"/>
      <c r="AH5378" s="32"/>
      <c r="AI5378" s="32"/>
      <c r="AJ5378" s="32"/>
    </row>
    <row r="5379" spans="32:36" x14ac:dyDescent="0.25">
      <c r="AF5379" s="32"/>
      <c r="AG5379" s="32"/>
      <c r="AH5379" s="32"/>
      <c r="AI5379" s="32"/>
      <c r="AJ5379" s="32"/>
    </row>
    <row r="5380" spans="32:36" x14ac:dyDescent="0.25">
      <c r="AF5380" s="32"/>
      <c r="AG5380" s="32"/>
      <c r="AH5380" s="32"/>
      <c r="AI5380" s="32"/>
      <c r="AJ5380" s="32"/>
    </row>
    <row r="5381" spans="32:36" x14ac:dyDescent="0.25">
      <c r="AF5381" s="32"/>
      <c r="AG5381" s="32"/>
      <c r="AH5381" s="32"/>
      <c r="AI5381" s="32"/>
      <c r="AJ5381" s="32"/>
    </row>
    <row r="5382" spans="32:36" x14ac:dyDescent="0.25">
      <c r="AF5382" s="32"/>
      <c r="AG5382" s="32"/>
      <c r="AH5382" s="32"/>
      <c r="AI5382" s="32"/>
      <c r="AJ5382" s="32"/>
    </row>
    <row r="5383" spans="32:36" x14ac:dyDescent="0.25">
      <c r="AF5383" s="32"/>
      <c r="AG5383" s="32"/>
      <c r="AH5383" s="32"/>
      <c r="AI5383" s="32"/>
      <c r="AJ5383" s="32"/>
    </row>
    <row r="5384" spans="32:36" x14ac:dyDescent="0.25">
      <c r="AF5384" s="32"/>
      <c r="AG5384" s="32"/>
      <c r="AH5384" s="32"/>
      <c r="AI5384" s="32"/>
      <c r="AJ5384" s="32"/>
    </row>
    <row r="5385" spans="32:36" x14ac:dyDescent="0.25">
      <c r="AF5385" s="32"/>
      <c r="AG5385" s="32"/>
      <c r="AH5385" s="32"/>
      <c r="AI5385" s="32"/>
      <c r="AJ5385" s="32"/>
    </row>
    <row r="5386" spans="32:36" x14ac:dyDescent="0.25">
      <c r="AF5386" s="32"/>
      <c r="AG5386" s="32"/>
      <c r="AH5386" s="32"/>
      <c r="AI5386" s="32"/>
      <c r="AJ5386" s="32"/>
    </row>
    <row r="5387" spans="32:36" x14ac:dyDescent="0.25">
      <c r="AF5387" s="32"/>
      <c r="AG5387" s="32"/>
      <c r="AH5387" s="32"/>
      <c r="AI5387" s="32"/>
      <c r="AJ5387" s="32"/>
    </row>
    <row r="5388" spans="32:36" x14ac:dyDescent="0.25">
      <c r="AF5388" s="32"/>
      <c r="AG5388" s="32"/>
      <c r="AH5388" s="32"/>
      <c r="AI5388" s="32"/>
      <c r="AJ5388" s="32"/>
    </row>
    <row r="5389" spans="32:36" x14ac:dyDescent="0.25">
      <c r="AF5389" s="32"/>
      <c r="AG5389" s="32"/>
      <c r="AH5389" s="32"/>
      <c r="AI5389" s="32"/>
      <c r="AJ5389" s="32"/>
    </row>
    <row r="5390" spans="32:36" x14ac:dyDescent="0.25">
      <c r="AF5390" s="32"/>
      <c r="AG5390" s="32"/>
      <c r="AH5390" s="32"/>
      <c r="AI5390" s="32"/>
      <c r="AJ5390" s="32"/>
    </row>
    <row r="5391" spans="32:36" x14ac:dyDescent="0.25">
      <c r="AF5391" s="32"/>
      <c r="AG5391" s="32"/>
      <c r="AH5391" s="32"/>
      <c r="AI5391" s="32"/>
      <c r="AJ5391" s="32"/>
    </row>
    <row r="5392" spans="32:36" x14ac:dyDescent="0.25">
      <c r="AF5392" s="32"/>
      <c r="AG5392" s="32"/>
      <c r="AH5392" s="32"/>
      <c r="AI5392" s="32"/>
      <c r="AJ5392" s="32"/>
    </row>
    <row r="5393" spans="32:36" x14ac:dyDescent="0.25">
      <c r="AF5393" s="32"/>
      <c r="AG5393" s="32"/>
      <c r="AH5393" s="32"/>
      <c r="AI5393" s="32"/>
      <c r="AJ5393" s="32"/>
    </row>
    <row r="5394" spans="32:36" x14ac:dyDescent="0.25">
      <c r="AF5394" s="32"/>
      <c r="AG5394" s="32"/>
      <c r="AH5394" s="32"/>
      <c r="AI5394" s="32"/>
      <c r="AJ5394" s="32"/>
    </row>
    <row r="5395" spans="32:36" x14ac:dyDescent="0.25">
      <c r="AF5395" s="32"/>
      <c r="AG5395" s="32"/>
      <c r="AH5395" s="32"/>
      <c r="AI5395" s="32"/>
      <c r="AJ5395" s="32"/>
    </row>
    <row r="5396" spans="32:36" x14ac:dyDescent="0.25">
      <c r="AF5396" s="32"/>
      <c r="AG5396" s="32"/>
      <c r="AH5396" s="32"/>
      <c r="AI5396" s="32"/>
      <c r="AJ5396" s="32"/>
    </row>
    <row r="5397" spans="32:36" x14ac:dyDescent="0.25">
      <c r="AF5397" s="32"/>
      <c r="AG5397" s="32"/>
      <c r="AH5397" s="32"/>
      <c r="AI5397" s="32"/>
      <c r="AJ5397" s="32"/>
    </row>
    <row r="5398" spans="32:36" x14ac:dyDescent="0.25">
      <c r="AF5398" s="32"/>
      <c r="AG5398" s="32"/>
      <c r="AH5398" s="32"/>
      <c r="AI5398" s="32"/>
      <c r="AJ5398" s="32"/>
    </row>
    <row r="5399" spans="32:36" x14ac:dyDescent="0.25">
      <c r="AF5399" s="32"/>
      <c r="AG5399" s="32"/>
      <c r="AH5399" s="32"/>
      <c r="AI5399" s="32"/>
      <c r="AJ5399" s="32"/>
    </row>
    <row r="5400" spans="32:36" x14ac:dyDescent="0.25">
      <c r="AF5400" s="32"/>
      <c r="AG5400" s="32"/>
      <c r="AH5400" s="32"/>
      <c r="AI5400" s="32"/>
      <c r="AJ5400" s="32"/>
    </row>
    <row r="5401" spans="32:36" x14ac:dyDescent="0.25">
      <c r="AF5401" s="32"/>
      <c r="AG5401" s="32"/>
      <c r="AH5401" s="32"/>
      <c r="AI5401" s="32"/>
      <c r="AJ5401" s="32"/>
    </row>
    <row r="5402" spans="32:36" x14ac:dyDescent="0.25">
      <c r="AF5402" s="32"/>
      <c r="AG5402" s="32"/>
      <c r="AH5402" s="32"/>
      <c r="AI5402" s="32"/>
      <c r="AJ5402" s="32"/>
    </row>
    <row r="5403" spans="32:36" x14ac:dyDescent="0.25">
      <c r="AF5403" s="32"/>
      <c r="AG5403" s="32"/>
      <c r="AH5403" s="32"/>
      <c r="AI5403" s="32"/>
      <c r="AJ5403" s="32"/>
    </row>
    <row r="5404" spans="32:36" x14ac:dyDescent="0.25">
      <c r="AF5404" s="32"/>
      <c r="AG5404" s="32"/>
      <c r="AH5404" s="32"/>
      <c r="AI5404" s="32"/>
      <c r="AJ5404" s="32"/>
    </row>
    <row r="5405" spans="32:36" x14ac:dyDescent="0.25">
      <c r="AF5405" s="32"/>
      <c r="AG5405" s="32"/>
      <c r="AH5405" s="32"/>
      <c r="AI5405" s="32"/>
      <c r="AJ5405" s="32"/>
    </row>
    <row r="5406" spans="32:36" x14ac:dyDescent="0.25">
      <c r="AF5406" s="32"/>
      <c r="AG5406" s="32"/>
      <c r="AH5406" s="32"/>
      <c r="AI5406" s="32"/>
      <c r="AJ5406" s="32"/>
    </row>
    <row r="5407" spans="32:36" x14ac:dyDescent="0.25">
      <c r="AF5407" s="32"/>
      <c r="AG5407" s="32"/>
      <c r="AH5407" s="32"/>
      <c r="AI5407" s="32"/>
      <c r="AJ5407" s="32"/>
    </row>
    <row r="5408" spans="32:36" x14ac:dyDescent="0.25">
      <c r="AF5408" s="32"/>
      <c r="AG5408" s="32"/>
      <c r="AH5408" s="32"/>
      <c r="AI5408" s="32"/>
      <c r="AJ5408" s="32"/>
    </row>
    <row r="5409" spans="32:36" x14ac:dyDescent="0.25">
      <c r="AF5409" s="32"/>
      <c r="AG5409" s="32"/>
      <c r="AH5409" s="32"/>
      <c r="AI5409" s="32"/>
      <c r="AJ5409" s="32"/>
    </row>
    <row r="5410" spans="32:36" x14ac:dyDescent="0.25">
      <c r="AF5410" s="32"/>
      <c r="AG5410" s="32"/>
      <c r="AH5410" s="32"/>
      <c r="AI5410" s="32"/>
      <c r="AJ5410" s="32"/>
    </row>
    <row r="5411" spans="32:36" x14ac:dyDescent="0.25">
      <c r="AF5411" s="32"/>
      <c r="AG5411" s="32"/>
      <c r="AH5411" s="32"/>
      <c r="AI5411" s="32"/>
      <c r="AJ5411" s="32"/>
    </row>
    <row r="5412" spans="32:36" x14ac:dyDescent="0.25">
      <c r="AF5412" s="32"/>
      <c r="AG5412" s="32"/>
      <c r="AH5412" s="32"/>
      <c r="AI5412" s="32"/>
      <c r="AJ5412" s="32"/>
    </row>
    <row r="5413" spans="32:36" x14ac:dyDescent="0.25">
      <c r="AF5413" s="32"/>
      <c r="AG5413" s="32"/>
      <c r="AH5413" s="32"/>
      <c r="AI5413" s="32"/>
      <c r="AJ5413" s="32"/>
    </row>
    <row r="5414" spans="32:36" x14ac:dyDescent="0.25">
      <c r="AF5414" s="32"/>
      <c r="AG5414" s="32"/>
      <c r="AH5414" s="32"/>
      <c r="AI5414" s="32"/>
      <c r="AJ5414" s="32"/>
    </row>
    <row r="5415" spans="32:36" x14ac:dyDescent="0.25">
      <c r="AF5415" s="32"/>
      <c r="AG5415" s="32"/>
      <c r="AH5415" s="32"/>
      <c r="AI5415" s="32"/>
      <c r="AJ5415" s="32"/>
    </row>
    <row r="5416" spans="32:36" x14ac:dyDescent="0.25">
      <c r="AF5416" s="32"/>
      <c r="AG5416" s="32"/>
      <c r="AH5416" s="32"/>
      <c r="AI5416" s="32"/>
      <c r="AJ5416" s="32"/>
    </row>
    <row r="5417" spans="32:36" x14ac:dyDescent="0.25">
      <c r="AF5417" s="32"/>
      <c r="AG5417" s="32"/>
      <c r="AH5417" s="32"/>
      <c r="AI5417" s="32"/>
      <c r="AJ5417" s="32"/>
    </row>
    <row r="5418" spans="32:36" x14ac:dyDescent="0.25">
      <c r="AF5418" s="32"/>
      <c r="AG5418" s="32"/>
      <c r="AH5418" s="32"/>
      <c r="AI5418" s="32"/>
      <c r="AJ5418" s="32"/>
    </row>
    <row r="5419" spans="32:36" x14ac:dyDescent="0.25">
      <c r="AF5419" s="32"/>
      <c r="AG5419" s="32"/>
      <c r="AH5419" s="32"/>
      <c r="AI5419" s="32"/>
      <c r="AJ5419" s="32"/>
    </row>
    <row r="5420" spans="32:36" x14ac:dyDescent="0.25">
      <c r="AF5420" s="32"/>
      <c r="AG5420" s="32"/>
      <c r="AH5420" s="32"/>
      <c r="AI5420" s="32"/>
      <c r="AJ5420" s="32"/>
    </row>
    <row r="5421" spans="32:36" x14ac:dyDescent="0.25">
      <c r="AF5421" s="32"/>
      <c r="AG5421" s="32"/>
      <c r="AH5421" s="32"/>
      <c r="AI5421" s="32"/>
      <c r="AJ5421" s="32"/>
    </row>
    <row r="5422" spans="32:36" x14ac:dyDescent="0.25">
      <c r="AF5422" s="32"/>
      <c r="AG5422" s="32"/>
      <c r="AH5422" s="32"/>
      <c r="AI5422" s="32"/>
      <c r="AJ5422" s="32"/>
    </row>
    <row r="5423" spans="32:36" x14ac:dyDescent="0.25">
      <c r="AF5423" s="32"/>
      <c r="AG5423" s="32"/>
      <c r="AH5423" s="32"/>
      <c r="AI5423" s="32"/>
      <c r="AJ5423" s="32"/>
    </row>
    <row r="5424" spans="32:36" x14ac:dyDescent="0.25">
      <c r="AF5424" s="32"/>
      <c r="AG5424" s="32"/>
      <c r="AH5424" s="32"/>
      <c r="AI5424" s="32"/>
      <c r="AJ5424" s="32"/>
    </row>
    <row r="5425" spans="32:36" x14ac:dyDescent="0.25">
      <c r="AF5425" s="32"/>
      <c r="AG5425" s="32"/>
      <c r="AH5425" s="32"/>
      <c r="AI5425" s="32"/>
      <c r="AJ5425" s="32"/>
    </row>
    <row r="5426" spans="32:36" x14ac:dyDescent="0.25">
      <c r="AF5426" s="32"/>
      <c r="AG5426" s="32"/>
      <c r="AH5426" s="32"/>
      <c r="AI5426" s="32"/>
      <c r="AJ5426" s="32"/>
    </row>
    <row r="5427" spans="32:36" x14ac:dyDescent="0.25">
      <c r="AF5427" s="32"/>
      <c r="AG5427" s="32"/>
      <c r="AH5427" s="32"/>
      <c r="AI5427" s="32"/>
      <c r="AJ5427" s="32"/>
    </row>
    <row r="5428" spans="32:36" x14ac:dyDescent="0.25">
      <c r="AF5428" s="32"/>
      <c r="AG5428" s="32"/>
      <c r="AH5428" s="32"/>
      <c r="AI5428" s="32"/>
      <c r="AJ5428" s="32"/>
    </row>
    <row r="5429" spans="32:36" x14ac:dyDescent="0.25">
      <c r="AF5429" s="32"/>
      <c r="AG5429" s="32"/>
      <c r="AH5429" s="32"/>
      <c r="AI5429" s="32"/>
      <c r="AJ5429" s="32"/>
    </row>
    <row r="5430" spans="32:36" x14ac:dyDescent="0.25">
      <c r="AF5430" s="32"/>
      <c r="AG5430" s="32"/>
      <c r="AH5430" s="32"/>
      <c r="AI5430" s="32"/>
      <c r="AJ5430" s="32"/>
    </row>
    <row r="5431" spans="32:36" x14ac:dyDescent="0.25">
      <c r="AF5431" s="32"/>
      <c r="AG5431" s="32"/>
      <c r="AH5431" s="32"/>
      <c r="AI5431" s="32"/>
      <c r="AJ5431" s="32"/>
    </row>
    <row r="5432" spans="32:36" x14ac:dyDescent="0.25">
      <c r="AF5432" s="32"/>
      <c r="AG5432" s="32"/>
      <c r="AH5432" s="32"/>
      <c r="AI5432" s="32"/>
      <c r="AJ5432" s="32"/>
    </row>
    <row r="5433" spans="32:36" x14ac:dyDescent="0.25">
      <c r="AF5433" s="32"/>
      <c r="AG5433" s="32"/>
      <c r="AH5433" s="32"/>
      <c r="AI5433" s="32"/>
      <c r="AJ5433" s="32"/>
    </row>
    <row r="5434" spans="32:36" x14ac:dyDescent="0.25">
      <c r="AF5434" s="32"/>
      <c r="AG5434" s="32"/>
      <c r="AH5434" s="32"/>
      <c r="AI5434" s="32"/>
      <c r="AJ5434" s="32"/>
    </row>
    <row r="5435" spans="32:36" x14ac:dyDescent="0.25">
      <c r="AF5435" s="32"/>
      <c r="AG5435" s="32"/>
      <c r="AH5435" s="32"/>
      <c r="AI5435" s="32"/>
      <c r="AJ5435" s="32"/>
    </row>
    <row r="5436" spans="32:36" x14ac:dyDescent="0.25">
      <c r="AF5436" s="32"/>
      <c r="AG5436" s="32"/>
      <c r="AH5436" s="32"/>
      <c r="AI5436" s="32"/>
      <c r="AJ5436" s="32"/>
    </row>
    <row r="5437" spans="32:36" x14ac:dyDescent="0.25">
      <c r="AF5437" s="32"/>
      <c r="AG5437" s="32"/>
      <c r="AH5437" s="32"/>
      <c r="AI5437" s="32"/>
      <c r="AJ5437" s="32"/>
    </row>
    <row r="5438" spans="32:36" x14ac:dyDescent="0.25">
      <c r="AF5438" s="32"/>
      <c r="AG5438" s="32"/>
      <c r="AH5438" s="32"/>
      <c r="AI5438" s="32"/>
      <c r="AJ5438" s="32"/>
    </row>
    <row r="5439" spans="32:36" x14ac:dyDescent="0.25">
      <c r="AF5439" s="32"/>
      <c r="AG5439" s="32"/>
      <c r="AH5439" s="32"/>
      <c r="AI5439" s="32"/>
      <c r="AJ5439" s="32"/>
    </row>
    <row r="5440" spans="32:36" x14ac:dyDescent="0.25">
      <c r="AF5440" s="32"/>
      <c r="AG5440" s="32"/>
      <c r="AH5440" s="32"/>
      <c r="AI5440" s="32"/>
      <c r="AJ5440" s="32"/>
    </row>
    <row r="5441" spans="32:36" x14ac:dyDescent="0.25">
      <c r="AF5441" s="32"/>
      <c r="AG5441" s="32"/>
      <c r="AH5441" s="32"/>
      <c r="AI5441" s="32"/>
      <c r="AJ5441" s="32"/>
    </row>
    <row r="5442" spans="32:36" x14ac:dyDescent="0.25">
      <c r="AF5442" s="32"/>
      <c r="AG5442" s="32"/>
      <c r="AH5442" s="32"/>
      <c r="AI5442" s="32"/>
      <c r="AJ5442" s="32"/>
    </row>
    <row r="5443" spans="32:36" x14ac:dyDescent="0.25">
      <c r="AF5443" s="32"/>
      <c r="AG5443" s="32"/>
      <c r="AH5443" s="32"/>
      <c r="AI5443" s="32"/>
      <c r="AJ5443" s="32"/>
    </row>
    <row r="5444" spans="32:36" x14ac:dyDescent="0.25">
      <c r="AF5444" s="32"/>
      <c r="AG5444" s="32"/>
      <c r="AH5444" s="32"/>
      <c r="AI5444" s="32"/>
      <c r="AJ5444" s="32"/>
    </row>
    <row r="5445" spans="32:36" x14ac:dyDescent="0.25">
      <c r="AF5445" s="32"/>
      <c r="AG5445" s="32"/>
      <c r="AH5445" s="32"/>
      <c r="AI5445" s="32"/>
      <c r="AJ5445" s="32"/>
    </row>
    <row r="5446" spans="32:36" x14ac:dyDescent="0.25">
      <c r="AF5446" s="32"/>
      <c r="AG5446" s="32"/>
      <c r="AH5446" s="32"/>
      <c r="AI5446" s="32"/>
      <c r="AJ5446" s="32"/>
    </row>
    <row r="5447" spans="32:36" x14ac:dyDescent="0.25">
      <c r="AF5447" s="32"/>
      <c r="AG5447" s="32"/>
      <c r="AH5447" s="32"/>
      <c r="AI5447" s="32"/>
      <c r="AJ5447" s="32"/>
    </row>
    <row r="5448" spans="32:36" x14ac:dyDescent="0.25">
      <c r="AF5448" s="32"/>
      <c r="AG5448" s="32"/>
      <c r="AH5448" s="32"/>
      <c r="AI5448" s="32"/>
      <c r="AJ5448" s="32"/>
    </row>
    <row r="5449" spans="32:36" x14ac:dyDescent="0.25">
      <c r="AF5449" s="32"/>
      <c r="AG5449" s="32"/>
      <c r="AH5449" s="32"/>
      <c r="AI5449" s="32"/>
      <c r="AJ5449" s="32"/>
    </row>
    <row r="5450" spans="32:36" x14ac:dyDescent="0.25">
      <c r="AF5450" s="32"/>
      <c r="AG5450" s="32"/>
      <c r="AH5450" s="32"/>
      <c r="AI5450" s="32"/>
      <c r="AJ5450" s="32"/>
    </row>
    <row r="5451" spans="32:36" x14ac:dyDescent="0.25">
      <c r="AF5451" s="32"/>
      <c r="AG5451" s="32"/>
      <c r="AH5451" s="32"/>
      <c r="AI5451" s="32"/>
      <c r="AJ5451" s="32"/>
    </row>
    <row r="5452" spans="32:36" x14ac:dyDescent="0.25">
      <c r="AF5452" s="32"/>
      <c r="AG5452" s="32"/>
      <c r="AH5452" s="32"/>
      <c r="AI5452" s="32"/>
      <c r="AJ5452" s="32"/>
    </row>
    <row r="5453" spans="32:36" x14ac:dyDescent="0.25">
      <c r="AF5453" s="32"/>
      <c r="AG5453" s="32"/>
      <c r="AH5453" s="32"/>
      <c r="AI5453" s="32"/>
      <c r="AJ5453" s="32"/>
    </row>
    <row r="5454" spans="32:36" x14ac:dyDescent="0.25">
      <c r="AF5454" s="32"/>
      <c r="AG5454" s="32"/>
      <c r="AH5454" s="32"/>
      <c r="AI5454" s="32"/>
      <c r="AJ5454" s="32"/>
    </row>
    <row r="5455" spans="32:36" x14ac:dyDescent="0.25">
      <c r="AF5455" s="32"/>
      <c r="AG5455" s="32"/>
      <c r="AH5455" s="32"/>
      <c r="AI5455" s="32"/>
      <c r="AJ5455" s="32"/>
    </row>
    <row r="5456" spans="32:36" x14ac:dyDescent="0.25">
      <c r="AF5456" s="32"/>
      <c r="AG5456" s="32"/>
      <c r="AH5456" s="32"/>
      <c r="AI5456" s="32"/>
      <c r="AJ5456" s="32"/>
    </row>
    <row r="5457" spans="32:36" x14ac:dyDescent="0.25">
      <c r="AF5457" s="32"/>
      <c r="AG5457" s="32"/>
      <c r="AH5457" s="32"/>
      <c r="AI5457" s="32"/>
      <c r="AJ5457" s="32"/>
    </row>
    <row r="5458" spans="32:36" x14ac:dyDescent="0.25">
      <c r="AF5458" s="32"/>
      <c r="AG5458" s="32"/>
      <c r="AH5458" s="32"/>
      <c r="AI5458" s="32"/>
      <c r="AJ5458" s="32"/>
    </row>
    <row r="5459" spans="32:36" x14ac:dyDescent="0.25">
      <c r="AF5459" s="32"/>
      <c r="AG5459" s="32"/>
      <c r="AH5459" s="32"/>
      <c r="AI5459" s="32"/>
      <c r="AJ5459" s="32"/>
    </row>
    <row r="5460" spans="32:36" x14ac:dyDescent="0.25">
      <c r="AF5460" s="32"/>
      <c r="AG5460" s="32"/>
      <c r="AH5460" s="32"/>
      <c r="AI5460" s="32"/>
      <c r="AJ5460" s="32"/>
    </row>
    <row r="5461" spans="32:36" x14ac:dyDescent="0.25">
      <c r="AF5461" s="32"/>
      <c r="AG5461" s="32"/>
      <c r="AH5461" s="32"/>
      <c r="AI5461" s="32"/>
      <c r="AJ5461" s="32"/>
    </row>
    <row r="5462" spans="32:36" x14ac:dyDescent="0.25">
      <c r="AF5462" s="32"/>
      <c r="AG5462" s="32"/>
      <c r="AH5462" s="32"/>
      <c r="AI5462" s="32"/>
      <c r="AJ5462" s="32"/>
    </row>
    <row r="5463" spans="32:36" x14ac:dyDescent="0.25">
      <c r="AF5463" s="32"/>
      <c r="AG5463" s="32"/>
      <c r="AH5463" s="32"/>
      <c r="AI5463" s="32"/>
      <c r="AJ5463" s="32"/>
    </row>
    <row r="5464" spans="32:36" x14ac:dyDescent="0.25">
      <c r="AF5464" s="32"/>
      <c r="AG5464" s="32"/>
      <c r="AH5464" s="32"/>
      <c r="AI5464" s="32"/>
      <c r="AJ5464" s="32"/>
    </row>
    <row r="5465" spans="32:36" x14ac:dyDescent="0.25">
      <c r="AF5465" s="32"/>
      <c r="AG5465" s="32"/>
      <c r="AH5465" s="32"/>
      <c r="AI5465" s="32"/>
      <c r="AJ5465" s="32"/>
    </row>
    <row r="5466" spans="32:36" x14ac:dyDescent="0.25">
      <c r="AF5466" s="32"/>
      <c r="AG5466" s="32"/>
      <c r="AH5466" s="32"/>
      <c r="AI5466" s="32"/>
      <c r="AJ5466" s="32"/>
    </row>
    <row r="5467" spans="32:36" x14ac:dyDescent="0.25">
      <c r="AF5467" s="32"/>
      <c r="AG5467" s="32"/>
      <c r="AH5467" s="32"/>
      <c r="AI5467" s="32"/>
      <c r="AJ5467" s="32"/>
    </row>
    <row r="5468" spans="32:36" x14ac:dyDescent="0.25">
      <c r="AF5468" s="32"/>
      <c r="AG5468" s="32"/>
      <c r="AH5468" s="32"/>
      <c r="AI5468" s="32"/>
      <c r="AJ5468" s="32"/>
    </row>
    <row r="5469" spans="32:36" x14ac:dyDescent="0.25">
      <c r="AF5469" s="32"/>
      <c r="AG5469" s="32"/>
      <c r="AH5469" s="32"/>
      <c r="AI5469" s="32"/>
      <c r="AJ5469" s="32"/>
    </row>
    <row r="5470" spans="32:36" x14ac:dyDescent="0.25">
      <c r="AF5470" s="32"/>
      <c r="AG5470" s="32"/>
      <c r="AH5470" s="32"/>
      <c r="AI5470" s="32"/>
      <c r="AJ5470" s="32"/>
    </row>
    <row r="5471" spans="32:36" x14ac:dyDescent="0.25">
      <c r="AF5471" s="32"/>
      <c r="AG5471" s="32"/>
      <c r="AH5471" s="32"/>
      <c r="AI5471" s="32"/>
      <c r="AJ5471" s="32"/>
    </row>
    <row r="5472" spans="32:36" x14ac:dyDescent="0.25">
      <c r="AF5472" s="32"/>
      <c r="AG5472" s="32"/>
      <c r="AH5472" s="32"/>
      <c r="AI5472" s="32"/>
      <c r="AJ5472" s="32"/>
    </row>
    <row r="5473" spans="32:36" x14ac:dyDescent="0.25">
      <c r="AF5473" s="32"/>
      <c r="AG5473" s="32"/>
      <c r="AH5473" s="32"/>
      <c r="AI5473" s="32"/>
      <c r="AJ5473" s="32"/>
    </row>
    <row r="5474" spans="32:36" x14ac:dyDescent="0.25">
      <c r="AF5474" s="32"/>
      <c r="AG5474" s="32"/>
      <c r="AH5474" s="32"/>
      <c r="AI5474" s="32"/>
      <c r="AJ5474" s="32"/>
    </row>
    <row r="5475" spans="32:36" x14ac:dyDescent="0.25">
      <c r="AF5475" s="32"/>
      <c r="AG5475" s="32"/>
      <c r="AH5475" s="32"/>
      <c r="AI5475" s="32"/>
      <c r="AJ5475" s="32"/>
    </row>
    <row r="5476" spans="32:36" x14ac:dyDescent="0.25">
      <c r="AF5476" s="32"/>
      <c r="AG5476" s="32"/>
      <c r="AH5476" s="32"/>
      <c r="AI5476" s="32"/>
      <c r="AJ5476" s="32"/>
    </row>
    <row r="5477" spans="32:36" x14ac:dyDescent="0.25">
      <c r="AF5477" s="32"/>
      <c r="AG5477" s="32"/>
      <c r="AH5477" s="32"/>
      <c r="AI5477" s="32"/>
      <c r="AJ5477" s="32"/>
    </row>
    <row r="5478" spans="32:36" x14ac:dyDescent="0.25">
      <c r="AF5478" s="32"/>
      <c r="AG5478" s="32"/>
      <c r="AH5478" s="32"/>
      <c r="AI5478" s="32"/>
      <c r="AJ5478" s="32"/>
    </row>
    <row r="5479" spans="32:36" x14ac:dyDescent="0.25">
      <c r="AF5479" s="32"/>
      <c r="AG5479" s="32"/>
      <c r="AH5479" s="32"/>
      <c r="AI5479" s="32"/>
      <c r="AJ5479" s="32"/>
    </row>
    <row r="5480" spans="32:36" x14ac:dyDescent="0.25">
      <c r="AF5480" s="32"/>
      <c r="AG5480" s="32"/>
      <c r="AH5480" s="32"/>
      <c r="AI5480" s="32"/>
      <c r="AJ5480" s="32"/>
    </row>
    <row r="5481" spans="32:36" x14ac:dyDescent="0.25">
      <c r="AF5481" s="32"/>
      <c r="AG5481" s="32"/>
      <c r="AH5481" s="32"/>
      <c r="AI5481" s="32"/>
      <c r="AJ5481" s="32"/>
    </row>
    <row r="5482" spans="32:36" x14ac:dyDescent="0.25">
      <c r="AF5482" s="32"/>
      <c r="AG5482" s="32"/>
      <c r="AH5482" s="32"/>
      <c r="AI5482" s="32"/>
      <c r="AJ5482" s="32"/>
    </row>
    <row r="5483" spans="32:36" x14ac:dyDescent="0.25">
      <c r="AF5483" s="32"/>
      <c r="AG5483" s="32"/>
      <c r="AH5483" s="32"/>
      <c r="AI5483" s="32"/>
      <c r="AJ5483" s="32"/>
    </row>
    <row r="5484" spans="32:36" x14ac:dyDescent="0.25">
      <c r="AF5484" s="32"/>
      <c r="AG5484" s="32"/>
      <c r="AH5484" s="32"/>
      <c r="AI5484" s="32"/>
      <c r="AJ5484" s="32"/>
    </row>
    <row r="5485" spans="32:36" x14ac:dyDescent="0.25">
      <c r="AF5485" s="32"/>
      <c r="AG5485" s="32"/>
      <c r="AH5485" s="32"/>
      <c r="AI5485" s="32"/>
      <c r="AJ5485" s="32"/>
    </row>
    <row r="5486" spans="32:36" x14ac:dyDescent="0.25">
      <c r="AF5486" s="32"/>
      <c r="AG5486" s="32"/>
      <c r="AH5486" s="32"/>
      <c r="AI5486" s="32"/>
      <c r="AJ5486" s="32"/>
    </row>
    <row r="5487" spans="32:36" x14ac:dyDescent="0.25">
      <c r="AF5487" s="32"/>
      <c r="AG5487" s="32"/>
      <c r="AH5487" s="32"/>
      <c r="AI5487" s="32"/>
      <c r="AJ5487" s="32"/>
    </row>
    <row r="5488" spans="32:36" x14ac:dyDescent="0.25">
      <c r="AF5488" s="32"/>
      <c r="AG5488" s="32"/>
      <c r="AH5488" s="32"/>
      <c r="AI5488" s="32"/>
      <c r="AJ5488" s="32"/>
    </row>
    <row r="5489" spans="32:36" x14ac:dyDescent="0.25">
      <c r="AF5489" s="32"/>
      <c r="AG5489" s="32"/>
      <c r="AH5489" s="32"/>
      <c r="AI5489" s="32"/>
      <c r="AJ5489" s="32"/>
    </row>
    <row r="5490" spans="32:36" x14ac:dyDescent="0.25">
      <c r="AF5490" s="32"/>
      <c r="AG5490" s="32"/>
      <c r="AH5490" s="32"/>
      <c r="AI5490" s="32"/>
      <c r="AJ5490" s="32"/>
    </row>
    <row r="5491" spans="32:36" x14ac:dyDescent="0.25">
      <c r="AF5491" s="32"/>
      <c r="AG5491" s="32"/>
      <c r="AH5491" s="32"/>
      <c r="AI5491" s="32"/>
      <c r="AJ5491" s="32"/>
    </row>
    <row r="5492" spans="32:36" x14ac:dyDescent="0.25">
      <c r="AF5492" s="32"/>
      <c r="AG5492" s="32"/>
      <c r="AH5492" s="32"/>
      <c r="AI5492" s="32"/>
      <c r="AJ5492" s="32"/>
    </row>
    <row r="5493" spans="32:36" x14ac:dyDescent="0.25">
      <c r="AF5493" s="32"/>
      <c r="AG5493" s="32"/>
      <c r="AH5493" s="32"/>
      <c r="AI5493" s="32"/>
      <c r="AJ5493" s="32"/>
    </row>
    <row r="5494" spans="32:36" x14ac:dyDescent="0.25">
      <c r="AF5494" s="32"/>
      <c r="AG5494" s="32"/>
      <c r="AH5494" s="32"/>
      <c r="AI5494" s="32"/>
      <c r="AJ5494" s="32"/>
    </row>
    <row r="5495" spans="32:36" x14ac:dyDescent="0.25">
      <c r="AF5495" s="32"/>
      <c r="AG5495" s="32"/>
      <c r="AH5495" s="32"/>
      <c r="AI5495" s="32"/>
      <c r="AJ5495" s="32"/>
    </row>
    <row r="5496" spans="32:36" x14ac:dyDescent="0.25">
      <c r="AF5496" s="32"/>
      <c r="AG5496" s="32"/>
      <c r="AH5496" s="32"/>
      <c r="AI5496" s="32"/>
      <c r="AJ5496" s="32"/>
    </row>
    <row r="5497" spans="32:36" x14ac:dyDescent="0.25">
      <c r="AF5497" s="32"/>
      <c r="AG5497" s="32"/>
      <c r="AH5497" s="32"/>
      <c r="AI5497" s="32"/>
      <c r="AJ5497" s="32"/>
    </row>
    <row r="5498" spans="32:36" x14ac:dyDescent="0.25">
      <c r="AF5498" s="32"/>
      <c r="AG5498" s="32"/>
      <c r="AH5498" s="32"/>
      <c r="AI5498" s="32"/>
      <c r="AJ5498" s="32"/>
    </row>
    <row r="5499" spans="32:36" x14ac:dyDescent="0.25">
      <c r="AF5499" s="32"/>
      <c r="AG5499" s="32"/>
      <c r="AH5499" s="32"/>
      <c r="AI5499" s="32"/>
      <c r="AJ5499" s="32"/>
    </row>
    <row r="5500" spans="32:36" x14ac:dyDescent="0.25">
      <c r="AF5500" s="32"/>
      <c r="AG5500" s="32"/>
      <c r="AH5500" s="32"/>
      <c r="AI5500" s="32"/>
      <c r="AJ5500" s="32"/>
    </row>
    <row r="5501" spans="32:36" x14ac:dyDescent="0.25">
      <c r="AF5501" s="32"/>
      <c r="AG5501" s="32"/>
      <c r="AH5501" s="32"/>
      <c r="AI5501" s="32"/>
      <c r="AJ5501" s="32"/>
    </row>
    <row r="5502" spans="32:36" x14ac:dyDescent="0.25">
      <c r="AF5502" s="32"/>
      <c r="AG5502" s="32"/>
      <c r="AH5502" s="32"/>
      <c r="AI5502" s="32"/>
      <c r="AJ5502" s="32"/>
    </row>
    <row r="5503" spans="32:36" x14ac:dyDescent="0.25">
      <c r="AF5503" s="32"/>
      <c r="AG5503" s="32"/>
      <c r="AH5503" s="32"/>
      <c r="AI5503" s="32"/>
      <c r="AJ5503" s="32"/>
    </row>
    <row r="5504" spans="32:36" x14ac:dyDescent="0.25">
      <c r="AF5504" s="32"/>
      <c r="AG5504" s="32"/>
      <c r="AH5504" s="32"/>
      <c r="AI5504" s="32"/>
      <c r="AJ5504" s="32"/>
    </row>
    <row r="5505" spans="32:36" x14ac:dyDescent="0.25">
      <c r="AF5505" s="32"/>
      <c r="AG5505" s="32"/>
      <c r="AH5505" s="32"/>
      <c r="AI5505" s="32"/>
      <c r="AJ5505" s="32"/>
    </row>
    <row r="5506" spans="32:36" x14ac:dyDescent="0.25">
      <c r="AF5506" s="32"/>
      <c r="AG5506" s="32"/>
      <c r="AH5506" s="32"/>
      <c r="AI5506" s="32"/>
      <c r="AJ5506" s="32"/>
    </row>
    <row r="5507" spans="32:36" x14ac:dyDescent="0.25">
      <c r="AF5507" s="32"/>
      <c r="AG5507" s="32"/>
      <c r="AH5507" s="32"/>
      <c r="AI5507" s="32"/>
      <c r="AJ5507" s="32"/>
    </row>
    <row r="5508" spans="32:36" x14ac:dyDescent="0.25">
      <c r="AF5508" s="32"/>
      <c r="AG5508" s="32"/>
      <c r="AH5508" s="32"/>
      <c r="AI5508" s="32"/>
      <c r="AJ5508" s="32"/>
    </row>
    <row r="5509" spans="32:36" x14ac:dyDescent="0.25">
      <c r="AF5509" s="32"/>
      <c r="AG5509" s="32"/>
      <c r="AH5509" s="32"/>
      <c r="AI5509" s="32"/>
      <c r="AJ5509" s="32"/>
    </row>
    <row r="5510" spans="32:36" x14ac:dyDescent="0.25">
      <c r="AF5510" s="32"/>
      <c r="AG5510" s="32"/>
      <c r="AH5510" s="32"/>
      <c r="AI5510" s="32"/>
      <c r="AJ5510" s="32"/>
    </row>
    <row r="5511" spans="32:36" x14ac:dyDescent="0.25">
      <c r="AF5511" s="32"/>
      <c r="AG5511" s="32"/>
      <c r="AH5511" s="32"/>
      <c r="AI5511" s="32"/>
      <c r="AJ5511" s="32"/>
    </row>
    <row r="5512" spans="32:36" x14ac:dyDescent="0.25">
      <c r="AF5512" s="32"/>
      <c r="AG5512" s="32"/>
      <c r="AH5512" s="32"/>
      <c r="AI5512" s="32"/>
      <c r="AJ5512" s="32"/>
    </row>
    <row r="5513" spans="32:36" x14ac:dyDescent="0.25">
      <c r="AF5513" s="32"/>
      <c r="AG5513" s="32"/>
      <c r="AH5513" s="32"/>
      <c r="AI5513" s="32"/>
      <c r="AJ5513" s="32"/>
    </row>
    <row r="5514" spans="32:36" x14ac:dyDescent="0.25">
      <c r="AF5514" s="32"/>
      <c r="AG5514" s="32"/>
      <c r="AH5514" s="32"/>
      <c r="AI5514" s="32"/>
      <c r="AJ5514" s="32"/>
    </row>
    <row r="5515" spans="32:36" x14ac:dyDescent="0.25">
      <c r="AF5515" s="32"/>
      <c r="AG5515" s="32"/>
      <c r="AH5515" s="32"/>
      <c r="AI5515" s="32"/>
      <c r="AJ5515" s="32"/>
    </row>
    <row r="5516" spans="32:36" x14ac:dyDescent="0.25">
      <c r="AF5516" s="32"/>
      <c r="AG5516" s="32"/>
      <c r="AH5516" s="32"/>
      <c r="AI5516" s="32"/>
      <c r="AJ5516" s="32"/>
    </row>
    <row r="5517" spans="32:36" x14ac:dyDescent="0.25">
      <c r="AF5517" s="32"/>
      <c r="AG5517" s="32"/>
      <c r="AH5517" s="32"/>
      <c r="AI5517" s="32"/>
      <c r="AJ5517" s="32"/>
    </row>
    <row r="5518" spans="32:36" x14ac:dyDescent="0.25">
      <c r="AF5518" s="32"/>
      <c r="AG5518" s="32"/>
      <c r="AH5518" s="32"/>
      <c r="AI5518" s="32"/>
      <c r="AJ5518" s="32"/>
    </row>
    <row r="5519" spans="32:36" x14ac:dyDescent="0.25">
      <c r="AF5519" s="32"/>
      <c r="AG5519" s="32"/>
      <c r="AH5519" s="32"/>
      <c r="AI5519" s="32"/>
      <c r="AJ5519" s="32"/>
    </row>
    <row r="5520" spans="32:36" x14ac:dyDescent="0.25">
      <c r="AF5520" s="32"/>
      <c r="AG5520" s="32"/>
      <c r="AH5520" s="32"/>
      <c r="AI5520" s="32"/>
      <c r="AJ5520" s="32"/>
    </row>
    <row r="5521" spans="32:36" x14ac:dyDescent="0.25">
      <c r="AF5521" s="32"/>
      <c r="AG5521" s="32"/>
      <c r="AH5521" s="32"/>
      <c r="AI5521" s="32"/>
      <c r="AJ5521" s="32"/>
    </row>
    <row r="5522" spans="32:36" x14ac:dyDescent="0.25">
      <c r="AF5522" s="32"/>
      <c r="AG5522" s="32"/>
      <c r="AH5522" s="32"/>
      <c r="AI5522" s="32"/>
      <c r="AJ5522" s="32"/>
    </row>
    <row r="5523" spans="32:36" x14ac:dyDescent="0.25">
      <c r="AF5523" s="32"/>
      <c r="AG5523" s="32"/>
      <c r="AH5523" s="32"/>
      <c r="AI5523" s="32"/>
      <c r="AJ5523" s="32"/>
    </row>
    <row r="5524" spans="32:36" x14ac:dyDescent="0.25">
      <c r="AF5524" s="32"/>
      <c r="AG5524" s="32"/>
      <c r="AH5524" s="32"/>
      <c r="AI5524" s="32"/>
      <c r="AJ5524" s="32"/>
    </row>
    <row r="5525" spans="32:36" x14ac:dyDescent="0.25">
      <c r="AF5525" s="32"/>
      <c r="AG5525" s="32"/>
      <c r="AH5525" s="32"/>
      <c r="AI5525" s="32"/>
      <c r="AJ5525" s="32"/>
    </row>
    <row r="5526" spans="32:36" x14ac:dyDescent="0.25">
      <c r="AF5526" s="32"/>
      <c r="AG5526" s="32"/>
      <c r="AH5526" s="32"/>
      <c r="AI5526" s="32"/>
      <c r="AJ5526" s="32"/>
    </row>
    <row r="5527" spans="32:36" x14ac:dyDescent="0.25">
      <c r="AF5527" s="32"/>
      <c r="AG5527" s="32"/>
      <c r="AH5527" s="32"/>
      <c r="AI5527" s="32"/>
      <c r="AJ5527" s="32"/>
    </row>
    <row r="5528" spans="32:36" x14ac:dyDescent="0.25">
      <c r="AF5528" s="32"/>
      <c r="AG5528" s="32"/>
      <c r="AH5528" s="32"/>
      <c r="AI5528" s="32"/>
      <c r="AJ5528" s="32"/>
    </row>
    <row r="5529" spans="32:36" x14ac:dyDescent="0.25">
      <c r="AF5529" s="32"/>
      <c r="AG5529" s="32"/>
      <c r="AH5529" s="32"/>
      <c r="AI5529" s="32"/>
      <c r="AJ5529" s="32"/>
    </row>
    <row r="5530" spans="32:36" x14ac:dyDescent="0.25">
      <c r="AF5530" s="32"/>
      <c r="AG5530" s="32"/>
      <c r="AH5530" s="32"/>
      <c r="AI5530" s="32"/>
      <c r="AJ5530" s="32"/>
    </row>
    <row r="5531" spans="32:36" x14ac:dyDescent="0.25">
      <c r="AF5531" s="32"/>
      <c r="AG5531" s="32"/>
      <c r="AH5531" s="32"/>
      <c r="AI5531" s="32"/>
      <c r="AJ5531" s="32"/>
    </row>
    <row r="5532" spans="32:36" x14ac:dyDescent="0.25">
      <c r="AF5532" s="32"/>
      <c r="AG5532" s="32"/>
      <c r="AH5532" s="32"/>
      <c r="AI5532" s="32"/>
      <c r="AJ5532" s="32"/>
    </row>
    <row r="5533" spans="32:36" x14ac:dyDescent="0.25">
      <c r="AF5533" s="32"/>
      <c r="AG5533" s="32"/>
      <c r="AH5533" s="32"/>
      <c r="AI5533" s="32"/>
      <c r="AJ5533" s="32"/>
    </row>
    <row r="5534" spans="32:36" x14ac:dyDescent="0.25">
      <c r="AF5534" s="32"/>
      <c r="AG5534" s="32"/>
      <c r="AH5534" s="32"/>
      <c r="AI5534" s="32"/>
      <c r="AJ5534" s="32"/>
    </row>
    <row r="5535" spans="32:36" x14ac:dyDescent="0.25">
      <c r="AF5535" s="32"/>
      <c r="AG5535" s="32"/>
      <c r="AH5535" s="32"/>
      <c r="AI5535" s="32"/>
      <c r="AJ5535" s="32"/>
    </row>
    <row r="5536" spans="32:36" x14ac:dyDescent="0.25">
      <c r="AF5536" s="32"/>
      <c r="AG5536" s="32"/>
      <c r="AH5536" s="32"/>
      <c r="AI5536" s="32"/>
      <c r="AJ5536" s="32"/>
    </row>
    <row r="5537" spans="32:36" x14ac:dyDescent="0.25">
      <c r="AF5537" s="32"/>
      <c r="AG5537" s="32"/>
      <c r="AH5537" s="32"/>
      <c r="AI5537" s="32"/>
      <c r="AJ5537" s="32"/>
    </row>
    <row r="5538" spans="32:36" x14ac:dyDescent="0.25">
      <c r="AF5538" s="32"/>
      <c r="AG5538" s="32"/>
      <c r="AH5538" s="32"/>
      <c r="AI5538" s="32"/>
      <c r="AJ5538" s="32"/>
    </row>
    <row r="5539" spans="32:36" x14ac:dyDescent="0.25">
      <c r="AF5539" s="32"/>
      <c r="AG5539" s="32"/>
      <c r="AH5539" s="32"/>
      <c r="AI5539" s="32"/>
      <c r="AJ5539" s="32"/>
    </row>
    <row r="5540" spans="32:36" x14ac:dyDescent="0.25">
      <c r="AF5540" s="32"/>
      <c r="AG5540" s="32"/>
      <c r="AH5540" s="32"/>
      <c r="AI5540" s="32"/>
      <c r="AJ5540" s="32"/>
    </row>
    <row r="5541" spans="32:36" x14ac:dyDescent="0.25">
      <c r="AF5541" s="32"/>
      <c r="AG5541" s="32"/>
      <c r="AH5541" s="32"/>
      <c r="AI5541" s="32"/>
      <c r="AJ5541" s="32"/>
    </row>
    <row r="5542" spans="32:36" x14ac:dyDescent="0.25">
      <c r="AF5542" s="32"/>
      <c r="AG5542" s="32"/>
      <c r="AH5542" s="32"/>
      <c r="AI5542" s="32"/>
      <c r="AJ5542" s="32"/>
    </row>
    <row r="5543" spans="32:36" x14ac:dyDescent="0.25">
      <c r="AF5543" s="32"/>
      <c r="AG5543" s="32"/>
      <c r="AH5543" s="32"/>
      <c r="AI5543" s="32"/>
      <c r="AJ5543" s="32"/>
    </row>
    <row r="5544" spans="32:36" x14ac:dyDescent="0.25">
      <c r="AF5544" s="32"/>
      <c r="AG5544" s="32"/>
      <c r="AH5544" s="32"/>
      <c r="AI5544" s="32"/>
      <c r="AJ5544" s="32"/>
    </row>
    <row r="5545" spans="32:36" x14ac:dyDescent="0.25">
      <c r="AF5545" s="32"/>
      <c r="AG5545" s="32"/>
      <c r="AH5545" s="32"/>
      <c r="AI5545" s="32"/>
      <c r="AJ5545" s="32"/>
    </row>
    <row r="5546" spans="32:36" x14ac:dyDescent="0.25">
      <c r="AF5546" s="32"/>
      <c r="AG5546" s="32"/>
      <c r="AH5546" s="32"/>
      <c r="AI5546" s="32"/>
      <c r="AJ5546" s="32"/>
    </row>
    <row r="5547" spans="32:36" x14ac:dyDescent="0.25">
      <c r="AF5547" s="32"/>
      <c r="AG5547" s="32"/>
      <c r="AH5547" s="32"/>
      <c r="AI5547" s="32"/>
      <c r="AJ5547" s="32"/>
    </row>
    <row r="5548" spans="32:36" x14ac:dyDescent="0.25">
      <c r="AF5548" s="32"/>
      <c r="AG5548" s="32"/>
      <c r="AH5548" s="32"/>
      <c r="AI5548" s="32"/>
      <c r="AJ5548" s="32"/>
    </row>
    <row r="5549" spans="32:36" x14ac:dyDescent="0.25">
      <c r="AF5549" s="32"/>
      <c r="AG5549" s="32"/>
      <c r="AH5549" s="32"/>
      <c r="AI5549" s="32"/>
      <c r="AJ5549" s="32"/>
    </row>
    <row r="5550" spans="32:36" x14ac:dyDescent="0.25">
      <c r="AF5550" s="32"/>
      <c r="AG5550" s="32"/>
      <c r="AH5550" s="32"/>
      <c r="AI5550" s="32"/>
      <c r="AJ5550" s="32"/>
    </row>
    <row r="5551" spans="32:36" x14ac:dyDescent="0.25">
      <c r="AF5551" s="32"/>
      <c r="AG5551" s="32"/>
      <c r="AH5551" s="32"/>
      <c r="AI5551" s="32"/>
      <c r="AJ5551" s="32"/>
    </row>
    <row r="5552" spans="32:36" x14ac:dyDescent="0.25">
      <c r="AF5552" s="32"/>
      <c r="AG5552" s="32"/>
      <c r="AH5552" s="32"/>
      <c r="AI5552" s="32"/>
      <c r="AJ5552" s="32"/>
    </row>
    <row r="5553" spans="32:36" x14ac:dyDescent="0.25">
      <c r="AF5553" s="32"/>
      <c r="AG5553" s="32"/>
      <c r="AH5553" s="32"/>
      <c r="AI5553" s="32"/>
      <c r="AJ5553" s="32"/>
    </row>
    <row r="5554" spans="32:36" x14ac:dyDescent="0.25">
      <c r="AF5554" s="32"/>
      <c r="AG5554" s="32"/>
      <c r="AH5554" s="32"/>
      <c r="AI5554" s="32"/>
      <c r="AJ5554" s="32"/>
    </row>
    <row r="5555" spans="32:36" x14ac:dyDescent="0.25">
      <c r="AF5555" s="32"/>
      <c r="AG5555" s="32"/>
      <c r="AH5555" s="32"/>
      <c r="AI5555" s="32"/>
      <c r="AJ5555" s="32"/>
    </row>
    <row r="5556" spans="32:36" x14ac:dyDescent="0.25">
      <c r="AF5556" s="32"/>
      <c r="AG5556" s="32"/>
      <c r="AH5556" s="32"/>
      <c r="AI5556" s="32"/>
      <c r="AJ5556" s="32"/>
    </row>
    <row r="5557" spans="32:36" x14ac:dyDescent="0.25">
      <c r="AF5557" s="32"/>
      <c r="AG5557" s="32"/>
      <c r="AH5557" s="32"/>
      <c r="AI5557" s="32"/>
      <c r="AJ5557" s="32"/>
    </row>
    <row r="5558" spans="32:36" x14ac:dyDescent="0.25">
      <c r="AF5558" s="32"/>
      <c r="AG5558" s="32"/>
      <c r="AH5558" s="32"/>
      <c r="AI5558" s="32"/>
      <c r="AJ5558" s="32"/>
    </row>
    <row r="5559" spans="32:36" x14ac:dyDescent="0.25">
      <c r="AF5559" s="32"/>
      <c r="AG5559" s="32"/>
      <c r="AH5559" s="32"/>
      <c r="AI5559" s="32"/>
      <c r="AJ5559" s="32"/>
    </row>
    <row r="5560" spans="32:36" x14ac:dyDescent="0.25">
      <c r="AF5560" s="32"/>
      <c r="AG5560" s="32"/>
      <c r="AH5560" s="32"/>
      <c r="AI5560" s="32"/>
      <c r="AJ5560" s="32"/>
    </row>
    <row r="5561" spans="32:36" x14ac:dyDescent="0.25">
      <c r="AF5561" s="32"/>
      <c r="AG5561" s="32"/>
      <c r="AH5561" s="32"/>
      <c r="AI5561" s="32"/>
      <c r="AJ5561" s="32"/>
    </row>
    <row r="5562" spans="32:36" x14ac:dyDescent="0.25">
      <c r="AF5562" s="32"/>
      <c r="AG5562" s="32"/>
      <c r="AH5562" s="32"/>
      <c r="AI5562" s="32"/>
      <c r="AJ5562" s="32"/>
    </row>
    <row r="5563" spans="32:36" x14ac:dyDescent="0.25">
      <c r="AF5563" s="32"/>
      <c r="AG5563" s="32"/>
      <c r="AH5563" s="32"/>
      <c r="AI5563" s="32"/>
      <c r="AJ5563" s="32"/>
    </row>
    <row r="5564" spans="32:36" x14ac:dyDescent="0.25">
      <c r="AF5564" s="32"/>
      <c r="AG5564" s="32"/>
      <c r="AH5564" s="32"/>
      <c r="AI5564" s="32"/>
      <c r="AJ5564" s="32"/>
    </row>
    <row r="5565" spans="32:36" x14ac:dyDescent="0.25">
      <c r="AF5565" s="32"/>
      <c r="AG5565" s="32"/>
      <c r="AH5565" s="32"/>
      <c r="AI5565" s="32"/>
      <c r="AJ5565" s="32"/>
    </row>
    <row r="5566" spans="32:36" x14ac:dyDescent="0.25">
      <c r="AF5566" s="32"/>
      <c r="AG5566" s="32"/>
      <c r="AH5566" s="32"/>
      <c r="AI5566" s="32"/>
      <c r="AJ5566" s="32"/>
    </row>
    <row r="5567" spans="32:36" x14ac:dyDescent="0.25">
      <c r="AF5567" s="32"/>
      <c r="AG5567" s="32"/>
      <c r="AH5567" s="32"/>
      <c r="AI5567" s="32"/>
      <c r="AJ5567" s="32"/>
    </row>
    <row r="5568" spans="32:36" x14ac:dyDescent="0.25">
      <c r="AF5568" s="32"/>
      <c r="AG5568" s="32"/>
      <c r="AH5568" s="32"/>
      <c r="AI5568" s="32"/>
      <c r="AJ5568" s="32"/>
    </row>
    <row r="5569" spans="32:36" x14ac:dyDescent="0.25">
      <c r="AF5569" s="32"/>
      <c r="AG5569" s="32"/>
      <c r="AH5569" s="32"/>
      <c r="AI5569" s="32"/>
      <c r="AJ5569" s="32"/>
    </row>
    <row r="5570" spans="32:36" x14ac:dyDescent="0.25">
      <c r="AF5570" s="32"/>
      <c r="AG5570" s="32"/>
      <c r="AH5570" s="32"/>
      <c r="AI5570" s="32"/>
      <c r="AJ5570" s="32"/>
    </row>
    <row r="5571" spans="32:36" x14ac:dyDescent="0.25">
      <c r="AF5571" s="32"/>
      <c r="AG5571" s="32"/>
      <c r="AH5571" s="32"/>
      <c r="AI5571" s="32"/>
      <c r="AJ5571" s="32"/>
    </row>
    <row r="5572" spans="32:36" x14ac:dyDescent="0.25">
      <c r="AF5572" s="32"/>
      <c r="AG5572" s="32"/>
      <c r="AH5572" s="32"/>
      <c r="AI5572" s="32"/>
      <c r="AJ5572" s="32"/>
    </row>
    <row r="5573" spans="32:36" x14ac:dyDescent="0.25">
      <c r="AF5573" s="32"/>
      <c r="AG5573" s="32"/>
      <c r="AH5573" s="32"/>
      <c r="AI5573" s="32"/>
      <c r="AJ5573" s="32"/>
    </row>
    <row r="5574" spans="32:36" x14ac:dyDescent="0.25">
      <c r="AF5574" s="32"/>
      <c r="AG5574" s="32"/>
      <c r="AH5574" s="32"/>
      <c r="AI5574" s="32"/>
      <c r="AJ5574" s="32"/>
    </row>
    <row r="5575" spans="32:36" x14ac:dyDescent="0.25">
      <c r="AF5575" s="32"/>
      <c r="AG5575" s="32"/>
      <c r="AH5575" s="32"/>
      <c r="AI5575" s="32"/>
      <c r="AJ5575" s="32"/>
    </row>
    <row r="5576" spans="32:36" x14ac:dyDescent="0.25">
      <c r="AF5576" s="32"/>
      <c r="AG5576" s="32"/>
      <c r="AH5576" s="32"/>
      <c r="AI5576" s="32"/>
      <c r="AJ5576" s="32"/>
    </row>
    <row r="5577" spans="32:36" x14ac:dyDescent="0.25">
      <c r="AF5577" s="32"/>
      <c r="AG5577" s="32"/>
      <c r="AH5577" s="32"/>
      <c r="AI5577" s="32"/>
      <c r="AJ5577" s="32"/>
    </row>
    <row r="5578" spans="32:36" x14ac:dyDescent="0.25">
      <c r="AF5578" s="32"/>
      <c r="AG5578" s="32"/>
      <c r="AH5578" s="32"/>
      <c r="AI5578" s="32"/>
      <c r="AJ5578" s="32"/>
    </row>
    <row r="5579" spans="32:36" x14ac:dyDescent="0.25">
      <c r="AF5579" s="32"/>
      <c r="AG5579" s="32"/>
      <c r="AH5579" s="32"/>
      <c r="AI5579" s="32"/>
      <c r="AJ5579" s="32"/>
    </row>
    <row r="5580" spans="32:36" x14ac:dyDescent="0.25">
      <c r="AF5580" s="32"/>
      <c r="AG5580" s="32"/>
      <c r="AH5580" s="32"/>
      <c r="AI5580" s="32"/>
      <c r="AJ5580" s="32"/>
    </row>
    <row r="5581" spans="32:36" x14ac:dyDescent="0.25">
      <c r="AF5581" s="32"/>
      <c r="AG5581" s="32"/>
      <c r="AH5581" s="32"/>
      <c r="AI5581" s="32"/>
      <c r="AJ5581" s="32"/>
    </row>
    <row r="5582" spans="32:36" x14ac:dyDescent="0.25">
      <c r="AF5582" s="32"/>
      <c r="AG5582" s="32"/>
      <c r="AH5582" s="32"/>
      <c r="AI5582" s="32"/>
      <c r="AJ5582" s="32"/>
    </row>
    <row r="5583" spans="32:36" x14ac:dyDescent="0.25">
      <c r="AF5583" s="32"/>
      <c r="AG5583" s="32"/>
      <c r="AH5583" s="32"/>
      <c r="AI5583" s="32"/>
      <c r="AJ5583" s="32"/>
    </row>
    <row r="5584" spans="32:36" x14ac:dyDescent="0.25">
      <c r="AF5584" s="32"/>
      <c r="AG5584" s="32"/>
      <c r="AH5584" s="32"/>
      <c r="AI5584" s="32"/>
      <c r="AJ5584" s="32"/>
    </row>
    <row r="5585" spans="32:36" x14ac:dyDescent="0.25">
      <c r="AF5585" s="32"/>
      <c r="AG5585" s="32"/>
      <c r="AH5585" s="32"/>
      <c r="AI5585" s="32"/>
      <c r="AJ5585" s="32"/>
    </row>
    <row r="5586" spans="32:36" x14ac:dyDescent="0.25">
      <c r="AF5586" s="32"/>
      <c r="AG5586" s="32"/>
      <c r="AH5586" s="32"/>
      <c r="AI5586" s="32"/>
      <c r="AJ5586" s="32"/>
    </row>
    <row r="5587" spans="32:36" x14ac:dyDescent="0.25">
      <c r="AF5587" s="32"/>
      <c r="AG5587" s="32"/>
      <c r="AH5587" s="32"/>
      <c r="AI5587" s="32"/>
      <c r="AJ5587" s="32"/>
    </row>
    <row r="5588" spans="32:36" x14ac:dyDescent="0.25">
      <c r="AF5588" s="32"/>
      <c r="AG5588" s="32"/>
      <c r="AH5588" s="32"/>
      <c r="AI5588" s="32"/>
      <c r="AJ5588" s="32"/>
    </row>
    <row r="5589" spans="32:36" x14ac:dyDescent="0.25">
      <c r="AF5589" s="32"/>
      <c r="AG5589" s="32"/>
      <c r="AH5589" s="32"/>
      <c r="AI5589" s="32"/>
      <c r="AJ5589" s="32"/>
    </row>
    <row r="5590" spans="32:36" x14ac:dyDescent="0.25">
      <c r="AF5590" s="32"/>
      <c r="AG5590" s="32"/>
      <c r="AH5590" s="32"/>
      <c r="AI5590" s="32"/>
      <c r="AJ5590" s="32"/>
    </row>
    <row r="5591" spans="32:36" x14ac:dyDescent="0.25">
      <c r="AF5591" s="32"/>
      <c r="AG5591" s="32"/>
      <c r="AH5591" s="32"/>
      <c r="AI5591" s="32"/>
      <c r="AJ5591" s="32"/>
    </row>
    <row r="5592" spans="32:36" x14ac:dyDescent="0.25">
      <c r="AF5592" s="32"/>
      <c r="AG5592" s="32"/>
      <c r="AH5592" s="32"/>
      <c r="AI5592" s="32"/>
      <c r="AJ5592" s="32"/>
    </row>
    <row r="5593" spans="32:36" x14ac:dyDescent="0.25">
      <c r="AF5593" s="32"/>
      <c r="AG5593" s="32"/>
      <c r="AH5593" s="32"/>
      <c r="AI5593" s="32"/>
      <c r="AJ5593" s="32"/>
    </row>
    <row r="5594" spans="32:36" x14ac:dyDescent="0.25">
      <c r="AF5594" s="32"/>
      <c r="AG5594" s="32"/>
      <c r="AH5594" s="32"/>
      <c r="AI5594" s="32"/>
      <c r="AJ5594" s="32"/>
    </row>
    <row r="5595" spans="32:36" x14ac:dyDescent="0.25">
      <c r="AF5595" s="32"/>
      <c r="AG5595" s="32"/>
      <c r="AH5595" s="32"/>
      <c r="AI5595" s="32"/>
      <c r="AJ5595" s="32"/>
    </row>
    <row r="5596" spans="32:36" x14ac:dyDescent="0.25">
      <c r="AF5596" s="32"/>
      <c r="AG5596" s="32"/>
      <c r="AH5596" s="32"/>
      <c r="AI5596" s="32"/>
      <c r="AJ5596" s="32"/>
    </row>
    <row r="5597" spans="32:36" x14ac:dyDescent="0.25">
      <c r="AF5597" s="32"/>
      <c r="AG5597" s="32"/>
      <c r="AH5597" s="32"/>
      <c r="AI5597" s="32"/>
      <c r="AJ5597" s="32"/>
    </row>
    <row r="5598" spans="32:36" x14ac:dyDescent="0.25">
      <c r="AF5598" s="32"/>
      <c r="AG5598" s="32"/>
      <c r="AH5598" s="32"/>
      <c r="AI5598" s="32"/>
      <c r="AJ5598" s="32"/>
    </row>
    <row r="5599" spans="32:36" x14ac:dyDescent="0.25">
      <c r="AF5599" s="32"/>
      <c r="AG5599" s="32"/>
      <c r="AH5599" s="32"/>
      <c r="AI5599" s="32"/>
      <c r="AJ5599" s="32"/>
    </row>
    <row r="5600" spans="32:36" x14ac:dyDescent="0.25">
      <c r="AF5600" s="32"/>
      <c r="AG5600" s="32"/>
      <c r="AH5600" s="32"/>
      <c r="AI5600" s="32"/>
      <c r="AJ5600" s="32"/>
    </row>
    <row r="5601" spans="32:36" x14ac:dyDescent="0.25">
      <c r="AF5601" s="32"/>
      <c r="AG5601" s="32"/>
      <c r="AH5601" s="32"/>
      <c r="AI5601" s="32"/>
      <c r="AJ5601" s="32"/>
    </row>
    <row r="5602" spans="32:36" x14ac:dyDescent="0.25">
      <c r="AF5602" s="32"/>
      <c r="AG5602" s="32"/>
      <c r="AH5602" s="32"/>
      <c r="AI5602" s="32"/>
      <c r="AJ5602" s="32"/>
    </row>
    <row r="5603" spans="32:36" x14ac:dyDescent="0.25">
      <c r="AF5603" s="32"/>
      <c r="AG5603" s="32"/>
      <c r="AH5603" s="32"/>
      <c r="AI5603" s="32"/>
      <c r="AJ5603" s="32"/>
    </row>
    <row r="5604" spans="32:36" x14ac:dyDescent="0.25">
      <c r="AF5604" s="32"/>
      <c r="AG5604" s="32"/>
      <c r="AH5604" s="32"/>
      <c r="AI5604" s="32"/>
      <c r="AJ5604" s="32"/>
    </row>
    <row r="5605" spans="32:36" x14ac:dyDescent="0.25">
      <c r="AF5605" s="32"/>
      <c r="AG5605" s="32"/>
      <c r="AH5605" s="32"/>
      <c r="AI5605" s="32"/>
      <c r="AJ5605" s="32"/>
    </row>
    <row r="5606" spans="32:36" x14ac:dyDescent="0.25">
      <c r="AF5606" s="32"/>
      <c r="AG5606" s="32"/>
      <c r="AH5606" s="32"/>
      <c r="AI5606" s="32"/>
      <c r="AJ5606" s="32"/>
    </row>
    <row r="5607" spans="32:36" x14ac:dyDescent="0.25">
      <c r="AF5607" s="32"/>
      <c r="AG5607" s="32"/>
      <c r="AH5607" s="32"/>
      <c r="AI5607" s="32"/>
      <c r="AJ5607" s="32"/>
    </row>
    <row r="5608" spans="32:36" x14ac:dyDescent="0.25">
      <c r="AF5608" s="32"/>
      <c r="AG5608" s="32"/>
      <c r="AH5608" s="32"/>
      <c r="AI5608" s="32"/>
      <c r="AJ5608" s="32"/>
    </row>
    <row r="5609" spans="32:36" x14ac:dyDescent="0.25">
      <c r="AF5609" s="32"/>
      <c r="AG5609" s="32"/>
      <c r="AH5609" s="32"/>
      <c r="AI5609" s="32"/>
      <c r="AJ5609" s="32"/>
    </row>
    <row r="5610" spans="32:36" x14ac:dyDescent="0.25">
      <c r="AF5610" s="32"/>
      <c r="AG5610" s="32"/>
      <c r="AH5610" s="32"/>
      <c r="AI5610" s="32"/>
      <c r="AJ5610" s="32"/>
    </row>
    <row r="5611" spans="32:36" x14ac:dyDescent="0.25">
      <c r="AF5611" s="32"/>
      <c r="AG5611" s="32"/>
      <c r="AH5611" s="32"/>
      <c r="AI5611" s="32"/>
      <c r="AJ5611" s="32"/>
    </row>
    <row r="5612" spans="32:36" x14ac:dyDescent="0.25">
      <c r="AF5612" s="32"/>
      <c r="AG5612" s="32"/>
      <c r="AH5612" s="32"/>
      <c r="AI5612" s="32"/>
      <c r="AJ5612" s="32"/>
    </row>
    <row r="5613" spans="32:36" x14ac:dyDescent="0.25">
      <c r="AF5613" s="32"/>
      <c r="AG5613" s="32"/>
      <c r="AH5613" s="32"/>
      <c r="AI5613" s="32"/>
      <c r="AJ5613" s="32"/>
    </row>
    <row r="5614" spans="32:36" x14ac:dyDescent="0.25">
      <c r="AF5614" s="32"/>
      <c r="AG5614" s="32"/>
      <c r="AH5614" s="32"/>
      <c r="AI5614" s="32"/>
      <c r="AJ5614" s="32"/>
    </row>
    <row r="5615" spans="32:36" x14ac:dyDescent="0.25">
      <c r="AF5615" s="32"/>
      <c r="AG5615" s="32"/>
      <c r="AH5615" s="32"/>
      <c r="AI5615" s="32"/>
      <c r="AJ5615" s="32"/>
    </row>
    <row r="5616" spans="32:36" x14ac:dyDescent="0.25">
      <c r="AF5616" s="32"/>
      <c r="AG5616" s="32"/>
      <c r="AH5616" s="32"/>
      <c r="AI5616" s="32"/>
      <c r="AJ5616" s="32"/>
    </row>
    <row r="5617" spans="32:36" x14ac:dyDescent="0.25">
      <c r="AF5617" s="32"/>
      <c r="AG5617" s="32"/>
      <c r="AH5617" s="32"/>
      <c r="AI5617" s="32"/>
      <c r="AJ5617" s="32"/>
    </row>
    <row r="5618" spans="32:36" x14ac:dyDescent="0.25">
      <c r="AF5618" s="32"/>
      <c r="AG5618" s="32"/>
      <c r="AH5618" s="32"/>
      <c r="AI5618" s="32"/>
      <c r="AJ5618" s="32"/>
    </row>
    <row r="5619" spans="32:36" x14ac:dyDescent="0.25">
      <c r="AF5619" s="32"/>
      <c r="AG5619" s="32"/>
      <c r="AH5619" s="32"/>
      <c r="AI5619" s="32"/>
      <c r="AJ5619" s="32"/>
    </row>
    <row r="5620" spans="32:36" x14ac:dyDescent="0.25">
      <c r="AF5620" s="32"/>
      <c r="AG5620" s="32"/>
      <c r="AH5620" s="32"/>
      <c r="AI5620" s="32"/>
      <c r="AJ5620" s="32"/>
    </row>
    <row r="5621" spans="32:36" x14ac:dyDescent="0.25">
      <c r="AF5621" s="32"/>
      <c r="AG5621" s="32"/>
      <c r="AH5621" s="32"/>
      <c r="AI5621" s="32"/>
      <c r="AJ5621" s="32"/>
    </row>
    <row r="5622" spans="32:36" x14ac:dyDescent="0.25">
      <c r="AF5622" s="32"/>
      <c r="AG5622" s="32"/>
      <c r="AH5622" s="32"/>
      <c r="AI5622" s="32"/>
      <c r="AJ5622" s="32"/>
    </row>
    <row r="5623" spans="32:36" x14ac:dyDescent="0.25">
      <c r="AF5623" s="32"/>
      <c r="AG5623" s="32"/>
      <c r="AH5623" s="32"/>
      <c r="AI5623" s="32"/>
      <c r="AJ5623" s="32"/>
    </row>
    <row r="5624" spans="32:36" x14ac:dyDescent="0.25">
      <c r="AF5624" s="32"/>
      <c r="AG5624" s="32"/>
      <c r="AH5624" s="32"/>
      <c r="AI5624" s="32"/>
      <c r="AJ5624" s="32"/>
    </row>
    <row r="5625" spans="32:36" x14ac:dyDescent="0.25">
      <c r="AF5625" s="32"/>
      <c r="AG5625" s="32"/>
      <c r="AH5625" s="32"/>
      <c r="AI5625" s="32"/>
      <c r="AJ5625" s="32"/>
    </row>
    <row r="5626" spans="32:36" x14ac:dyDescent="0.25">
      <c r="AF5626" s="32"/>
      <c r="AG5626" s="32"/>
      <c r="AH5626" s="32"/>
      <c r="AI5626" s="32"/>
      <c r="AJ5626" s="32"/>
    </row>
    <row r="5627" spans="32:36" x14ac:dyDescent="0.25">
      <c r="AF5627" s="32"/>
      <c r="AG5627" s="32"/>
      <c r="AH5627" s="32"/>
      <c r="AI5627" s="32"/>
      <c r="AJ5627" s="32"/>
    </row>
    <row r="5628" spans="32:36" x14ac:dyDescent="0.25">
      <c r="AF5628" s="32"/>
      <c r="AG5628" s="32"/>
      <c r="AH5628" s="32"/>
      <c r="AI5628" s="32"/>
      <c r="AJ5628" s="32"/>
    </row>
    <row r="5629" spans="32:36" x14ac:dyDescent="0.25">
      <c r="AF5629" s="32"/>
      <c r="AG5629" s="32"/>
      <c r="AH5629" s="32"/>
      <c r="AI5629" s="32"/>
      <c r="AJ5629" s="32"/>
    </row>
    <row r="5630" spans="32:36" x14ac:dyDescent="0.25">
      <c r="AF5630" s="32"/>
      <c r="AG5630" s="32"/>
      <c r="AH5630" s="32"/>
      <c r="AI5630" s="32"/>
      <c r="AJ5630" s="32"/>
    </row>
    <row r="5631" spans="32:36" x14ac:dyDescent="0.25">
      <c r="AF5631" s="32"/>
      <c r="AG5631" s="32"/>
      <c r="AH5631" s="32"/>
      <c r="AI5631" s="32"/>
      <c r="AJ5631" s="32"/>
    </row>
    <row r="5632" spans="32:36" x14ac:dyDescent="0.25">
      <c r="AF5632" s="32"/>
      <c r="AG5632" s="32"/>
      <c r="AH5632" s="32"/>
      <c r="AI5632" s="32"/>
      <c r="AJ5632" s="32"/>
    </row>
    <row r="5633" spans="32:36" x14ac:dyDescent="0.25">
      <c r="AF5633" s="32"/>
      <c r="AG5633" s="32"/>
      <c r="AH5633" s="32"/>
      <c r="AI5633" s="32"/>
      <c r="AJ5633" s="32"/>
    </row>
    <row r="5634" spans="32:36" x14ac:dyDescent="0.25">
      <c r="AF5634" s="32"/>
      <c r="AG5634" s="32"/>
      <c r="AH5634" s="32"/>
      <c r="AI5634" s="32"/>
      <c r="AJ5634" s="32"/>
    </row>
    <row r="5635" spans="32:36" x14ac:dyDescent="0.25">
      <c r="AF5635" s="32"/>
      <c r="AG5635" s="32"/>
      <c r="AH5635" s="32"/>
      <c r="AI5635" s="32"/>
      <c r="AJ5635" s="32"/>
    </row>
    <row r="5636" spans="32:36" x14ac:dyDescent="0.25">
      <c r="AF5636" s="32"/>
      <c r="AG5636" s="32"/>
      <c r="AH5636" s="32"/>
      <c r="AI5636" s="32"/>
      <c r="AJ5636" s="32"/>
    </row>
    <row r="5637" spans="32:36" x14ac:dyDescent="0.25">
      <c r="AF5637" s="32"/>
      <c r="AG5637" s="32"/>
      <c r="AH5637" s="32"/>
      <c r="AI5637" s="32"/>
      <c r="AJ5637" s="32"/>
    </row>
    <row r="5638" spans="32:36" x14ac:dyDescent="0.25">
      <c r="AF5638" s="32"/>
      <c r="AG5638" s="32"/>
      <c r="AH5638" s="32"/>
      <c r="AI5638" s="32"/>
      <c r="AJ5638" s="32"/>
    </row>
    <row r="5639" spans="32:36" x14ac:dyDescent="0.25">
      <c r="AF5639" s="32"/>
      <c r="AG5639" s="32"/>
      <c r="AH5639" s="32"/>
      <c r="AI5639" s="32"/>
      <c r="AJ5639" s="32"/>
    </row>
    <row r="5640" spans="32:36" x14ac:dyDescent="0.25">
      <c r="AF5640" s="32"/>
      <c r="AG5640" s="32"/>
      <c r="AH5640" s="32"/>
      <c r="AI5640" s="32"/>
      <c r="AJ5640" s="32"/>
    </row>
    <row r="5641" spans="32:36" x14ac:dyDescent="0.25">
      <c r="AF5641" s="32"/>
      <c r="AG5641" s="32"/>
      <c r="AH5641" s="32"/>
      <c r="AI5641" s="32"/>
      <c r="AJ5641" s="32"/>
    </row>
    <row r="5642" spans="32:36" x14ac:dyDescent="0.25">
      <c r="AF5642" s="32"/>
      <c r="AG5642" s="32"/>
      <c r="AH5642" s="32"/>
      <c r="AI5642" s="32"/>
      <c r="AJ5642" s="32"/>
    </row>
    <row r="5643" spans="32:36" x14ac:dyDescent="0.25">
      <c r="AF5643" s="32"/>
      <c r="AG5643" s="32"/>
      <c r="AH5643" s="32"/>
      <c r="AI5643" s="32"/>
      <c r="AJ5643" s="32"/>
    </row>
    <row r="5644" spans="32:36" x14ac:dyDescent="0.25">
      <c r="AF5644" s="32"/>
      <c r="AG5644" s="32"/>
      <c r="AH5644" s="32"/>
      <c r="AI5644" s="32"/>
      <c r="AJ5644" s="32"/>
    </row>
    <row r="5645" spans="32:36" x14ac:dyDescent="0.25">
      <c r="AF5645" s="32"/>
      <c r="AG5645" s="32"/>
      <c r="AH5645" s="32"/>
      <c r="AI5645" s="32"/>
      <c r="AJ5645" s="32"/>
    </row>
    <row r="5646" spans="32:36" x14ac:dyDescent="0.25">
      <c r="AF5646" s="32"/>
      <c r="AG5646" s="32"/>
      <c r="AH5646" s="32"/>
      <c r="AI5646" s="32"/>
      <c r="AJ5646" s="32"/>
    </row>
    <row r="5647" spans="32:36" x14ac:dyDescent="0.25">
      <c r="AF5647" s="32"/>
      <c r="AG5647" s="32"/>
      <c r="AH5647" s="32"/>
      <c r="AI5647" s="32"/>
      <c r="AJ5647" s="32"/>
    </row>
    <row r="5648" spans="32:36" x14ac:dyDescent="0.25">
      <c r="AF5648" s="32"/>
      <c r="AG5648" s="32"/>
      <c r="AH5648" s="32"/>
      <c r="AI5648" s="32"/>
      <c r="AJ5648" s="32"/>
    </row>
    <row r="5649" spans="32:36" x14ac:dyDescent="0.25">
      <c r="AF5649" s="32"/>
      <c r="AG5649" s="32"/>
      <c r="AH5649" s="32"/>
      <c r="AI5649" s="32"/>
      <c r="AJ5649" s="32"/>
    </row>
    <row r="5650" spans="32:36" x14ac:dyDescent="0.25">
      <c r="AF5650" s="32"/>
      <c r="AG5650" s="32"/>
      <c r="AH5650" s="32"/>
      <c r="AI5650" s="32"/>
      <c r="AJ5650" s="32"/>
    </row>
    <row r="5651" spans="32:36" x14ac:dyDescent="0.25">
      <c r="AF5651" s="32"/>
      <c r="AG5651" s="32"/>
      <c r="AH5651" s="32"/>
      <c r="AI5651" s="32"/>
      <c r="AJ5651" s="32"/>
    </row>
    <row r="5652" spans="32:36" x14ac:dyDescent="0.25">
      <c r="AF5652" s="32"/>
      <c r="AG5652" s="32"/>
      <c r="AH5652" s="32"/>
      <c r="AI5652" s="32"/>
      <c r="AJ5652" s="32"/>
    </row>
    <row r="5653" spans="32:36" x14ac:dyDescent="0.25">
      <c r="AF5653" s="32"/>
      <c r="AG5653" s="32"/>
      <c r="AH5653" s="32"/>
      <c r="AI5653" s="32"/>
      <c r="AJ5653" s="32"/>
    </row>
    <row r="5654" spans="32:36" x14ac:dyDescent="0.25">
      <c r="AF5654" s="32"/>
      <c r="AG5654" s="32"/>
      <c r="AH5654" s="32"/>
      <c r="AI5654" s="32"/>
      <c r="AJ5654" s="32"/>
    </row>
    <row r="5655" spans="32:36" x14ac:dyDescent="0.25">
      <c r="AF5655" s="32"/>
      <c r="AG5655" s="32"/>
      <c r="AH5655" s="32"/>
      <c r="AI5655" s="32"/>
      <c r="AJ5655" s="32"/>
    </row>
    <row r="5656" spans="32:36" x14ac:dyDescent="0.25">
      <c r="AF5656" s="32"/>
      <c r="AG5656" s="32"/>
      <c r="AH5656" s="32"/>
      <c r="AI5656" s="32"/>
      <c r="AJ5656" s="32"/>
    </row>
    <row r="5657" spans="32:36" x14ac:dyDescent="0.25">
      <c r="AF5657" s="32"/>
      <c r="AG5657" s="32"/>
      <c r="AH5657" s="32"/>
      <c r="AI5657" s="32"/>
      <c r="AJ5657" s="32"/>
    </row>
    <row r="5658" spans="32:36" x14ac:dyDescent="0.25">
      <c r="AF5658" s="32"/>
      <c r="AG5658" s="32"/>
      <c r="AH5658" s="32"/>
      <c r="AI5658" s="32"/>
      <c r="AJ5658" s="32"/>
    </row>
    <row r="5659" spans="32:36" x14ac:dyDescent="0.25">
      <c r="AF5659" s="32"/>
      <c r="AG5659" s="32"/>
      <c r="AH5659" s="32"/>
      <c r="AI5659" s="32"/>
      <c r="AJ5659" s="32"/>
    </row>
    <row r="5660" spans="32:36" x14ac:dyDescent="0.25">
      <c r="AF5660" s="32"/>
      <c r="AG5660" s="32"/>
      <c r="AH5660" s="32"/>
      <c r="AI5660" s="32"/>
      <c r="AJ5660" s="32"/>
    </row>
    <row r="5661" spans="32:36" x14ac:dyDescent="0.25">
      <c r="AF5661" s="32"/>
      <c r="AG5661" s="32"/>
      <c r="AH5661" s="32"/>
      <c r="AI5661" s="32"/>
      <c r="AJ5661" s="32"/>
    </row>
    <row r="5662" spans="32:36" x14ac:dyDescent="0.25">
      <c r="AF5662" s="32"/>
      <c r="AG5662" s="32"/>
      <c r="AH5662" s="32"/>
      <c r="AI5662" s="32"/>
      <c r="AJ5662" s="32"/>
    </row>
    <row r="5663" spans="32:36" x14ac:dyDescent="0.25">
      <c r="AF5663" s="32"/>
      <c r="AG5663" s="32"/>
      <c r="AH5663" s="32"/>
      <c r="AI5663" s="32"/>
      <c r="AJ5663" s="32"/>
    </row>
    <row r="5664" spans="32:36" x14ac:dyDescent="0.25">
      <c r="AF5664" s="32"/>
      <c r="AG5664" s="32"/>
      <c r="AH5664" s="32"/>
      <c r="AI5664" s="32"/>
      <c r="AJ5664" s="32"/>
    </row>
    <row r="5665" spans="32:36" x14ac:dyDescent="0.25">
      <c r="AF5665" s="32"/>
      <c r="AG5665" s="32"/>
      <c r="AH5665" s="32"/>
      <c r="AI5665" s="32"/>
      <c r="AJ5665" s="32"/>
    </row>
    <row r="5666" spans="32:36" x14ac:dyDescent="0.25">
      <c r="AF5666" s="32"/>
      <c r="AG5666" s="32"/>
      <c r="AH5666" s="32"/>
      <c r="AI5666" s="32"/>
      <c r="AJ5666" s="32"/>
    </row>
    <row r="5667" spans="32:36" x14ac:dyDescent="0.25">
      <c r="AF5667" s="32"/>
      <c r="AG5667" s="32"/>
      <c r="AH5667" s="32"/>
      <c r="AI5667" s="32"/>
      <c r="AJ5667" s="32"/>
    </row>
    <row r="5668" spans="32:36" x14ac:dyDescent="0.25">
      <c r="AF5668" s="32"/>
      <c r="AG5668" s="32"/>
      <c r="AH5668" s="32"/>
      <c r="AI5668" s="32"/>
      <c r="AJ5668" s="32"/>
    </row>
    <row r="5669" spans="32:36" x14ac:dyDescent="0.25">
      <c r="AF5669" s="32"/>
      <c r="AG5669" s="32"/>
      <c r="AH5669" s="32"/>
      <c r="AI5669" s="32"/>
      <c r="AJ5669" s="32"/>
    </row>
    <row r="5670" spans="32:36" x14ac:dyDescent="0.25">
      <c r="AF5670" s="32"/>
      <c r="AG5670" s="32"/>
      <c r="AH5670" s="32"/>
      <c r="AI5670" s="32"/>
      <c r="AJ5670" s="32"/>
    </row>
    <row r="5671" spans="32:36" x14ac:dyDescent="0.25">
      <c r="AF5671" s="32"/>
      <c r="AG5671" s="32"/>
      <c r="AH5671" s="32"/>
      <c r="AI5671" s="32"/>
      <c r="AJ5671" s="32"/>
    </row>
    <row r="5672" spans="32:36" x14ac:dyDescent="0.25">
      <c r="AF5672" s="32"/>
      <c r="AG5672" s="32"/>
      <c r="AH5672" s="32"/>
      <c r="AI5672" s="32"/>
      <c r="AJ5672" s="32"/>
    </row>
    <row r="5673" spans="32:36" x14ac:dyDescent="0.25">
      <c r="AF5673" s="32"/>
      <c r="AG5673" s="32"/>
      <c r="AH5673" s="32"/>
      <c r="AI5673" s="32"/>
      <c r="AJ5673" s="32"/>
    </row>
    <row r="5674" spans="32:36" x14ac:dyDescent="0.25">
      <c r="AF5674" s="32"/>
      <c r="AG5674" s="32"/>
      <c r="AH5674" s="32"/>
      <c r="AI5674" s="32"/>
      <c r="AJ5674" s="32"/>
    </row>
    <row r="5675" spans="32:36" x14ac:dyDescent="0.25">
      <c r="AF5675" s="32"/>
      <c r="AG5675" s="32"/>
      <c r="AH5675" s="32"/>
      <c r="AI5675" s="32"/>
      <c r="AJ5675" s="32"/>
    </row>
    <row r="5676" spans="32:36" x14ac:dyDescent="0.25">
      <c r="AF5676" s="32"/>
      <c r="AG5676" s="32"/>
      <c r="AH5676" s="32"/>
      <c r="AI5676" s="32"/>
      <c r="AJ5676" s="32"/>
    </row>
    <row r="5677" spans="32:36" x14ac:dyDescent="0.25">
      <c r="AF5677" s="32"/>
      <c r="AG5677" s="32"/>
      <c r="AH5677" s="32"/>
      <c r="AI5677" s="32"/>
      <c r="AJ5677" s="32"/>
    </row>
    <row r="5678" spans="32:36" x14ac:dyDescent="0.25">
      <c r="AF5678" s="32"/>
      <c r="AG5678" s="32"/>
      <c r="AH5678" s="32"/>
      <c r="AI5678" s="32"/>
      <c r="AJ5678" s="32"/>
    </row>
    <row r="5679" spans="32:36" x14ac:dyDescent="0.25">
      <c r="AF5679" s="32"/>
      <c r="AG5679" s="32"/>
      <c r="AH5679" s="32"/>
      <c r="AI5679" s="32"/>
      <c r="AJ5679" s="32"/>
    </row>
    <row r="5680" spans="32:36" x14ac:dyDescent="0.25">
      <c r="AF5680" s="32"/>
      <c r="AG5680" s="32"/>
      <c r="AH5680" s="32"/>
      <c r="AI5680" s="32"/>
      <c r="AJ5680" s="32"/>
    </row>
    <row r="5681" spans="32:36" x14ac:dyDescent="0.25">
      <c r="AF5681" s="32"/>
      <c r="AG5681" s="32"/>
      <c r="AH5681" s="32"/>
      <c r="AI5681" s="32"/>
      <c r="AJ5681" s="32"/>
    </row>
    <row r="5682" spans="32:36" x14ac:dyDescent="0.25">
      <c r="AF5682" s="32"/>
      <c r="AG5682" s="32"/>
      <c r="AH5682" s="32"/>
      <c r="AI5682" s="32"/>
      <c r="AJ5682" s="32"/>
    </row>
    <row r="5683" spans="32:36" x14ac:dyDescent="0.25">
      <c r="AF5683" s="32"/>
      <c r="AG5683" s="32"/>
      <c r="AH5683" s="32"/>
      <c r="AI5683" s="32"/>
      <c r="AJ5683" s="32"/>
    </row>
    <row r="5684" spans="32:36" x14ac:dyDescent="0.25">
      <c r="AF5684" s="32"/>
      <c r="AG5684" s="32"/>
      <c r="AH5684" s="32"/>
      <c r="AI5684" s="32"/>
      <c r="AJ5684" s="32"/>
    </row>
    <row r="5685" spans="32:36" x14ac:dyDescent="0.25">
      <c r="AF5685" s="32"/>
      <c r="AG5685" s="32"/>
      <c r="AH5685" s="32"/>
      <c r="AI5685" s="32"/>
      <c r="AJ5685" s="32"/>
    </row>
    <row r="5686" spans="32:36" x14ac:dyDescent="0.25">
      <c r="AF5686" s="32"/>
      <c r="AG5686" s="32"/>
      <c r="AH5686" s="32"/>
      <c r="AI5686" s="32"/>
      <c r="AJ5686" s="32"/>
    </row>
    <row r="5687" spans="32:36" x14ac:dyDescent="0.25">
      <c r="AF5687" s="32"/>
      <c r="AG5687" s="32"/>
      <c r="AH5687" s="32"/>
      <c r="AI5687" s="32"/>
      <c r="AJ5687" s="32"/>
    </row>
    <row r="5688" spans="32:36" x14ac:dyDescent="0.25">
      <c r="AF5688" s="32"/>
      <c r="AG5688" s="32"/>
      <c r="AH5688" s="32"/>
      <c r="AI5688" s="32"/>
      <c r="AJ5688" s="32"/>
    </row>
    <row r="5689" spans="32:36" x14ac:dyDescent="0.25">
      <c r="AF5689" s="32"/>
      <c r="AG5689" s="32"/>
      <c r="AH5689" s="32"/>
      <c r="AI5689" s="32"/>
      <c r="AJ5689" s="32"/>
    </row>
    <row r="5690" spans="32:36" x14ac:dyDescent="0.25">
      <c r="AF5690" s="32"/>
      <c r="AG5690" s="32"/>
      <c r="AH5690" s="32"/>
      <c r="AI5690" s="32"/>
      <c r="AJ5690" s="32"/>
    </row>
    <row r="5691" spans="32:36" x14ac:dyDescent="0.25">
      <c r="AF5691" s="32"/>
      <c r="AG5691" s="32"/>
      <c r="AH5691" s="32"/>
      <c r="AI5691" s="32"/>
      <c r="AJ5691" s="32"/>
    </row>
    <row r="5692" spans="32:36" x14ac:dyDescent="0.25">
      <c r="AF5692" s="32"/>
      <c r="AG5692" s="32"/>
      <c r="AH5692" s="32"/>
      <c r="AI5692" s="32"/>
      <c r="AJ5692" s="32"/>
    </row>
    <row r="5693" spans="32:36" x14ac:dyDescent="0.25">
      <c r="AF5693" s="32"/>
      <c r="AG5693" s="32"/>
      <c r="AH5693" s="32"/>
      <c r="AI5693" s="32"/>
      <c r="AJ5693" s="32"/>
    </row>
    <row r="5694" spans="32:36" x14ac:dyDescent="0.25">
      <c r="AF5694" s="32"/>
      <c r="AG5694" s="32"/>
      <c r="AH5694" s="32"/>
      <c r="AI5694" s="32"/>
      <c r="AJ5694" s="32"/>
    </row>
    <row r="5695" spans="32:36" x14ac:dyDescent="0.25">
      <c r="AF5695" s="32"/>
      <c r="AG5695" s="32"/>
      <c r="AH5695" s="32"/>
      <c r="AI5695" s="32"/>
      <c r="AJ5695" s="32"/>
    </row>
    <row r="5696" spans="32:36" x14ac:dyDescent="0.25">
      <c r="AF5696" s="32"/>
      <c r="AG5696" s="32"/>
      <c r="AH5696" s="32"/>
      <c r="AI5696" s="32"/>
      <c r="AJ5696" s="32"/>
    </row>
    <row r="5697" spans="32:36" x14ac:dyDescent="0.25">
      <c r="AF5697" s="32"/>
      <c r="AG5697" s="32"/>
      <c r="AH5697" s="32"/>
      <c r="AI5697" s="32"/>
      <c r="AJ5697" s="32"/>
    </row>
    <row r="5698" spans="32:36" x14ac:dyDescent="0.25">
      <c r="AF5698" s="32"/>
      <c r="AG5698" s="32"/>
      <c r="AH5698" s="32"/>
      <c r="AI5698" s="32"/>
      <c r="AJ5698" s="32"/>
    </row>
    <row r="5699" spans="32:36" x14ac:dyDescent="0.25">
      <c r="AF5699" s="32"/>
      <c r="AG5699" s="32"/>
      <c r="AH5699" s="32"/>
      <c r="AI5699" s="32"/>
      <c r="AJ5699" s="32"/>
    </row>
    <row r="5700" spans="32:36" x14ac:dyDescent="0.25">
      <c r="AF5700" s="32"/>
      <c r="AG5700" s="32"/>
      <c r="AH5700" s="32"/>
      <c r="AI5700" s="32"/>
      <c r="AJ5700" s="32"/>
    </row>
    <row r="5701" spans="32:36" x14ac:dyDescent="0.25">
      <c r="AF5701" s="32"/>
      <c r="AG5701" s="32"/>
      <c r="AH5701" s="32"/>
      <c r="AI5701" s="32"/>
      <c r="AJ5701" s="32"/>
    </row>
    <row r="5702" spans="32:36" x14ac:dyDescent="0.25">
      <c r="AF5702" s="32"/>
      <c r="AG5702" s="32"/>
      <c r="AH5702" s="32"/>
      <c r="AI5702" s="32"/>
      <c r="AJ5702" s="32"/>
    </row>
    <row r="5703" spans="32:36" x14ac:dyDescent="0.25">
      <c r="AF5703" s="32"/>
      <c r="AG5703" s="32"/>
      <c r="AH5703" s="32"/>
      <c r="AI5703" s="32"/>
      <c r="AJ5703" s="32"/>
    </row>
    <row r="5704" spans="32:36" x14ac:dyDescent="0.25">
      <c r="AF5704" s="32"/>
      <c r="AG5704" s="32"/>
      <c r="AH5704" s="32"/>
      <c r="AI5704" s="32"/>
      <c r="AJ5704" s="32"/>
    </row>
    <row r="5705" spans="32:36" x14ac:dyDescent="0.25">
      <c r="AF5705" s="32"/>
      <c r="AG5705" s="32"/>
      <c r="AH5705" s="32"/>
      <c r="AI5705" s="32"/>
      <c r="AJ5705" s="32"/>
    </row>
    <row r="5706" spans="32:36" x14ac:dyDescent="0.25">
      <c r="AF5706" s="32"/>
      <c r="AG5706" s="32"/>
      <c r="AH5706" s="32"/>
      <c r="AI5706" s="32"/>
      <c r="AJ5706" s="32"/>
    </row>
    <row r="5707" spans="32:36" x14ac:dyDescent="0.25">
      <c r="AF5707" s="32"/>
      <c r="AG5707" s="32"/>
      <c r="AH5707" s="32"/>
      <c r="AI5707" s="32"/>
      <c r="AJ5707" s="32"/>
    </row>
    <row r="5708" spans="32:36" x14ac:dyDescent="0.25">
      <c r="AF5708" s="32"/>
      <c r="AG5708" s="32"/>
      <c r="AH5708" s="32"/>
      <c r="AI5708" s="32"/>
      <c r="AJ5708" s="32"/>
    </row>
    <row r="5709" spans="32:36" x14ac:dyDescent="0.25">
      <c r="AF5709" s="32"/>
      <c r="AG5709" s="32"/>
      <c r="AH5709" s="32"/>
      <c r="AI5709" s="32"/>
      <c r="AJ5709" s="32"/>
    </row>
    <row r="5710" spans="32:36" x14ac:dyDescent="0.25">
      <c r="AF5710" s="32"/>
      <c r="AG5710" s="32"/>
      <c r="AH5710" s="32"/>
      <c r="AI5710" s="32"/>
      <c r="AJ5710" s="32"/>
    </row>
    <row r="5711" spans="32:36" x14ac:dyDescent="0.25">
      <c r="AF5711" s="32"/>
      <c r="AG5711" s="32"/>
      <c r="AH5711" s="32"/>
      <c r="AI5711" s="32"/>
      <c r="AJ5711" s="32"/>
    </row>
    <row r="5712" spans="32:36" x14ac:dyDescent="0.25">
      <c r="AF5712" s="32"/>
      <c r="AG5712" s="32"/>
      <c r="AH5712" s="32"/>
      <c r="AI5712" s="32"/>
      <c r="AJ5712" s="32"/>
    </row>
    <row r="5713" spans="32:36" x14ac:dyDescent="0.25">
      <c r="AF5713" s="32"/>
      <c r="AG5713" s="32"/>
      <c r="AH5713" s="32"/>
      <c r="AI5713" s="32"/>
      <c r="AJ5713" s="32"/>
    </row>
    <row r="5714" spans="32:36" x14ac:dyDescent="0.25">
      <c r="AF5714" s="32"/>
      <c r="AG5714" s="32"/>
      <c r="AH5714" s="32"/>
      <c r="AI5714" s="32"/>
      <c r="AJ5714" s="32"/>
    </row>
    <row r="5715" spans="32:36" x14ac:dyDescent="0.25">
      <c r="AF5715" s="32"/>
      <c r="AG5715" s="32"/>
      <c r="AH5715" s="32"/>
      <c r="AI5715" s="32"/>
      <c r="AJ5715" s="32"/>
    </row>
    <row r="5716" spans="32:36" x14ac:dyDescent="0.25">
      <c r="AF5716" s="32"/>
      <c r="AG5716" s="32"/>
      <c r="AH5716" s="32"/>
      <c r="AI5716" s="32"/>
      <c r="AJ5716" s="32"/>
    </row>
    <row r="5717" spans="32:36" x14ac:dyDescent="0.25">
      <c r="AF5717" s="32"/>
      <c r="AG5717" s="32"/>
      <c r="AH5717" s="32"/>
      <c r="AI5717" s="32"/>
      <c r="AJ5717" s="32"/>
    </row>
    <row r="5718" spans="32:36" x14ac:dyDescent="0.25">
      <c r="AF5718" s="32"/>
      <c r="AG5718" s="32"/>
      <c r="AH5718" s="32"/>
      <c r="AI5718" s="32"/>
      <c r="AJ5718" s="32"/>
    </row>
    <row r="5719" spans="32:36" x14ac:dyDescent="0.25">
      <c r="AF5719" s="32"/>
      <c r="AG5719" s="32"/>
      <c r="AH5719" s="32"/>
      <c r="AI5719" s="32"/>
      <c r="AJ5719" s="32"/>
    </row>
    <row r="5720" spans="32:36" x14ac:dyDescent="0.25">
      <c r="AF5720" s="32"/>
      <c r="AG5720" s="32"/>
      <c r="AH5720" s="32"/>
      <c r="AI5720" s="32"/>
      <c r="AJ5720" s="32"/>
    </row>
    <row r="5721" spans="32:36" x14ac:dyDescent="0.25">
      <c r="AF5721" s="32"/>
      <c r="AG5721" s="32"/>
      <c r="AH5721" s="32"/>
      <c r="AI5721" s="32"/>
      <c r="AJ5721" s="32"/>
    </row>
    <row r="5722" spans="32:36" x14ac:dyDescent="0.25">
      <c r="AF5722" s="32"/>
      <c r="AG5722" s="32"/>
      <c r="AH5722" s="32"/>
      <c r="AI5722" s="32"/>
      <c r="AJ5722" s="32"/>
    </row>
    <row r="5723" spans="32:36" x14ac:dyDescent="0.25">
      <c r="AF5723" s="32"/>
      <c r="AG5723" s="32"/>
      <c r="AH5723" s="32"/>
      <c r="AI5723" s="32"/>
      <c r="AJ5723" s="32"/>
    </row>
    <row r="5724" spans="32:36" x14ac:dyDescent="0.25">
      <c r="AF5724" s="32"/>
      <c r="AG5724" s="32"/>
      <c r="AH5724" s="32"/>
      <c r="AI5724" s="32"/>
      <c r="AJ5724" s="32"/>
    </row>
    <row r="5725" spans="32:36" x14ac:dyDescent="0.25">
      <c r="AF5725" s="32"/>
      <c r="AG5725" s="32"/>
      <c r="AH5725" s="32"/>
      <c r="AI5725" s="32"/>
      <c r="AJ5725" s="32"/>
    </row>
    <row r="5726" spans="32:36" x14ac:dyDescent="0.25">
      <c r="AF5726" s="32"/>
      <c r="AG5726" s="32"/>
      <c r="AH5726" s="32"/>
      <c r="AI5726" s="32"/>
      <c r="AJ5726" s="32"/>
    </row>
    <row r="5727" spans="32:36" x14ac:dyDescent="0.25">
      <c r="AF5727" s="32"/>
      <c r="AG5727" s="32"/>
      <c r="AH5727" s="32"/>
      <c r="AI5727" s="32"/>
      <c r="AJ5727" s="32"/>
    </row>
    <row r="5728" spans="32:36" x14ac:dyDescent="0.25">
      <c r="AF5728" s="32"/>
      <c r="AG5728" s="32"/>
      <c r="AH5728" s="32"/>
      <c r="AI5728" s="32"/>
      <c r="AJ5728" s="32"/>
    </row>
    <row r="5729" spans="32:36" x14ac:dyDescent="0.25">
      <c r="AF5729" s="32"/>
      <c r="AG5729" s="32"/>
      <c r="AH5729" s="32"/>
      <c r="AI5729" s="32"/>
      <c r="AJ5729" s="32"/>
    </row>
    <row r="5730" spans="32:36" x14ac:dyDescent="0.25">
      <c r="AF5730" s="32"/>
      <c r="AG5730" s="32"/>
      <c r="AH5730" s="32"/>
      <c r="AI5730" s="32"/>
      <c r="AJ5730" s="32"/>
    </row>
    <row r="5731" spans="32:36" x14ac:dyDescent="0.25">
      <c r="AF5731" s="32"/>
      <c r="AG5731" s="32"/>
      <c r="AH5731" s="32"/>
      <c r="AI5731" s="32"/>
      <c r="AJ5731" s="32"/>
    </row>
    <row r="5732" spans="32:36" x14ac:dyDescent="0.25">
      <c r="AF5732" s="32"/>
      <c r="AG5732" s="32"/>
      <c r="AH5732" s="32"/>
      <c r="AI5732" s="32"/>
      <c r="AJ5732" s="32"/>
    </row>
    <row r="5733" spans="32:36" x14ac:dyDescent="0.25">
      <c r="AF5733" s="32"/>
      <c r="AG5733" s="32"/>
      <c r="AH5733" s="32"/>
      <c r="AI5733" s="32"/>
      <c r="AJ5733" s="32"/>
    </row>
    <row r="5734" spans="32:36" x14ac:dyDescent="0.25">
      <c r="AF5734" s="32"/>
      <c r="AG5734" s="32"/>
      <c r="AH5734" s="32"/>
      <c r="AI5734" s="32"/>
      <c r="AJ5734" s="32"/>
    </row>
    <row r="5735" spans="32:36" x14ac:dyDescent="0.25">
      <c r="AF5735" s="32"/>
      <c r="AG5735" s="32"/>
      <c r="AH5735" s="32"/>
      <c r="AI5735" s="32"/>
      <c r="AJ5735" s="32"/>
    </row>
    <row r="5736" spans="32:36" x14ac:dyDescent="0.25">
      <c r="AF5736" s="32"/>
      <c r="AG5736" s="32"/>
      <c r="AH5736" s="32"/>
      <c r="AI5736" s="32"/>
      <c r="AJ5736" s="32"/>
    </row>
    <row r="5737" spans="32:36" x14ac:dyDescent="0.25">
      <c r="AF5737" s="32"/>
      <c r="AG5737" s="32"/>
      <c r="AH5737" s="32"/>
      <c r="AI5737" s="32"/>
      <c r="AJ5737" s="32"/>
    </row>
    <row r="5738" spans="32:36" x14ac:dyDescent="0.25">
      <c r="AF5738" s="32"/>
      <c r="AG5738" s="32"/>
      <c r="AH5738" s="32"/>
      <c r="AI5738" s="32"/>
      <c r="AJ5738" s="32"/>
    </row>
    <row r="5739" spans="32:36" x14ac:dyDescent="0.25">
      <c r="AF5739" s="32"/>
      <c r="AG5739" s="32"/>
      <c r="AH5739" s="32"/>
      <c r="AI5739" s="32"/>
      <c r="AJ5739" s="32"/>
    </row>
    <row r="5740" spans="32:36" x14ac:dyDescent="0.25">
      <c r="AF5740" s="32"/>
      <c r="AG5740" s="32"/>
      <c r="AH5740" s="32"/>
      <c r="AI5740" s="32"/>
      <c r="AJ5740" s="32"/>
    </row>
    <row r="5741" spans="32:36" x14ac:dyDescent="0.25">
      <c r="AF5741" s="32"/>
      <c r="AG5741" s="32"/>
      <c r="AH5741" s="32"/>
      <c r="AI5741" s="32"/>
      <c r="AJ5741" s="32"/>
    </row>
    <row r="5742" spans="32:36" x14ac:dyDescent="0.25">
      <c r="AF5742" s="32"/>
      <c r="AG5742" s="32"/>
      <c r="AH5742" s="32"/>
      <c r="AI5742" s="32"/>
      <c r="AJ5742" s="32"/>
    </row>
    <row r="5743" spans="32:36" x14ac:dyDescent="0.25">
      <c r="AF5743" s="32"/>
      <c r="AG5743" s="32"/>
      <c r="AH5743" s="32"/>
      <c r="AI5743" s="32"/>
      <c r="AJ5743" s="32"/>
    </row>
    <row r="5744" spans="32:36" x14ac:dyDescent="0.25">
      <c r="AF5744" s="32"/>
      <c r="AG5744" s="32"/>
      <c r="AH5744" s="32"/>
      <c r="AI5744" s="32"/>
      <c r="AJ5744" s="32"/>
    </row>
    <row r="5745" spans="32:36" x14ac:dyDescent="0.25">
      <c r="AF5745" s="32"/>
      <c r="AG5745" s="32"/>
      <c r="AH5745" s="32"/>
      <c r="AI5745" s="32"/>
      <c r="AJ5745" s="32"/>
    </row>
    <row r="5746" spans="32:36" x14ac:dyDescent="0.25">
      <c r="AF5746" s="32"/>
      <c r="AG5746" s="32"/>
      <c r="AH5746" s="32"/>
      <c r="AI5746" s="32"/>
      <c r="AJ5746" s="32"/>
    </row>
    <row r="5747" spans="32:36" x14ac:dyDescent="0.25">
      <c r="AF5747" s="32"/>
      <c r="AG5747" s="32"/>
      <c r="AH5747" s="32"/>
      <c r="AI5747" s="32"/>
      <c r="AJ5747" s="32"/>
    </row>
    <row r="5748" spans="32:36" x14ac:dyDescent="0.25">
      <c r="AF5748" s="32"/>
      <c r="AG5748" s="32"/>
      <c r="AH5748" s="32"/>
      <c r="AI5748" s="32"/>
      <c r="AJ5748" s="32"/>
    </row>
    <row r="5749" spans="32:36" x14ac:dyDescent="0.25">
      <c r="AF5749" s="32"/>
      <c r="AG5749" s="32"/>
      <c r="AH5749" s="32"/>
      <c r="AI5749" s="32"/>
      <c r="AJ5749" s="32"/>
    </row>
    <row r="5750" spans="32:36" x14ac:dyDescent="0.25">
      <c r="AF5750" s="32"/>
      <c r="AG5750" s="32"/>
      <c r="AH5750" s="32"/>
      <c r="AI5750" s="32"/>
      <c r="AJ5750" s="32"/>
    </row>
    <row r="5751" spans="32:36" x14ac:dyDescent="0.25">
      <c r="AF5751" s="32"/>
      <c r="AG5751" s="32"/>
      <c r="AH5751" s="32"/>
      <c r="AI5751" s="32"/>
      <c r="AJ5751" s="32"/>
    </row>
    <row r="5752" spans="32:36" x14ac:dyDescent="0.25">
      <c r="AF5752" s="32"/>
      <c r="AG5752" s="32"/>
      <c r="AH5752" s="32"/>
      <c r="AI5752" s="32"/>
      <c r="AJ5752" s="32"/>
    </row>
    <row r="5753" spans="32:36" x14ac:dyDescent="0.25">
      <c r="AF5753" s="32"/>
      <c r="AG5753" s="32"/>
      <c r="AH5753" s="32"/>
      <c r="AI5753" s="32"/>
      <c r="AJ5753" s="32"/>
    </row>
    <row r="5754" spans="32:36" x14ac:dyDescent="0.25">
      <c r="AF5754" s="32"/>
      <c r="AG5754" s="32"/>
      <c r="AH5754" s="32"/>
      <c r="AI5754" s="32"/>
      <c r="AJ5754" s="32"/>
    </row>
    <row r="5755" spans="32:36" x14ac:dyDescent="0.25">
      <c r="AF5755" s="32"/>
      <c r="AG5755" s="32"/>
      <c r="AH5755" s="32"/>
      <c r="AI5755" s="32"/>
      <c r="AJ5755" s="32"/>
    </row>
    <row r="5756" spans="32:36" x14ac:dyDescent="0.25">
      <c r="AF5756" s="32"/>
      <c r="AG5756" s="32"/>
      <c r="AH5756" s="32"/>
      <c r="AI5756" s="32"/>
      <c r="AJ5756" s="32"/>
    </row>
    <row r="5757" spans="32:36" x14ac:dyDescent="0.25">
      <c r="AF5757" s="32"/>
      <c r="AG5757" s="32"/>
      <c r="AH5757" s="32"/>
      <c r="AI5757" s="32"/>
      <c r="AJ5757" s="32"/>
    </row>
    <row r="5758" spans="32:36" x14ac:dyDescent="0.25">
      <c r="AF5758" s="32"/>
      <c r="AG5758" s="32"/>
      <c r="AH5758" s="32"/>
      <c r="AI5758" s="32"/>
      <c r="AJ5758" s="32"/>
    </row>
    <row r="5759" spans="32:36" x14ac:dyDescent="0.25">
      <c r="AF5759" s="32"/>
      <c r="AG5759" s="32"/>
      <c r="AH5759" s="32"/>
      <c r="AI5759" s="32"/>
      <c r="AJ5759" s="32"/>
    </row>
    <row r="5760" spans="32:36" x14ac:dyDescent="0.25">
      <c r="AF5760" s="32"/>
      <c r="AG5760" s="32"/>
      <c r="AH5760" s="32"/>
      <c r="AI5760" s="32"/>
      <c r="AJ5760" s="32"/>
    </row>
    <row r="5761" spans="32:36" x14ac:dyDescent="0.25">
      <c r="AF5761" s="32"/>
      <c r="AG5761" s="32"/>
      <c r="AH5761" s="32"/>
      <c r="AI5761" s="32"/>
      <c r="AJ5761" s="32"/>
    </row>
    <row r="5762" spans="32:36" x14ac:dyDescent="0.25">
      <c r="AF5762" s="32"/>
      <c r="AG5762" s="32"/>
      <c r="AH5762" s="32"/>
      <c r="AI5762" s="32"/>
      <c r="AJ5762" s="32"/>
    </row>
    <row r="5763" spans="32:36" x14ac:dyDescent="0.25">
      <c r="AF5763" s="32"/>
      <c r="AG5763" s="32"/>
      <c r="AH5763" s="32"/>
      <c r="AI5763" s="32"/>
      <c r="AJ5763" s="32"/>
    </row>
    <row r="5764" spans="32:36" x14ac:dyDescent="0.25">
      <c r="AF5764" s="32"/>
      <c r="AG5764" s="32"/>
      <c r="AH5764" s="32"/>
      <c r="AI5764" s="32"/>
      <c r="AJ5764" s="32"/>
    </row>
    <row r="5765" spans="32:36" x14ac:dyDescent="0.25">
      <c r="AF5765" s="32"/>
      <c r="AG5765" s="32"/>
      <c r="AH5765" s="32"/>
      <c r="AI5765" s="32"/>
      <c r="AJ5765" s="32"/>
    </row>
    <row r="5766" spans="32:36" x14ac:dyDescent="0.25">
      <c r="AF5766" s="32"/>
      <c r="AG5766" s="32"/>
      <c r="AH5766" s="32"/>
      <c r="AI5766" s="32"/>
      <c r="AJ5766" s="32"/>
    </row>
    <row r="5767" spans="32:36" x14ac:dyDescent="0.25">
      <c r="AF5767" s="32"/>
      <c r="AG5767" s="32"/>
      <c r="AH5767" s="32"/>
      <c r="AI5767" s="32"/>
      <c r="AJ5767" s="32"/>
    </row>
    <row r="5768" spans="32:36" x14ac:dyDescent="0.25">
      <c r="AF5768" s="32"/>
      <c r="AG5768" s="32"/>
      <c r="AH5768" s="32"/>
      <c r="AI5768" s="32"/>
      <c r="AJ5768" s="32"/>
    </row>
    <row r="5769" spans="32:36" x14ac:dyDescent="0.25">
      <c r="AF5769" s="32"/>
      <c r="AG5769" s="32"/>
      <c r="AH5769" s="32"/>
      <c r="AI5769" s="32"/>
      <c r="AJ5769" s="32"/>
    </row>
    <row r="5770" spans="32:36" x14ac:dyDescent="0.25">
      <c r="AF5770" s="32"/>
      <c r="AG5770" s="32"/>
      <c r="AH5770" s="32"/>
      <c r="AI5770" s="32"/>
      <c r="AJ5770" s="32"/>
    </row>
    <row r="5771" spans="32:36" x14ac:dyDescent="0.25">
      <c r="AF5771" s="32"/>
      <c r="AG5771" s="32"/>
      <c r="AH5771" s="32"/>
      <c r="AI5771" s="32"/>
      <c r="AJ5771" s="32"/>
    </row>
    <row r="5772" spans="32:36" x14ac:dyDescent="0.25">
      <c r="AF5772" s="32"/>
      <c r="AG5772" s="32"/>
      <c r="AH5772" s="32"/>
      <c r="AI5772" s="32"/>
      <c r="AJ5772" s="32"/>
    </row>
    <row r="5773" spans="32:36" x14ac:dyDescent="0.25">
      <c r="AF5773" s="32"/>
      <c r="AG5773" s="32"/>
      <c r="AH5773" s="32"/>
      <c r="AI5773" s="32"/>
      <c r="AJ5773" s="32"/>
    </row>
    <row r="5774" spans="32:36" x14ac:dyDescent="0.25">
      <c r="AF5774" s="32"/>
      <c r="AG5774" s="32"/>
      <c r="AH5774" s="32"/>
      <c r="AI5774" s="32"/>
      <c r="AJ5774" s="32"/>
    </row>
    <row r="5775" spans="32:36" x14ac:dyDescent="0.25">
      <c r="AF5775" s="32"/>
      <c r="AG5775" s="32"/>
      <c r="AH5775" s="32"/>
      <c r="AI5775" s="32"/>
      <c r="AJ5775" s="32"/>
    </row>
    <row r="5776" spans="32:36" x14ac:dyDescent="0.25">
      <c r="AF5776" s="32"/>
      <c r="AG5776" s="32"/>
      <c r="AH5776" s="32"/>
      <c r="AI5776" s="32"/>
      <c r="AJ5776" s="32"/>
    </row>
    <row r="5777" spans="32:36" x14ac:dyDescent="0.25">
      <c r="AF5777" s="32"/>
      <c r="AG5777" s="32"/>
      <c r="AH5777" s="32"/>
      <c r="AI5777" s="32"/>
      <c r="AJ5777" s="32"/>
    </row>
    <row r="5778" spans="32:36" x14ac:dyDescent="0.25">
      <c r="AF5778" s="32"/>
      <c r="AG5778" s="32"/>
      <c r="AH5778" s="32"/>
      <c r="AI5778" s="32"/>
      <c r="AJ5778" s="32"/>
    </row>
    <row r="5779" spans="32:36" x14ac:dyDescent="0.25">
      <c r="AF5779" s="32"/>
      <c r="AG5779" s="32"/>
      <c r="AH5779" s="32"/>
      <c r="AI5779" s="32"/>
      <c r="AJ5779" s="32"/>
    </row>
    <row r="5780" spans="32:36" x14ac:dyDescent="0.25">
      <c r="AF5780" s="32"/>
      <c r="AG5780" s="32"/>
      <c r="AH5780" s="32"/>
      <c r="AI5780" s="32"/>
      <c r="AJ5780" s="32"/>
    </row>
    <row r="5781" spans="32:36" x14ac:dyDescent="0.25">
      <c r="AF5781" s="32"/>
      <c r="AG5781" s="32"/>
      <c r="AH5781" s="32"/>
      <c r="AI5781" s="32"/>
      <c r="AJ5781" s="32"/>
    </row>
    <row r="5782" spans="32:36" x14ac:dyDescent="0.25">
      <c r="AF5782" s="32"/>
      <c r="AG5782" s="32"/>
      <c r="AH5782" s="32"/>
      <c r="AI5782" s="32"/>
      <c r="AJ5782" s="32"/>
    </row>
    <row r="5783" spans="32:36" x14ac:dyDescent="0.25">
      <c r="AF5783" s="32"/>
      <c r="AG5783" s="32"/>
      <c r="AH5783" s="32"/>
      <c r="AI5783" s="32"/>
      <c r="AJ5783" s="32"/>
    </row>
    <row r="5784" spans="32:36" x14ac:dyDescent="0.25">
      <c r="AF5784" s="32"/>
      <c r="AG5784" s="32"/>
      <c r="AH5784" s="32"/>
      <c r="AI5784" s="32"/>
      <c r="AJ5784" s="32"/>
    </row>
    <row r="5785" spans="32:36" x14ac:dyDescent="0.25">
      <c r="AF5785" s="32"/>
      <c r="AG5785" s="32"/>
      <c r="AH5785" s="32"/>
      <c r="AI5785" s="32"/>
      <c r="AJ5785" s="32"/>
    </row>
    <row r="5786" spans="32:36" x14ac:dyDescent="0.25">
      <c r="AF5786" s="32"/>
      <c r="AG5786" s="32"/>
      <c r="AH5786" s="32"/>
      <c r="AI5786" s="32"/>
      <c r="AJ5786" s="32"/>
    </row>
    <row r="5787" spans="32:36" x14ac:dyDescent="0.25">
      <c r="AF5787" s="32"/>
      <c r="AG5787" s="32"/>
      <c r="AH5787" s="32"/>
      <c r="AI5787" s="32"/>
      <c r="AJ5787" s="32"/>
    </row>
    <row r="5788" spans="32:36" x14ac:dyDescent="0.25">
      <c r="AF5788" s="32"/>
      <c r="AG5788" s="32"/>
      <c r="AH5788" s="32"/>
      <c r="AI5788" s="32"/>
      <c r="AJ5788" s="32"/>
    </row>
    <row r="5789" spans="32:36" x14ac:dyDescent="0.25">
      <c r="AF5789" s="32"/>
      <c r="AG5789" s="32"/>
      <c r="AH5789" s="32"/>
      <c r="AI5789" s="32"/>
      <c r="AJ5789" s="32"/>
    </row>
    <row r="5790" spans="32:36" x14ac:dyDescent="0.25">
      <c r="AF5790" s="32"/>
      <c r="AG5790" s="32"/>
      <c r="AH5790" s="32"/>
      <c r="AI5790" s="32"/>
      <c r="AJ5790" s="32"/>
    </row>
    <row r="5791" spans="32:36" x14ac:dyDescent="0.25">
      <c r="AF5791" s="32"/>
      <c r="AG5791" s="32"/>
      <c r="AH5791" s="32"/>
      <c r="AI5791" s="32"/>
      <c r="AJ5791" s="32"/>
    </row>
    <row r="5792" spans="32:36" x14ac:dyDescent="0.25">
      <c r="AF5792" s="32"/>
      <c r="AG5792" s="32"/>
      <c r="AH5792" s="32"/>
      <c r="AI5792" s="32"/>
      <c r="AJ5792" s="32"/>
    </row>
    <row r="5793" spans="32:36" x14ac:dyDescent="0.25">
      <c r="AF5793" s="32"/>
      <c r="AG5793" s="32"/>
      <c r="AH5793" s="32"/>
      <c r="AI5793" s="32"/>
      <c r="AJ5793" s="32"/>
    </row>
    <row r="5794" spans="32:36" x14ac:dyDescent="0.25">
      <c r="AF5794" s="32"/>
      <c r="AG5794" s="32"/>
      <c r="AH5794" s="32"/>
      <c r="AI5794" s="32"/>
      <c r="AJ5794" s="32"/>
    </row>
    <row r="5795" spans="32:36" x14ac:dyDescent="0.25">
      <c r="AF5795" s="32"/>
      <c r="AG5795" s="32"/>
      <c r="AH5795" s="32"/>
      <c r="AI5795" s="32"/>
      <c r="AJ5795" s="32"/>
    </row>
    <row r="5796" spans="32:36" x14ac:dyDescent="0.25">
      <c r="AF5796" s="32"/>
      <c r="AG5796" s="32"/>
      <c r="AH5796" s="32"/>
      <c r="AI5796" s="32"/>
      <c r="AJ5796" s="32"/>
    </row>
    <row r="5797" spans="32:36" x14ac:dyDescent="0.25">
      <c r="AF5797" s="32"/>
      <c r="AG5797" s="32"/>
      <c r="AH5797" s="32"/>
      <c r="AI5797" s="32"/>
      <c r="AJ5797" s="32"/>
    </row>
    <row r="5798" spans="32:36" x14ac:dyDescent="0.25">
      <c r="AF5798" s="32"/>
      <c r="AG5798" s="32"/>
      <c r="AH5798" s="32"/>
      <c r="AI5798" s="32"/>
      <c r="AJ5798" s="32"/>
    </row>
    <row r="5799" spans="32:36" x14ac:dyDescent="0.25">
      <c r="AF5799" s="32"/>
      <c r="AG5799" s="32"/>
      <c r="AH5799" s="32"/>
      <c r="AI5799" s="32"/>
      <c r="AJ5799" s="32"/>
    </row>
    <row r="5800" spans="32:36" x14ac:dyDescent="0.25">
      <c r="AF5800" s="32"/>
      <c r="AG5800" s="32"/>
      <c r="AH5800" s="32"/>
      <c r="AI5800" s="32"/>
      <c r="AJ5800" s="32"/>
    </row>
    <row r="5801" spans="32:36" x14ac:dyDescent="0.25">
      <c r="AF5801" s="32"/>
      <c r="AG5801" s="32"/>
      <c r="AH5801" s="32"/>
      <c r="AI5801" s="32"/>
      <c r="AJ5801" s="32"/>
    </row>
    <row r="5802" spans="32:36" x14ac:dyDescent="0.25">
      <c r="AF5802" s="32"/>
      <c r="AG5802" s="32"/>
      <c r="AH5802" s="32"/>
      <c r="AI5802" s="32"/>
      <c r="AJ5802" s="32"/>
    </row>
    <row r="5803" spans="32:36" x14ac:dyDescent="0.25">
      <c r="AF5803" s="32"/>
      <c r="AG5803" s="32"/>
      <c r="AH5803" s="32"/>
      <c r="AI5803" s="32"/>
      <c r="AJ5803" s="32"/>
    </row>
    <row r="5804" spans="32:36" x14ac:dyDescent="0.25">
      <c r="AF5804" s="32"/>
      <c r="AG5804" s="32"/>
      <c r="AH5804" s="32"/>
      <c r="AI5804" s="32"/>
      <c r="AJ5804" s="32"/>
    </row>
    <row r="5805" spans="32:36" x14ac:dyDescent="0.25">
      <c r="AF5805" s="32"/>
      <c r="AG5805" s="32"/>
      <c r="AH5805" s="32"/>
      <c r="AI5805" s="32"/>
      <c r="AJ5805" s="32"/>
    </row>
    <row r="5806" spans="32:36" x14ac:dyDescent="0.25">
      <c r="AF5806" s="32"/>
      <c r="AG5806" s="32"/>
      <c r="AH5806" s="32"/>
      <c r="AI5806" s="32"/>
      <c r="AJ5806" s="32"/>
    </row>
    <row r="5807" spans="32:36" x14ac:dyDescent="0.25">
      <c r="AF5807" s="32"/>
      <c r="AG5807" s="32"/>
      <c r="AH5807" s="32"/>
      <c r="AI5807" s="32"/>
      <c r="AJ5807" s="32"/>
    </row>
    <row r="5808" spans="32:36" x14ac:dyDescent="0.25">
      <c r="AF5808" s="32"/>
      <c r="AG5808" s="32"/>
      <c r="AH5808" s="32"/>
      <c r="AI5808" s="32"/>
      <c r="AJ5808" s="32"/>
    </row>
    <row r="5809" spans="32:36" x14ac:dyDescent="0.25">
      <c r="AF5809" s="32"/>
      <c r="AG5809" s="32"/>
      <c r="AH5809" s="32"/>
      <c r="AI5809" s="32"/>
      <c r="AJ5809" s="32"/>
    </row>
    <row r="5810" spans="32:36" x14ac:dyDescent="0.25">
      <c r="AF5810" s="32"/>
      <c r="AG5810" s="32"/>
      <c r="AH5810" s="32"/>
      <c r="AI5810" s="32"/>
      <c r="AJ5810" s="32"/>
    </row>
    <row r="5811" spans="32:36" x14ac:dyDescent="0.25">
      <c r="AF5811" s="32"/>
      <c r="AG5811" s="32"/>
      <c r="AH5811" s="32"/>
      <c r="AI5811" s="32"/>
      <c r="AJ5811" s="32"/>
    </row>
    <row r="5812" spans="32:36" x14ac:dyDescent="0.25">
      <c r="AF5812" s="32"/>
      <c r="AG5812" s="32"/>
      <c r="AH5812" s="32"/>
      <c r="AI5812" s="32"/>
      <c r="AJ5812" s="32"/>
    </row>
    <row r="5813" spans="32:36" x14ac:dyDescent="0.25">
      <c r="AF5813" s="32"/>
      <c r="AG5813" s="32"/>
      <c r="AH5813" s="32"/>
      <c r="AI5813" s="32"/>
      <c r="AJ5813" s="32"/>
    </row>
    <row r="5814" spans="32:36" x14ac:dyDescent="0.25">
      <c r="AF5814" s="32"/>
      <c r="AG5814" s="32"/>
      <c r="AH5814" s="32"/>
      <c r="AI5814" s="32"/>
      <c r="AJ5814" s="32"/>
    </row>
    <row r="5815" spans="32:36" x14ac:dyDescent="0.25">
      <c r="AF5815" s="32"/>
      <c r="AG5815" s="32"/>
      <c r="AH5815" s="32"/>
      <c r="AI5815" s="32"/>
      <c r="AJ5815" s="32"/>
    </row>
    <row r="5816" spans="32:36" x14ac:dyDescent="0.25">
      <c r="AF5816" s="32"/>
      <c r="AG5816" s="32"/>
      <c r="AH5816" s="32"/>
      <c r="AI5816" s="32"/>
      <c r="AJ5816" s="32"/>
    </row>
    <row r="5817" spans="32:36" x14ac:dyDescent="0.25">
      <c r="AF5817" s="32"/>
      <c r="AG5817" s="32"/>
      <c r="AH5817" s="32"/>
      <c r="AI5817" s="32"/>
      <c r="AJ5817" s="32"/>
    </row>
    <row r="5818" spans="32:36" x14ac:dyDescent="0.25">
      <c r="AF5818" s="32"/>
      <c r="AG5818" s="32"/>
      <c r="AH5818" s="32"/>
      <c r="AI5818" s="32"/>
      <c r="AJ5818" s="32"/>
    </row>
    <row r="5819" spans="32:36" x14ac:dyDescent="0.25">
      <c r="AF5819" s="32"/>
      <c r="AG5819" s="32"/>
      <c r="AH5819" s="32"/>
      <c r="AI5819" s="32"/>
      <c r="AJ5819" s="32"/>
    </row>
    <row r="5820" spans="32:36" x14ac:dyDescent="0.25">
      <c r="AF5820" s="32"/>
      <c r="AG5820" s="32"/>
      <c r="AH5820" s="32"/>
      <c r="AI5820" s="32"/>
      <c r="AJ5820" s="32"/>
    </row>
    <row r="5821" spans="32:36" x14ac:dyDescent="0.25">
      <c r="AF5821" s="32"/>
      <c r="AG5821" s="32"/>
      <c r="AH5821" s="32"/>
      <c r="AI5821" s="32"/>
      <c r="AJ5821" s="32"/>
    </row>
    <row r="5822" spans="32:36" x14ac:dyDescent="0.25">
      <c r="AF5822" s="32"/>
      <c r="AG5822" s="32"/>
      <c r="AH5822" s="32"/>
      <c r="AI5822" s="32"/>
      <c r="AJ5822" s="32"/>
    </row>
    <row r="5823" spans="32:36" x14ac:dyDescent="0.25">
      <c r="AF5823" s="32"/>
      <c r="AG5823" s="32"/>
      <c r="AH5823" s="32"/>
      <c r="AI5823" s="32"/>
      <c r="AJ5823" s="32"/>
    </row>
    <row r="5824" spans="32:36" x14ac:dyDescent="0.25">
      <c r="AF5824" s="32"/>
      <c r="AG5824" s="32"/>
      <c r="AH5824" s="32"/>
      <c r="AI5824" s="32"/>
      <c r="AJ5824" s="32"/>
    </row>
    <row r="5825" spans="32:36" x14ac:dyDescent="0.25">
      <c r="AF5825" s="32"/>
      <c r="AG5825" s="32"/>
      <c r="AH5825" s="32"/>
      <c r="AI5825" s="32"/>
      <c r="AJ5825" s="32"/>
    </row>
    <row r="5826" spans="32:36" x14ac:dyDescent="0.25">
      <c r="AF5826" s="32"/>
      <c r="AG5826" s="32"/>
      <c r="AH5826" s="32"/>
      <c r="AI5826" s="32"/>
      <c r="AJ5826" s="32"/>
    </row>
    <row r="5827" spans="32:36" x14ac:dyDescent="0.25">
      <c r="AF5827" s="32"/>
      <c r="AG5827" s="32"/>
      <c r="AH5827" s="32"/>
      <c r="AI5827" s="32"/>
      <c r="AJ5827" s="32"/>
    </row>
    <row r="5828" spans="32:36" x14ac:dyDescent="0.25">
      <c r="AF5828" s="32"/>
      <c r="AG5828" s="32"/>
      <c r="AH5828" s="32"/>
      <c r="AI5828" s="32"/>
      <c r="AJ5828" s="32"/>
    </row>
    <row r="5829" spans="32:36" x14ac:dyDescent="0.25">
      <c r="AF5829" s="32"/>
      <c r="AG5829" s="32"/>
      <c r="AH5829" s="32"/>
      <c r="AI5829" s="32"/>
      <c r="AJ5829" s="32"/>
    </row>
    <row r="5830" spans="32:36" x14ac:dyDescent="0.25">
      <c r="AF5830" s="32"/>
      <c r="AG5830" s="32"/>
      <c r="AH5830" s="32"/>
      <c r="AI5830" s="32"/>
      <c r="AJ5830" s="32"/>
    </row>
    <row r="5831" spans="32:36" x14ac:dyDescent="0.25">
      <c r="AF5831" s="32"/>
      <c r="AG5831" s="32"/>
      <c r="AH5831" s="32"/>
      <c r="AI5831" s="32"/>
      <c r="AJ5831" s="32"/>
    </row>
    <row r="5832" spans="32:36" x14ac:dyDescent="0.25">
      <c r="AF5832" s="32"/>
      <c r="AG5832" s="32"/>
      <c r="AH5832" s="32"/>
      <c r="AI5832" s="32"/>
      <c r="AJ5832" s="32"/>
    </row>
    <row r="5833" spans="32:36" x14ac:dyDescent="0.25">
      <c r="AF5833" s="32"/>
      <c r="AG5833" s="32"/>
      <c r="AH5833" s="32"/>
      <c r="AI5833" s="32"/>
      <c r="AJ5833" s="32"/>
    </row>
    <row r="5834" spans="32:36" x14ac:dyDescent="0.25">
      <c r="AF5834" s="32"/>
      <c r="AG5834" s="32"/>
      <c r="AH5834" s="32"/>
      <c r="AI5834" s="32"/>
      <c r="AJ5834" s="32"/>
    </row>
    <row r="5835" spans="32:36" x14ac:dyDescent="0.25">
      <c r="AF5835" s="32"/>
      <c r="AG5835" s="32"/>
      <c r="AH5835" s="32"/>
      <c r="AI5835" s="32"/>
      <c r="AJ5835" s="32"/>
    </row>
    <row r="5836" spans="32:36" x14ac:dyDescent="0.25">
      <c r="AF5836" s="32"/>
      <c r="AG5836" s="32"/>
      <c r="AH5836" s="32"/>
      <c r="AI5836" s="32"/>
      <c r="AJ5836" s="32"/>
    </row>
    <row r="5837" spans="32:36" x14ac:dyDescent="0.25">
      <c r="AF5837" s="32"/>
      <c r="AG5837" s="32"/>
      <c r="AH5837" s="32"/>
      <c r="AI5837" s="32"/>
      <c r="AJ5837" s="32"/>
    </row>
    <row r="5838" spans="32:36" x14ac:dyDescent="0.25">
      <c r="AF5838" s="32"/>
      <c r="AG5838" s="32"/>
      <c r="AH5838" s="32"/>
      <c r="AI5838" s="32"/>
      <c r="AJ5838" s="32"/>
    </row>
    <row r="5839" spans="32:36" x14ac:dyDescent="0.25">
      <c r="AF5839" s="32"/>
      <c r="AG5839" s="32"/>
      <c r="AH5839" s="32"/>
      <c r="AI5839" s="32"/>
      <c r="AJ5839" s="32"/>
    </row>
    <row r="5840" spans="32:36" x14ac:dyDescent="0.25">
      <c r="AF5840" s="32"/>
      <c r="AG5840" s="32"/>
      <c r="AH5840" s="32"/>
      <c r="AI5840" s="32"/>
      <c r="AJ5840" s="32"/>
    </row>
    <row r="5841" spans="32:36" x14ac:dyDescent="0.25">
      <c r="AF5841" s="32"/>
      <c r="AG5841" s="32"/>
      <c r="AH5841" s="32"/>
      <c r="AI5841" s="32"/>
      <c r="AJ5841" s="32"/>
    </row>
    <row r="5842" spans="32:36" x14ac:dyDescent="0.25">
      <c r="AF5842" s="32"/>
      <c r="AG5842" s="32"/>
      <c r="AH5842" s="32"/>
      <c r="AI5842" s="32"/>
      <c r="AJ5842" s="32"/>
    </row>
    <row r="5843" spans="32:36" x14ac:dyDescent="0.25">
      <c r="AF5843" s="32"/>
      <c r="AG5843" s="32"/>
      <c r="AH5843" s="32"/>
      <c r="AI5843" s="32"/>
      <c r="AJ5843" s="32"/>
    </row>
    <row r="5844" spans="32:36" x14ac:dyDescent="0.25">
      <c r="AF5844" s="32"/>
      <c r="AG5844" s="32"/>
      <c r="AH5844" s="32"/>
      <c r="AI5844" s="32"/>
      <c r="AJ5844" s="32"/>
    </row>
    <row r="5845" spans="32:36" x14ac:dyDescent="0.25">
      <c r="AF5845" s="32"/>
      <c r="AG5845" s="32"/>
      <c r="AH5845" s="32"/>
      <c r="AI5845" s="32"/>
      <c r="AJ5845" s="32"/>
    </row>
    <row r="5846" spans="32:36" x14ac:dyDescent="0.25">
      <c r="AF5846" s="32"/>
      <c r="AG5846" s="32"/>
      <c r="AH5846" s="32"/>
      <c r="AI5846" s="32"/>
      <c r="AJ5846" s="32"/>
    </row>
    <row r="5847" spans="32:36" x14ac:dyDescent="0.25">
      <c r="AF5847" s="32"/>
      <c r="AG5847" s="32"/>
      <c r="AH5847" s="32"/>
      <c r="AI5847" s="32"/>
      <c r="AJ5847" s="32"/>
    </row>
    <row r="5848" spans="32:36" x14ac:dyDescent="0.25">
      <c r="AF5848" s="32"/>
      <c r="AG5848" s="32"/>
      <c r="AH5848" s="32"/>
      <c r="AI5848" s="32"/>
      <c r="AJ5848" s="32"/>
    </row>
    <row r="5849" spans="32:36" x14ac:dyDescent="0.25">
      <c r="AF5849" s="32"/>
      <c r="AG5849" s="32"/>
      <c r="AH5849" s="32"/>
      <c r="AI5849" s="32"/>
      <c r="AJ5849" s="32"/>
    </row>
    <row r="5850" spans="32:36" x14ac:dyDescent="0.25">
      <c r="AF5850" s="32"/>
      <c r="AG5850" s="32"/>
      <c r="AH5850" s="32"/>
      <c r="AI5850" s="32"/>
      <c r="AJ5850" s="32"/>
    </row>
    <row r="5851" spans="32:36" x14ac:dyDescent="0.25">
      <c r="AF5851" s="32"/>
      <c r="AG5851" s="32"/>
      <c r="AH5851" s="32"/>
      <c r="AI5851" s="32"/>
      <c r="AJ5851" s="32"/>
    </row>
    <row r="5852" spans="32:36" x14ac:dyDescent="0.25">
      <c r="AF5852" s="32"/>
      <c r="AG5852" s="32"/>
      <c r="AH5852" s="32"/>
      <c r="AI5852" s="32"/>
      <c r="AJ5852" s="32"/>
    </row>
    <row r="5853" spans="32:36" x14ac:dyDescent="0.25">
      <c r="AF5853" s="32"/>
      <c r="AG5853" s="32"/>
      <c r="AH5853" s="32"/>
      <c r="AI5853" s="32"/>
      <c r="AJ5853" s="32"/>
    </row>
    <row r="5854" spans="32:36" x14ac:dyDescent="0.25">
      <c r="AF5854" s="32"/>
      <c r="AG5854" s="32"/>
      <c r="AH5854" s="32"/>
      <c r="AI5854" s="32"/>
      <c r="AJ5854" s="32"/>
    </row>
    <row r="5855" spans="32:36" x14ac:dyDescent="0.25">
      <c r="AF5855" s="32"/>
      <c r="AG5855" s="32"/>
      <c r="AH5855" s="32"/>
      <c r="AI5855" s="32"/>
      <c r="AJ5855" s="32"/>
    </row>
    <row r="5856" spans="32:36" x14ac:dyDescent="0.25">
      <c r="AF5856" s="32"/>
      <c r="AG5856" s="32"/>
      <c r="AH5856" s="32"/>
      <c r="AI5856" s="32"/>
      <c r="AJ5856" s="32"/>
    </row>
    <row r="5857" spans="32:36" x14ac:dyDescent="0.25">
      <c r="AF5857" s="32"/>
      <c r="AG5857" s="32"/>
      <c r="AH5857" s="32"/>
      <c r="AI5857" s="32"/>
      <c r="AJ5857" s="32"/>
    </row>
    <row r="5858" spans="32:36" x14ac:dyDescent="0.25">
      <c r="AF5858" s="32"/>
      <c r="AG5858" s="32"/>
      <c r="AH5858" s="32"/>
      <c r="AI5858" s="32"/>
      <c r="AJ5858" s="32"/>
    </row>
    <row r="5859" spans="32:36" x14ac:dyDescent="0.25">
      <c r="AF5859" s="32"/>
      <c r="AG5859" s="32"/>
      <c r="AH5859" s="32"/>
      <c r="AI5859" s="32"/>
      <c r="AJ5859" s="32"/>
    </row>
    <row r="5860" spans="32:36" x14ac:dyDescent="0.25">
      <c r="AF5860" s="32"/>
      <c r="AG5860" s="32"/>
      <c r="AH5860" s="32"/>
      <c r="AI5860" s="32"/>
      <c r="AJ5860" s="32"/>
    </row>
    <row r="5861" spans="32:36" x14ac:dyDescent="0.25">
      <c r="AF5861" s="32"/>
      <c r="AG5861" s="32"/>
      <c r="AH5861" s="32"/>
      <c r="AI5861" s="32"/>
      <c r="AJ5861" s="32"/>
    </row>
    <row r="5862" spans="32:36" x14ac:dyDescent="0.25">
      <c r="AF5862" s="32"/>
      <c r="AG5862" s="32"/>
      <c r="AH5862" s="32"/>
      <c r="AI5862" s="32"/>
      <c r="AJ5862" s="32"/>
    </row>
    <row r="5863" spans="32:36" x14ac:dyDescent="0.25">
      <c r="AF5863" s="32"/>
      <c r="AG5863" s="32"/>
      <c r="AH5863" s="32"/>
      <c r="AI5863" s="32"/>
      <c r="AJ5863" s="32"/>
    </row>
    <row r="5864" spans="32:36" x14ac:dyDescent="0.25">
      <c r="AF5864" s="32"/>
      <c r="AG5864" s="32"/>
      <c r="AH5864" s="32"/>
      <c r="AI5864" s="32"/>
      <c r="AJ5864" s="32"/>
    </row>
    <row r="5865" spans="32:36" x14ac:dyDescent="0.25">
      <c r="AF5865" s="32"/>
      <c r="AG5865" s="32"/>
      <c r="AH5865" s="32"/>
      <c r="AI5865" s="32"/>
      <c r="AJ5865" s="32"/>
    </row>
    <row r="5866" spans="32:36" x14ac:dyDescent="0.25">
      <c r="AF5866" s="32"/>
      <c r="AG5866" s="32"/>
      <c r="AH5866" s="32"/>
      <c r="AI5866" s="32"/>
      <c r="AJ5866" s="32"/>
    </row>
    <row r="5867" spans="32:36" x14ac:dyDescent="0.25">
      <c r="AF5867" s="32"/>
      <c r="AG5867" s="32"/>
      <c r="AH5867" s="32"/>
      <c r="AI5867" s="32"/>
      <c r="AJ5867" s="32"/>
    </row>
    <row r="5868" spans="32:36" x14ac:dyDescent="0.25">
      <c r="AF5868" s="32"/>
      <c r="AG5868" s="32"/>
      <c r="AH5868" s="32"/>
      <c r="AI5868" s="32"/>
      <c r="AJ5868" s="32"/>
    </row>
    <row r="5869" spans="32:36" x14ac:dyDescent="0.25">
      <c r="AF5869" s="32"/>
      <c r="AG5869" s="32"/>
      <c r="AH5869" s="32"/>
      <c r="AI5869" s="32"/>
      <c r="AJ5869" s="32"/>
    </row>
    <row r="5870" spans="32:36" x14ac:dyDescent="0.25">
      <c r="AF5870" s="32"/>
      <c r="AG5870" s="32"/>
      <c r="AH5870" s="32"/>
      <c r="AI5870" s="32"/>
      <c r="AJ5870" s="32"/>
    </row>
    <row r="5871" spans="32:36" x14ac:dyDescent="0.25">
      <c r="AF5871" s="32"/>
      <c r="AG5871" s="32"/>
      <c r="AH5871" s="32"/>
      <c r="AI5871" s="32"/>
      <c r="AJ5871" s="32"/>
    </row>
    <row r="5872" spans="32:36" x14ac:dyDescent="0.25">
      <c r="AF5872" s="32"/>
      <c r="AG5872" s="32"/>
      <c r="AH5872" s="32"/>
      <c r="AI5872" s="32"/>
      <c r="AJ5872" s="32"/>
    </row>
    <row r="5873" spans="32:36" x14ac:dyDescent="0.25">
      <c r="AF5873" s="32"/>
      <c r="AG5873" s="32"/>
      <c r="AH5873" s="32"/>
      <c r="AI5873" s="32"/>
      <c r="AJ5873" s="32"/>
    </row>
    <row r="5874" spans="32:36" x14ac:dyDescent="0.25">
      <c r="AF5874" s="32"/>
      <c r="AG5874" s="32"/>
      <c r="AH5874" s="32"/>
      <c r="AI5874" s="32"/>
      <c r="AJ5874" s="32"/>
    </row>
    <row r="5875" spans="32:36" x14ac:dyDescent="0.25">
      <c r="AF5875" s="32"/>
      <c r="AG5875" s="32"/>
      <c r="AH5875" s="32"/>
      <c r="AI5875" s="32"/>
      <c r="AJ5875" s="32"/>
    </row>
    <row r="5876" spans="32:36" x14ac:dyDescent="0.25">
      <c r="AF5876" s="32"/>
      <c r="AG5876" s="32"/>
      <c r="AH5876" s="32"/>
      <c r="AI5876" s="32"/>
      <c r="AJ5876" s="32"/>
    </row>
    <row r="5877" spans="32:36" x14ac:dyDescent="0.25">
      <c r="AF5877" s="32"/>
      <c r="AG5877" s="32"/>
      <c r="AH5877" s="32"/>
      <c r="AI5877" s="32"/>
      <c r="AJ5877" s="32"/>
    </row>
    <row r="5878" spans="32:36" x14ac:dyDescent="0.25">
      <c r="AF5878" s="32"/>
      <c r="AG5878" s="32"/>
      <c r="AH5878" s="32"/>
      <c r="AI5878" s="32"/>
      <c r="AJ5878" s="32"/>
    </row>
    <row r="5879" spans="32:36" x14ac:dyDescent="0.25">
      <c r="AF5879" s="32"/>
      <c r="AG5879" s="32"/>
      <c r="AH5879" s="32"/>
      <c r="AI5879" s="32"/>
      <c r="AJ5879" s="32"/>
    </row>
    <row r="5880" spans="32:36" x14ac:dyDescent="0.25">
      <c r="AF5880" s="32"/>
      <c r="AG5880" s="32"/>
      <c r="AH5880" s="32"/>
      <c r="AI5880" s="32"/>
      <c r="AJ5880" s="32"/>
    </row>
    <row r="5881" spans="32:36" x14ac:dyDescent="0.25">
      <c r="AF5881" s="32"/>
      <c r="AG5881" s="32"/>
      <c r="AH5881" s="32"/>
      <c r="AI5881" s="32"/>
      <c r="AJ5881" s="32"/>
    </row>
    <row r="5882" spans="32:36" x14ac:dyDescent="0.25">
      <c r="AF5882" s="32"/>
      <c r="AG5882" s="32"/>
      <c r="AH5882" s="32"/>
      <c r="AI5882" s="32"/>
      <c r="AJ5882" s="32"/>
    </row>
    <row r="5883" spans="32:36" x14ac:dyDescent="0.25">
      <c r="AF5883" s="32"/>
      <c r="AG5883" s="32"/>
      <c r="AH5883" s="32"/>
      <c r="AI5883" s="32"/>
      <c r="AJ5883" s="32"/>
    </row>
    <row r="5884" spans="32:36" x14ac:dyDescent="0.25">
      <c r="AF5884" s="32"/>
      <c r="AG5884" s="32"/>
      <c r="AH5884" s="32"/>
      <c r="AI5884" s="32"/>
      <c r="AJ5884" s="32"/>
    </row>
    <row r="5885" spans="32:36" x14ac:dyDescent="0.25">
      <c r="AF5885" s="32"/>
      <c r="AG5885" s="32"/>
      <c r="AH5885" s="32"/>
      <c r="AI5885" s="32"/>
      <c r="AJ5885" s="32"/>
    </row>
    <row r="5886" spans="32:36" x14ac:dyDescent="0.25">
      <c r="AF5886" s="32"/>
      <c r="AG5886" s="32"/>
      <c r="AH5886" s="32"/>
      <c r="AI5886" s="32"/>
      <c r="AJ5886" s="32"/>
    </row>
    <row r="5887" spans="32:36" x14ac:dyDescent="0.25">
      <c r="AF5887" s="32"/>
      <c r="AG5887" s="32"/>
      <c r="AH5887" s="32"/>
      <c r="AI5887" s="32"/>
      <c r="AJ5887" s="32"/>
    </row>
    <row r="5888" spans="32:36" x14ac:dyDescent="0.25">
      <c r="AF5888" s="32"/>
      <c r="AG5888" s="32"/>
      <c r="AH5888" s="32"/>
      <c r="AI5888" s="32"/>
      <c r="AJ5888" s="32"/>
    </row>
    <row r="5889" spans="32:36" x14ac:dyDescent="0.25">
      <c r="AF5889" s="32"/>
      <c r="AG5889" s="32"/>
      <c r="AH5889" s="32"/>
      <c r="AI5889" s="32"/>
      <c r="AJ5889" s="32"/>
    </row>
    <row r="5890" spans="32:36" x14ac:dyDescent="0.25">
      <c r="AF5890" s="32"/>
      <c r="AG5890" s="32"/>
      <c r="AH5890" s="32"/>
      <c r="AI5890" s="32"/>
      <c r="AJ5890" s="32"/>
    </row>
    <row r="5891" spans="32:36" x14ac:dyDescent="0.25">
      <c r="AF5891" s="32"/>
      <c r="AG5891" s="32"/>
      <c r="AH5891" s="32"/>
      <c r="AI5891" s="32"/>
      <c r="AJ5891" s="32"/>
    </row>
    <row r="5892" spans="32:36" x14ac:dyDescent="0.25">
      <c r="AF5892" s="32"/>
      <c r="AG5892" s="32"/>
      <c r="AH5892" s="32"/>
      <c r="AI5892" s="32"/>
      <c r="AJ5892" s="32"/>
    </row>
    <row r="5893" spans="32:36" x14ac:dyDescent="0.25">
      <c r="AF5893" s="32"/>
      <c r="AG5893" s="32"/>
      <c r="AH5893" s="32"/>
      <c r="AI5893" s="32"/>
      <c r="AJ5893" s="32"/>
    </row>
    <row r="5894" spans="32:36" x14ac:dyDescent="0.25">
      <c r="AF5894" s="32"/>
      <c r="AG5894" s="32"/>
      <c r="AH5894" s="32"/>
      <c r="AI5894" s="32"/>
      <c r="AJ5894" s="32"/>
    </row>
    <row r="5895" spans="32:36" x14ac:dyDescent="0.25">
      <c r="AF5895" s="32"/>
      <c r="AG5895" s="32"/>
      <c r="AH5895" s="32"/>
      <c r="AI5895" s="32"/>
      <c r="AJ5895" s="32"/>
    </row>
    <row r="5896" spans="32:36" x14ac:dyDescent="0.25">
      <c r="AF5896" s="32"/>
      <c r="AG5896" s="32"/>
      <c r="AH5896" s="32"/>
      <c r="AI5896" s="32"/>
      <c r="AJ5896" s="32"/>
    </row>
    <row r="5897" spans="32:36" x14ac:dyDescent="0.25">
      <c r="AF5897" s="32"/>
      <c r="AG5897" s="32"/>
      <c r="AH5897" s="32"/>
      <c r="AI5897" s="32"/>
      <c r="AJ5897" s="32"/>
    </row>
    <row r="5898" spans="32:36" x14ac:dyDescent="0.25">
      <c r="AF5898" s="32"/>
      <c r="AG5898" s="32"/>
      <c r="AH5898" s="32"/>
      <c r="AI5898" s="32"/>
      <c r="AJ5898" s="32"/>
    </row>
    <row r="5899" spans="32:36" x14ac:dyDescent="0.25">
      <c r="AF5899" s="32"/>
      <c r="AG5899" s="32"/>
      <c r="AH5899" s="32"/>
      <c r="AI5899" s="32"/>
      <c r="AJ5899" s="32"/>
    </row>
    <row r="5900" spans="32:36" x14ac:dyDescent="0.25">
      <c r="AF5900" s="32"/>
      <c r="AG5900" s="32"/>
      <c r="AH5900" s="32"/>
      <c r="AI5900" s="32"/>
      <c r="AJ5900" s="32"/>
    </row>
    <row r="5901" spans="32:36" x14ac:dyDescent="0.25">
      <c r="AF5901" s="32"/>
      <c r="AG5901" s="32"/>
      <c r="AH5901" s="32"/>
      <c r="AI5901" s="32"/>
      <c r="AJ5901" s="32"/>
    </row>
    <row r="5902" spans="32:36" x14ac:dyDescent="0.25">
      <c r="AF5902" s="32"/>
      <c r="AG5902" s="32"/>
      <c r="AH5902" s="32"/>
      <c r="AI5902" s="32"/>
      <c r="AJ5902" s="32"/>
    </row>
    <row r="5903" spans="32:36" x14ac:dyDescent="0.25">
      <c r="AF5903" s="32"/>
      <c r="AG5903" s="32"/>
      <c r="AH5903" s="32"/>
      <c r="AI5903" s="32"/>
      <c r="AJ5903" s="32"/>
    </row>
    <row r="5904" spans="32:36" x14ac:dyDescent="0.25">
      <c r="AF5904" s="32"/>
      <c r="AG5904" s="32"/>
      <c r="AH5904" s="32"/>
      <c r="AI5904" s="32"/>
      <c r="AJ5904" s="32"/>
    </row>
    <row r="5905" spans="32:36" x14ac:dyDescent="0.25">
      <c r="AF5905" s="32"/>
      <c r="AG5905" s="32"/>
      <c r="AH5905" s="32"/>
      <c r="AI5905" s="32"/>
      <c r="AJ5905" s="32"/>
    </row>
    <row r="5906" spans="32:36" x14ac:dyDescent="0.25">
      <c r="AF5906" s="32"/>
      <c r="AG5906" s="32"/>
      <c r="AH5906" s="32"/>
      <c r="AI5906" s="32"/>
      <c r="AJ5906" s="32"/>
    </row>
    <row r="5907" spans="32:36" x14ac:dyDescent="0.25">
      <c r="AF5907" s="32"/>
      <c r="AG5907" s="32"/>
      <c r="AH5907" s="32"/>
      <c r="AI5907" s="32"/>
      <c r="AJ5907" s="32"/>
    </row>
    <row r="5908" spans="32:36" x14ac:dyDescent="0.25">
      <c r="AF5908" s="32"/>
      <c r="AG5908" s="32"/>
      <c r="AH5908" s="32"/>
      <c r="AI5908" s="32"/>
      <c r="AJ5908" s="32"/>
    </row>
    <row r="5909" spans="32:36" x14ac:dyDescent="0.25">
      <c r="AF5909" s="32"/>
      <c r="AG5909" s="32"/>
      <c r="AH5909" s="32"/>
      <c r="AI5909" s="32"/>
      <c r="AJ5909" s="32"/>
    </row>
    <row r="5910" spans="32:36" x14ac:dyDescent="0.25">
      <c r="AF5910" s="32"/>
      <c r="AG5910" s="32"/>
      <c r="AH5910" s="32"/>
      <c r="AI5910" s="32"/>
      <c r="AJ5910" s="32"/>
    </row>
    <row r="5911" spans="32:36" x14ac:dyDescent="0.25">
      <c r="AF5911" s="32"/>
      <c r="AG5911" s="32"/>
      <c r="AH5911" s="32"/>
      <c r="AI5911" s="32"/>
      <c r="AJ5911" s="32"/>
    </row>
    <row r="5912" spans="32:36" x14ac:dyDescent="0.25">
      <c r="AF5912" s="32"/>
      <c r="AG5912" s="32"/>
      <c r="AH5912" s="32"/>
      <c r="AI5912" s="32"/>
      <c r="AJ5912" s="32"/>
    </row>
    <row r="5913" spans="32:36" x14ac:dyDescent="0.25">
      <c r="AF5913" s="32"/>
      <c r="AG5913" s="32"/>
      <c r="AH5913" s="32"/>
      <c r="AI5913" s="32"/>
      <c r="AJ5913" s="32"/>
    </row>
    <row r="5914" spans="32:36" x14ac:dyDescent="0.25">
      <c r="AF5914" s="32"/>
      <c r="AG5914" s="32"/>
      <c r="AH5914" s="32"/>
      <c r="AI5914" s="32"/>
      <c r="AJ5914" s="32"/>
    </row>
    <row r="5915" spans="32:36" x14ac:dyDescent="0.25">
      <c r="AF5915" s="32"/>
      <c r="AG5915" s="32"/>
      <c r="AH5915" s="32"/>
      <c r="AI5915" s="32"/>
      <c r="AJ5915" s="32"/>
    </row>
    <row r="5916" spans="32:36" x14ac:dyDescent="0.25">
      <c r="AF5916" s="32"/>
      <c r="AG5916" s="32"/>
      <c r="AH5916" s="32"/>
      <c r="AI5916" s="32"/>
      <c r="AJ5916" s="32"/>
    </row>
    <row r="5917" spans="32:36" x14ac:dyDescent="0.25">
      <c r="AF5917" s="32"/>
      <c r="AG5917" s="32"/>
      <c r="AH5917" s="32"/>
      <c r="AI5917" s="32"/>
      <c r="AJ5917" s="32"/>
    </row>
    <row r="5918" spans="32:36" x14ac:dyDescent="0.25">
      <c r="AF5918" s="32"/>
      <c r="AG5918" s="32"/>
      <c r="AH5918" s="32"/>
      <c r="AI5918" s="32"/>
      <c r="AJ5918" s="32"/>
    </row>
    <row r="5919" spans="32:36" x14ac:dyDescent="0.25">
      <c r="AF5919" s="32"/>
      <c r="AG5919" s="32"/>
      <c r="AH5919" s="32"/>
      <c r="AI5919" s="32"/>
      <c r="AJ5919" s="32"/>
    </row>
    <row r="5920" spans="32:36" x14ac:dyDescent="0.25">
      <c r="AF5920" s="32"/>
      <c r="AG5920" s="32"/>
      <c r="AH5920" s="32"/>
      <c r="AI5920" s="32"/>
      <c r="AJ5920" s="32"/>
    </row>
    <row r="5921" spans="32:36" x14ac:dyDescent="0.25">
      <c r="AF5921" s="32"/>
      <c r="AG5921" s="32"/>
      <c r="AH5921" s="32"/>
      <c r="AI5921" s="32"/>
      <c r="AJ5921" s="32"/>
    </row>
    <row r="5922" spans="32:36" x14ac:dyDescent="0.25">
      <c r="AF5922" s="32"/>
      <c r="AG5922" s="32"/>
      <c r="AH5922" s="32"/>
      <c r="AI5922" s="32"/>
      <c r="AJ5922" s="32"/>
    </row>
    <row r="5923" spans="32:36" x14ac:dyDescent="0.25">
      <c r="AF5923" s="32"/>
      <c r="AG5923" s="32"/>
      <c r="AH5923" s="32"/>
      <c r="AI5923" s="32"/>
      <c r="AJ5923" s="32"/>
    </row>
    <row r="5924" spans="32:36" x14ac:dyDescent="0.25">
      <c r="AF5924" s="32"/>
      <c r="AG5924" s="32"/>
      <c r="AH5924" s="32"/>
      <c r="AI5924" s="32"/>
      <c r="AJ5924" s="32"/>
    </row>
    <row r="5925" spans="32:36" x14ac:dyDescent="0.25">
      <c r="AF5925" s="32"/>
      <c r="AG5925" s="32"/>
      <c r="AH5925" s="32"/>
      <c r="AI5925" s="32"/>
      <c r="AJ5925" s="32"/>
    </row>
    <row r="5926" spans="32:36" x14ac:dyDescent="0.25">
      <c r="AF5926" s="32"/>
      <c r="AG5926" s="32"/>
      <c r="AH5926" s="32"/>
      <c r="AI5926" s="32"/>
      <c r="AJ5926" s="32"/>
    </row>
    <row r="5927" spans="32:36" x14ac:dyDescent="0.25">
      <c r="AF5927" s="32"/>
      <c r="AG5927" s="32"/>
      <c r="AH5927" s="32"/>
      <c r="AI5927" s="32"/>
      <c r="AJ5927" s="32"/>
    </row>
    <row r="5928" spans="32:36" x14ac:dyDescent="0.25">
      <c r="AF5928" s="32"/>
      <c r="AG5928" s="32"/>
      <c r="AH5928" s="32"/>
      <c r="AI5928" s="32"/>
      <c r="AJ5928" s="32"/>
    </row>
    <row r="5929" spans="32:36" x14ac:dyDescent="0.25">
      <c r="AF5929" s="32"/>
      <c r="AG5929" s="32"/>
      <c r="AH5929" s="32"/>
      <c r="AI5929" s="32"/>
      <c r="AJ5929" s="32"/>
    </row>
    <row r="5930" spans="32:36" x14ac:dyDescent="0.25">
      <c r="AF5930" s="32"/>
      <c r="AG5930" s="32"/>
      <c r="AH5930" s="32"/>
      <c r="AI5930" s="32"/>
      <c r="AJ5930" s="32"/>
    </row>
    <row r="5931" spans="32:36" x14ac:dyDescent="0.25">
      <c r="AF5931" s="32"/>
      <c r="AG5931" s="32"/>
      <c r="AH5931" s="32"/>
      <c r="AI5931" s="32"/>
      <c r="AJ5931" s="32"/>
    </row>
    <row r="5932" spans="32:36" x14ac:dyDescent="0.25">
      <c r="AF5932" s="32"/>
      <c r="AG5932" s="32"/>
      <c r="AH5932" s="32"/>
      <c r="AI5932" s="32"/>
      <c r="AJ5932" s="32"/>
    </row>
    <row r="5933" spans="32:36" x14ac:dyDescent="0.25">
      <c r="AF5933" s="32"/>
      <c r="AG5933" s="32"/>
      <c r="AH5933" s="32"/>
      <c r="AI5933" s="32"/>
      <c r="AJ5933" s="32"/>
    </row>
    <row r="5934" spans="32:36" x14ac:dyDescent="0.25">
      <c r="AF5934" s="32"/>
      <c r="AG5934" s="32"/>
      <c r="AH5934" s="32"/>
      <c r="AI5934" s="32"/>
      <c r="AJ5934" s="32"/>
    </row>
    <row r="5935" spans="32:36" x14ac:dyDescent="0.25">
      <c r="AF5935" s="32"/>
      <c r="AG5935" s="32"/>
      <c r="AH5935" s="32"/>
      <c r="AI5935" s="32"/>
      <c r="AJ5935" s="32"/>
    </row>
    <row r="5936" spans="32:36" x14ac:dyDescent="0.25">
      <c r="AF5936" s="32"/>
      <c r="AG5936" s="32"/>
      <c r="AH5936" s="32"/>
      <c r="AI5936" s="32"/>
      <c r="AJ5936" s="32"/>
    </row>
    <row r="5937" spans="32:36" x14ac:dyDescent="0.25">
      <c r="AF5937" s="32"/>
      <c r="AG5937" s="32"/>
      <c r="AH5937" s="32"/>
      <c r="AI5937" s="32"/>
      <c r="AJ5937" s="32"/>
    </row>
    <row r="5938" spans="32:36" x14ac:dyDescent="0.25">
      <c r="AF5938" s="32"/>
      <c r="AG5938" s="32"/>
      <c r="AH5938" s="32"/>
      <c r="AI5938" s="32"/>
      <c r="AJ5938" s="32"/>
    </row>
    <row r="5939" spans="32:36" x14ac:dyDescent="0.25">
      <c r="AF5939" s="32"/>
      <c r="AG5939" s="32"/>
      <c r="AH5939" s="32"/>
      <c r="AI5939" s="32"/>
      <c r="AJ5939" s="32"/>
    </row>
    <row r="5940" spans="32:36" x14ac:dyDescent="0.25">
      <c r="AF5940" s="32"/>
      <c r="AG5940" s="32"/>
      <c r="AH5940" s="32"/>
      <c r="AI5940" s="32"/>
      <c r="AJ5940" s="32"/>
    </row>
    <row r="5941" spans="32:36" x14ac:dyDescent="0.25">
      <c r="AF5941" s="32"/>
      <c r="AG5941" s="32"/>
      <c r="AH5941" s="32"/>
      <c r="AI5941" s="32"/>
      <c r="AJ5941" s="32"/>
    </row>
    <row r="5942" spans="32:36" x14ac:dyDescent="0.25">
      <c r="AF5942" s="32"/>
      <c r="AG5942" s="32"/>
      <c r="AH5942" s="32"/>
      <c r="AI5942" s="32"/>
      <c r="AJ5942" s="32"/>
    </row>
    <row r="5943" spans="32:36" x14ac:dyDescent="0.25">
      <c r="AF5943" s="32"/>
      <c r="AG5943" s="32"/>
      <c r="AH5943" s="32"/>
      <c r="AI5943" s="32"/>
      <c r="AJ5943" s="32"/>
    </row>
    <row r="5944" spans="32:36" x14ac:dyDescent="0.25">
      <c r="AF5944" s="32"/>
      <c r="AG5944" s="32"/>
      <c r="AH5944" s="32"/>
      <c r="AI5944" s="32"/>
      <c r="AJ5944" s="32"/>
    </row>
    <row r="5945" spans="32:36" x14ac:dyDescent="0.25">
      <c r="AF5945" s="32"/>
      <c r="AG5945" s="32"/>
      <c r="AH5945" s="32"/>
      <c r="AI5945" s="32"/>
      <c r="AJ5945" s="32"/>
    </row>
    <row r="5946" spans="32:36" x14ac:dyDescent="0.25">
      <c r="AF5946" s="32"/>
      <c r="AG5946" s="32"/>
      <c r="AH5946" s="32"/>
      <c r="AI5946" s="32"/>
      <c r="AJ5946" s="32"/>
    </row>
    <row r="5947" spans="32:36" x14ac:dyDescent="0.25">
      <c r="AF5947" s="32"/>
      <c r="AG5947" s="32"/>
      <c r="AH5947" s="32"/>
      <c r="AI5947" s="32"/>
      <c r="AJ5947" s="32"/>
    </row>
    <row r="5948" spans="32:36" x14ac:dyDescent="0.25">
      <c r="AF5948" s="32"/>
      <c r="AG5948" s="32"/>
      <c r="AH5948" s="32"/>
      <c r="AI5948" s="32"/>
      <c r="AJ5948" s="32"/>
    </row>
    <row r="5949" spans="32:36" x14ac:dyDescent="0.25">
      <c r="AF5949" s="32"/>
      <c r="AG5949" s="32"/>
      <c r="AH5949" s="32"/>
      <c r="AI5949" s="32"/>
      <c r="AJ5949" s="32"/>
    </row>
    <row r="5950" spans="32:36" x14ac:dyDescent="0.25">
      <c r="AF5950" s="32"/>
      <c r="AG5950" s="32"/>
      <c r="AH5950" s="32"/>
      <c r="AI5950" s="32"/>
      <c r="AJ5950" s="32"/>
    </row>
    <row r="5951" spans="32:36" x14ac:dyDescent="0.25">
      <c r="AF5951" s="32"/>
      <c r="AG5951" s="32"/>
      <c r="AH5951" s="32"/>
      <c r="AI5951" s="32"/>
      <c r="AJ5951" s="32"/>
    </row>
    <row r="5952" spans="32:36" x14ac:dyDescent="0.25">
      <c r="AF5952" s="32"/>
      <c r="AG5952" s="32"/>
      <c r="AH5952" s="32"/>
      <c r="AI5952" s="32"/>
      <c r="AJ5952" s="32"/>
    </row>
    <row r="5953" spans="32:36" x14ac:dyDescent="0.25">
      <c r="AF5953" s="32"/>
      <c r="AG5953" s="32"/>
      <c r="AH5953" s="32"/>
      <c r="AI5953" s="32"/>
      <c r="AJ5953" s="32"/>
    </row>
    <row r="5954" spans="32:36" x14ac:dyDescent="0.25">
      <c r="AF5954" s="32"/>
      <c r="AG5954" s="32"/>
      <c r="AH5954" s="32"/>
      <c r="AI5954" s="32"/>
      <c r="AJ5954" s="32"/>
    </row>
    <row r="5955" spans="32:36" x14ac:dyDescent="0.25">
      <c r="AF5955" s="32"/>
      <c r="AG5955" s="32"/>
      <c r="AH5955" s="32"/>
      <c r="AI5955" s="32"/>
      <c r="AJ5955" s="32"/>
    </row>
    <row r="5956" spans="32:36" x14ac:dyDescent="0.25">
      <c r="AF5956" s="32"/>
      <c r="AG5956" s="32"/>
      <c r="AH5956" s="32"/>
      <c r="AI5956" s="32"/>
      <c r="AJ5956" s="32"/>
    </row>
    <row r="5957" spans="32:36" x14ac:dyDescent="0.25">
      <c r="AF5957" s="32"/>
      <c r="AG5957" s="32"/>
      <c r="AH5957" s="32"/>
      <c r="AI5957" s="32"/>
      <c r="AJ5957" s="32"/>
    </row>
    <row r="5958" spans="32:36" x14ac:dyDescent="0.25">
      <c r="AF5958" s="32"/>
      <c r="AG5958" s="32"/>
      <c r="AH5958" s="32"/>
      <c r="AI5958" s="32"/>
      <c r="AJ5958" s="32"/>
    </row>
    <row r="5959" spans="32:36" x14ac:dyDescent="0.25">
      <c r="AF5959" s="32"/>
      <c r="AG5959" s="32"/>
      <c r="AH5959" s="32"/>
      <c r="AI5959" s="32"/>
      <c r="AJ5959" s="32"/>
    </row>
    <row r="5960" spans="32:36" x14ac:dyDescent="0.25">
      <c r="AF5960" s="32"/>
      <c r="AG5960" s="32"/>
      <c r="AH5960" s="32"/>
      <c r="AI5960" s="32"/>
      <c r="AJ5960" s="32"/>
    </row>
    <row r="5961" spans="32:36" x14ac:dyDescent="0.25">
      <c r="AF5961" s="32"/>
      <c r="AG5961" s="32"/>
      <c r="AH5961" s="32"/>
      <c r="AI5961" s="32"/>
      <c r="AJ5961" s="32"/>
    </row>
    <row r="5962" spans="32:36" x14ac:dyDescent="0.25">
      <c r="AF5962" s="32"/>
      <c r="AG5962" s="32"/>
      <c r="AH5962" s="32"/>
      <c r="AI5962" s="32"/>
      <c r="AJ5962" s="32"/>
    </row>
    <row r="5963" spans="32:36" x14ac:dyDescent="0.25">
      <c r="AF5963" s="32"/>
      <c r="AG5963" s="32"/>
      <c r="AH5963" s="32"/>
      <c r="AI5963" s="32"/>
      <c r="AJ5963" s="32"/>
    </row>
    <row r="5964" spans="32:36" x14ac:dyDescent="0.25">
      <c r="AF5964" s="32"/>
      <c r="AG5964" s="32"/>
      <c r="AH5964" s="32"/>
      <c r="AI5964" s="32"/>
      <c r="AJ5964" s="32"/>
    </row>
    <row r="5965" spans="32:36" x14ac:dyDescent="0.25">
      <c r="AF5965" s="32"/>
      <c r="AG5965" s="32"/>
      <c r="AH5965" s="32"/>
      <c r="AI5965" s="32"/>
      <c r="AJ5965" s="32"/>
    </row>
    <row r="5966" spans="32:36" x14ac:dyDescent="0.25">
      <c r="AF5966" s="32"/>
      <c r="AG5966" s="32"/>
      <c r="AH5966" s="32"/>
      <c r="AI5966" s="32"/>
      <c r="AJ5966" s="32"/>
    </row>
    <row r="5967" spans="32:36" x14ac:dyDescent="0.25">
      <c r="AF5967" s="32"/>
      <c r="AG5967" s="32"/>
      <c r="AH5967" s="32"/>
      <c r="AI5967" s="32"/>
      <c r="AJ5967" s="32"/>
    </row>
    <row r="5968" spans="32:36" x14ac:dyDescent="0.25">
      <c r="AF5968" s="32"/>
      <c r="AG5968" s="32"/>
      <c r="AH5968" s="32"/>
      <c r="AI5968" s="32"/>
      <c r="AJ5968" s="32"/>
    </row>
    <row r="5969" spans="32:36" x14ac:dyDescent="0.25">
      <c r="AF5969" s="32"/>
      <c r="AG5969" s="32"/>
      <c r="AH5969" s="32"/>
      <c r="AI5969" s="32"/>
      <c r="AJ5969" s="32"/>
    </row>
    <row r="5970" spans="32:36" x14ac:dyDescent="0.25">
      <c r="AF5970" s="32"/>
      <c r="AG5970" s="32"/>
      <c r="AH5970" s="32"/>
      <c r="AI5970" s="32"/>
      <c r="AJ5970" s="32"/>
    </row>
    <row r="5971" spans="32:36" x14ac:dyDescent="0.25">
      <c r="AF5971" s="32"/>
      <c r="AG5971" s="32"/>
      <c r="AH5971" s="32"/>
      <c r="AI5971" s="32"/>
      <c r="AJ5971" s="32"/>
    </row>
    <row r="5972" spans="32:36" x14ac:dyDescent="0.25">
      <c r="AF5972" s="32"/>
      <c r="AG5972" s="32"/>
      <c r="AH5972" s="32"/>
      <c r="AI5972" s="32"/>
      <c r="AJ5972" s="32"/>
    </row>
    <row r="5973" spans="32:36" x14ac:dyDescent="0.25">
      <c r="AF5973" s="32"/>
      <c r="AG5973" s="32"/>
      <c r="AH5973" s="32"/>
      <c r="AI5973" s="32"/>
      <c r="AJ5973" s="32"/>
    </row>
    <row r="5974" spans="32:36" x14ac:dyDescent="0.25">
      <c r="AF5974" s="32"/>
      <c r="AG5974" s="32"/>
      <c r="AH5974" s="32"/>
      <c r="AI5974" s="32"/>
      <c r="AJ5974" s="32"/>
    </row>
    <row r="5975" spans="32:36" x14ac:dyDescent="0.25">
      <c r="AF5975" s="32"/>
      <c r="AG5975" s="32"/>
      <c r="AH5975" s="32"/>
      <c r="AI5975" s="32"/>
      <c r="AJ5975" s="32"/>
    </row>
    <row r="5976" spans="32:36" x14ac:dyDescent="0.25">
      <c r="AF5976" s="32"/>
      <c r="AG5976" s="32"/>
      <c r="AH5976" s="32"/>
      <c r="AI5976" s="32"/>
      <c r="AJ5976" s="32"/>
    </row>
    <row r="5977" spans="32:36" x14ac:dyDescent="0.25">
      <c r="AF5977" s="32"/>
      <c r="AG5977" s="32"/>
      <c r="AH5977" s="32"/>
      <c r="AI5977" s="32"/>
      <c r="AJ5977" s="32"/>
    </row>
    <row r="5978" spans="32:36" x14ac:dyDescent="0.25">
      <c r="AF5978" s="32"/>
      <c r="AG5978" s="32"/>
      <c r="AH5978" s="32"/>
      <c r="AI5978" s="32"/>
      <c r="AJ5978" s="32"/>
    </row>
    <row r="5979" spans="32:36" x14ac:dyDescent="0.25">
      <c r="AF5979" s="32"/>
      <c r="AG5979" s="32"/>
      <c r="AH5979" s="32"/>
      <c r="AI5979" s="32"/>
      <c r="AJ5979" s="32"/>
    </row>
    <row r="5980" spans="32:36" x14ac:dyDescent="0.25">
      <c r="AF5980" s="32"/>
      <c r="AG5980" s="32"/>
      <c r="AH5980" s="32"/>
      <c r="AI5980" s="32"/>
      <c r="AJ5980" s="32"/>
    </row>
    <row r="5981" spans="32:36" x14ac:dyDescent="0.25">
      <c r="AF5981" s="32"/>
      <c r="AG5981" s="32"/>
      <c r="AH5981" s="32"/>
      <c r="AI5981" s="32"/>
      <c r="AJ5981" s="32"/>
    </row>
    <row r="5982" spans="32:36" x14ac:dyDescent="0.25">
      <c r="AF5982" s="32"/>
      <c r="AG5982" s="32"/>
      <c r="AH5982" s="32"/>
      <c r="AI5982" s="32"/>
      <c r="AJ5982" s="32"/>
    </row>
    <row r="5983" spans="32:36" x14ac:dyDescent="0.25">
      <c r="AF5983" s="32"/>
      <c r="AG5983" s="32"/>
      <c r="AH5983" s="32"/>
      <c r="AI5983" s="32"/>
      <c r="AJ5983" s="32"/>
    </row>
    <row r="5984" spans="32:36" x14ac:dyDescent="0.25">
      <c r="AF5984" s="32"/>
      <c r="AG5984" s="32"/>
      <c r="AH5984" s="32"/>
      <c r="AI5984" s="32"/>
      <c r="AJ5984" s="32"/>
    </row>
    <row r="5985" spans="32:36" x14ac:dyDescent="0.25">
      <c r="AF5985" s="32"/>
      <c r="AG5985" s="32"/>
      <c r="AH5985" s="32"/>
      <c r="AI5985" s="32"/>
      <c r="AJ5985" s="32"/>
    </row>
    <row r="5986" spans="32:36" x14ac:dyDescent="0.25">
      <c r="AF5986" s="32"/>
      <c r="AG5986" s="32"/>
      <c r="AH5986" s="32"/>
      <c r="AI5986" s="32"/>
      <c r="AJ5986" s="32"/>
    </row>
    <row r="5987" spans="32:36" x14ac:dyDescent="0.25">
      <c r="AF5987" s="32"/>
      <c r="AG5987" s="32"/>
      <c r="AH5987" s="32"/>
      <c r="AI5987" s="32"/>
      <c r="AJ5987" s="32"/>
    </row>
    <row r="5988" spans="32:36" x14ac:dyDescent="0.25">
      <c r="AF5988" s="32"/>
      <c r="AG5988" s="32"/>
      <c r="AH5988" s="32"/>
      <c r="AI5988" s="32"/>
      <c r="AJ5988" s="32"/>
    </row>
    <row r="5989" spans="32:36" x14ac:dyDescent="0.25">
      <c r="AF5989" s="32"/>
      <c r="AG5989" s="32"/>
      <c r="AH5989" s="32"/>
      <c r="AI5989" s="32"/>
      <c r="AJ5989" s="32"/>
    </row>
    <row r="5990" spans="32:36" x14ac:dyDescent="0.25">
      <c r="AF5990" s="32"/>
      <c r="AG5990" s="32"/>
      <c r="AH5990" s="32"/>
      <c r="AI5990" s="32"/>
      <c r="AJ5990" s="32"/>
    </row>
    <row r="5991" spans="32:36" x14ac:dyDescent="0.25">
      <c r="AF5991" s="32"/>
      <c r="AG5991" s="32"/>
      <c r="AH5991" s="32"/>
      <c r="AI5991" s="32"/>
      <c r="AJ5991" s="32"/>
    </row>
    <row r="5992" spans="32:36" x14ac:dyDescent="0.25">
      <c r="AF5992" s="32"/>
      <c r="AG5992" s="32"/>
      <c r="AH5992" s="32"/>
      <c r="AI5992" s="32"/>
      <c r="AJ5992" s="32"/>
    </row>
    <row r="5993" spans="32:36" x14ac:dyDescent="0.25">
      <c r="AF5993" s="32"/>
      <c r="AG5993" s="32"/>
      <c r="AH5993" s="32"/>
      <c r="AI5993" s="32"/>
      <c r="AJ5993" s="32"/>
    </row>
    <row r="5994" spans="32:36" x14ac:dyDescent="0.25">
      <c r="AF5994" s="32"/>
      <c r="AG5994" s="32"/>
      <c r="AH5994" s="32"/>
      <c r="AI5994" s="32"/>
      <c r="AJ5994" s="32"/>
    </row>
    <row r="5995" spans="32:36" x14ac:dyDescent="0.25">
      <c r="AF5995" s="32"/>
      <c r="AG5995" s="32"/>
      <c r="AH5995" s="32"/>
      <c r="AI5995" s="32"/>
      <c r="AJ5995" s="32"/>
    </row>
    <row r="5996" spans="32:36" x14ac:dyDescent="0.25">
      <c r="AF5996" s="32"/>
      <c r="AG5996" s="32"/>
      <c r="AH5996" s="32"/>
      <c r="AI5996" s="32"/>
      <c r="AJ5996" s="32"/>
    </row>
    <row r="5997" spans="32:36" x14ac:dyDescent="0.25">
      <c r="AF5997" s="32"/>
      <c r="AG5997" s="32"/>
      <c r="AH5997" s="32"/>
      <c r="AI5997" s="32"/>
      <c r="AJ5997" s="32"/>
    </row>
    <row r="5998" spans="32:36" x14ac:dyDescent="0.25">
      <c r="AF5998" s="32"/>
      <c r="AG5998" s="32"/>
      <c r="AH5998" s="32"/>
      <c r="AI5998" s="32"/>
      <c r="AJ5998" s="32"/>
    </row>
    <row r="5999" spans="32:36" x14ac:dyDescent="0.25">
      <c r="AF5999" s="32"/>
      <c r="AG5999" s="32"/>
      <c r="AH5999" s="32"/>
      <c r="AI5999" s="32"/>
      <c r="AJ5999" s="32"/>
    </row>
    <row r="6000" spans="32:36" x14ac:dyDescent="0.25">
      <c r="AF6000" s="32"/>
      <c r="AG6000" s="32"/>
      <c r="AH6000" s="32"/>
      <c r="AI6000" s="32"/>
      <c r="AJ6000" s="32"/>
    </row>
    <row r="6001" spans="32:36" x14ac:dyDescent="0.25">
      <c r="AF6001" s="32"/>
      <c r="AG6001" s="32"/>
      <c r="AH6001" s="32"/>
      <c r="AI6001" s="32"/>
      <c r="AJ6001" s="32"/>
    </row>
    <row r="6002" spans="32:36" x14ac:dyDescent="0.25">
      <c r="AF6002" s="32"/>
      <c r="AG6002" s="32"/>
      <c r="AH6002" s="32"/>
      <c r="AI6002" s="32"/>
      <c r="AJ6002" s="32"/>
    </row>
    <row r="6003" spans="32:36" x14ac:dyDescent="0.25">
      <c r="AF6003" s="32"/>
      <c r="AG6003" s="32"/>
      <c r="AH6003" s="32"/>
      <c r="AI6003" s="32"/>
      <c r="AJ6003" s="32"/>
    </row>
    <row r="6004" spans="32:36" x14ac:dyDescent="0.25">
      <c r="AF6004" s="32"/>
      <c r="AG6004" s="32"/>
      <c r="AH6004" s="32"/>
      <c r="AI6004" s="32"/>
      <c r="AJ6004" s="32"/>
    </row>
    <row r="6005" spans="32:36" x14ac:dyDescent="0.25">
      <c r="AF6005" s="32"/>
      <c r="AG6005" s="32"/>
      <c r="AH6005" s="32"/>
      <c r="AI6005" s="32"/>
      <c r="AJ6005" s="32"/>
    </row>
    <row r="6006" spans="32:36" x14ac:dyDescent="0.25">
      <c r="AF6006" s="32"/>
      <c r="AG6006" s="32"/>
      <c r="AH6006" s="32"/>
      <c r="AI6006" s="32"/>
      <c r="AJ6006" s="32"/>
    </row>
    <row r="6007" spans="32:36" x14ac:dyDescent="0.25">
      <c r="AF6007" s="32"/>
      <c r="AG6007" s="32"/>
      <c r="AH6007" s="32"/>
      <c r="AI6007" s="32"/>
      <c r="AJ6007" s="32"/>
    </row>
    <row r="6008" spans="32:36" x14ac:dyDescent="0.25">
      <c r="AF6008" s="32"/>
      <c r="AG6008" s="32"/>
      <c r="AH6008" s="32"/>
      <c r="AI6008" s="32"/>
      <c r="AJ6008" s="32"/>
    </row>
    <row r="6009" spans="32:36" x14ac:dyDescent="0.25">
      <c r="AF6009" s="32"/>
      <c r="AG6009" s="32"/>
      <c r="AH6009" s="32"/>
      <c r="AI6009" s="32"/>
      <c r="AJ6009" s="32"/>
    </row>
    <row r="6010" spans="32:36" x14ac:dyDescent="0.25">
      <c r="AF6010" s="32"/>
      <c r="AG6010" s="32"/>
      <c r="AH6010" s="32"/>
      <c r="AI6010" s="32"/>
      <c r="AJ6010" s="32"/>
    </row>
    <row r="6011" spans="32:36" x14ac:dyDescent="0.25">
      <c r="AF6011" s="32"/>
      <c r="AG6011" s="32"/>
      <c r="AH6011" s="32"/>
      <c r="AI6011" s="32"/>
      <c r="AJ6011" s="32"/>
    </row>
    <row r="6012" spans="32:36" x14ac:dyDescent="0.25">
      <c r="AF6012" s="32"/>
      <c r="AG6012" s="32"/>
      <c r="AH6012" s="32"/>
      <c r="AI6012" s="32"/>
      <c r="AJ6012" s="32"/>
    </row>
    <row r="6013" spans="32:36" x14ac:dyDescent="0.25">
      <c r="AF6013" s="32"/>
      <c r="AG6013" s="32"/>
      <c r="AH6013" s="32"/>
      <c r="AI6013" s="32"/>
      <c r="AJ6013" s="32"/>
    </row>
    <row r="6014" spans="32:36" x14ac:dyDescent="0.25">
      <c r="AF6014" s="32"/>
      <c r="AG6014" s="32"/>
      <c r="AH6014" s="32"/>
      <c r="AI6014" s="32"/>
      <c r="AJ6014" s="32"/>
    </row>
    <row r="6015" spans="32:36" x14ac:dyDescent="0.25">
      <c r="AF6015" s="32"/>
      <c r="AG6015" s="32"/>
      <c r="AH6015" s="32"/>
      <c r="AI6015" s="32"/>
      <c r="AJ6015" s="32"/>
    </row>
    <row r="6016" spans="32:36" x14ac:dyDescent="0.25">
      <c r="AF6016" s="32"/>
      <c r="AG6016" s="32"/>
      <c r="AH6016" s="32"/>
      <c r="AI6016" s="32"/>
      <c r="AJ6016" s="32"/>
    </row>
    <row r="6017" spans="32:36" x14ac:dyDescent="0.25">
      <c r="AF6017" s="32"/>
      <c r="AG6017" s="32"/>
      <c r="AH6017" s="32"/>
      <c r="AI6017" s="32"/>
      <c r="AJ6017" s="32"/>
    </row>
    <row r="6018" spans="32:36" x14ac:dyDescent="0.25">
      <c r="AF6018" s="32"/>
      <c r="AG6018" s="32"/>
      <c r="AH6018" s="32"/>
      <c r="AI6018" s="32"/>
      <c r="AJ6018" s="32"/>
    </row>
    <row r="6019" spans="32:36" x14ac:dyDescent="0.25">
      <c r="AF6019" s="32"/>
      <c r="AG6019" s="32"/>
      <c r="AH6019" s="32"/>
      <c r="AI6019" s="32"/>
      <c r="AJ6019" s="32"/>
    </row>
    <row r="6020" spans="32:36" x14ac:dyDescent="0.25">
      <c r="AF6020" s="32"/>
      <c r="AG6020" s="32"/>
      <c r="AH6020" s="32"/>
      <c r="AI6020" s="32"/>
      <c r="AJ6020" s="32"/>
    </row>
    <row r="6021" spans="32:36" x14ac:dyDescent="0.25">
      <c r="AF6021" s="32"/>
      <c r="AG6021" s="32"/>
      <c r="AH6021" s="32"/>
      <c r="AI6021" s="32"/>
      <c r="AJ6021" s="32"/>
    </row>
    <row r="6022" spans="32:36" x14ac:dyDescent="0.25">
      <c r="AF6022" s="32"/>
      <c r="AG6022" s="32"/>
      <c r="AH6022" s="32"/>
      <c r="AI6022" s="32"/>
      <c r="AJ6022" s="32"/>
    </row>
    <row r="6023" spans="32:36" x14ac:dyDescent="0.25">
      <c r="AF6023" s="32"/>
      <c r="AG6023" s="32"/>
      <c r="AH6023" s="32"/>
      <c r="AI6023" s="32"/>
      <c r="AJ6023" s="32"/>
    </row>
    <row r="6024" spans="32:36" x14ac:dyDescent="0.25">
      <c r="AF6024" s="32"/>
      <c r="AG6024" s="32"/>
      <c r="AH6024" s="32"/>
      <c r="AI6024" s="32"/>
      <c r="AJ6024" s="32"/>
    </row>
    <row r="6025" spans="32:36" x14ac:dyDescent="0.25">
      <c r="AF6025" s="32"/>
      <c r="AG6025" s="32"/>
      <c r="AH6025" s="32"/>
      <c r="AI6025" s="32"/>
      <c r="AJ6025" s="32"/>
    </row>
    <row r="6026" spans="32:36" x14ac:dyDescent="0.25">
      <c r="AF6026" s="32"/>
      <c r="AG6026" s="32"/>
      <c r="AH6026" s="32"/>
      <c r="AI6026" s="32"/>
      <c r="AJ6026" s="32"/>
    </row>
    <row r="6027" spans="32:36" x14ac:dyDescent="0.25">
      <c r="AF6027" s="32"/>
      <c r="AG6027" s="32"/>
      <c r="AH6027" s="32"/>
      <c r="AI6027" s="32"/>
      <c r="AJ6027" s="32"/>
    </row>
    <row r="6028" spans="32:36" x14ac:dyDescent="0.25">
      <c r="AF6028" s="32"/>
      <c r="AG6028" s="32"/>
      <c r="AH6028" s="32"/>
      <c r="AI6028" s="32"/>
      <c r="AJ6028" s="32"/>
    </row>
    <row r="6029" spans="32:36" x14ac:dyDescent="0.25">
      <c r="AF6029" s="32"/>
      <c r="AG6029" s="32"/>
      <c r="AH6029" s="32"/>
      <c r="AI6029" s="32"/>
      <c r="AJ6029" s="32"/>
    </row>
    <row r="6030" spans="32:36" x14ac:dyDescent="0.25">
      <c r="AF6030" s="32"/>
      <c r="AG6030" s="32"/>
      <c r="AH6030" s="32"/>
      <c r="AI6030" s="32"/>
      <c r="AJ6030" s="32"/>
    </row>
    <row r="6031" spans="32:36" x14ac:dyDescent="0.25">
      <c r="AF6031" s="32"/>
      <c r="AG6031" s="32"/>
      <c r="AH6031" s="32"/>
      <c r="AI6031" s="32"/>
      <c r="AJ6031" s="32"/>
    </row>
    <row r="6032" spans="32:36" x14ac:dyDescent="0.25">
      <c r="AF6032" s="32"/>
      <c r="AG6032" s="32"/>
      <c r="AH6032" s="32"/>
      <c r="AI6032" s="32"/>
      <c r="AJ6032" s="32"/>
    </row>
    <row r="6033" spans="32:36" x14ac:dyDescent="0.25">
      <c r="AF6033" s="32"/>
      <c r="AG6033" s="32"/>
      <c r="AH6033" s="32"/>
      <c r="AI6033" s="32"/>
      <c r="AJ6033" s="32"/>
    </row>
    <row r="6034" spans="32:36" x14ac:dyDescent="0.25">
      <c r="AF6034" s="32"/>
      <c r="AG6034" s="32"/>
      <c r="AH6034" s="32"/>
      <c r="AI6034" s="32"/>
      <c r="AJ6034" s="32"/>
    </row>
    <row r="6035" spans="32:36" x14ac:dyDescent="0.25">
      <c r="AF6035" s="32"/>
      <c r="AG6035" s="32"/>
      <c r="AH6035" s="32"/>
      <c r="AI6035" s="32"/>
      <c r="AJ6035" s="32"/>
    </row>
    <row r="6036" spans="32:36" x14ac:dyDescent="0.25">
      <c r="AF6036" s="32"/>
      <c r="AG6036" s="32"/>
      <c r="AH6036" s="32"/>
      <c r="AI6036" s="32"/>
      <c r="AJ6036" s="32"/>
    </row>
    <row r="6037" spans="32:36" x14ac:dyDescent="0.25">
      <c r="AF6037" s="32"/>
      <c r="AG6037" s="32"/>
      <c r="AH6037" s="32"/>
      <c r="AI6037" s="32"/>
      <c r="AJ6037" s="32"/>
    </row>
    <row r="6038" spans="32:36" x14ac:dyDescent="0.25">
      <c r="AF6038" s="32"/>
      <c r="AG6038" s="32"/>
      <c r="AH6038" s="32"/>
      <c r="AI6038" s="32"/>
      <c r="AJ6038" s="32"/>
    </row>
    <row r="6039" spans="32:36" x14ac:dyDescent="0.25">
      <c r="AF6039" s="32"/>
      <c r="AG6039" s="32"/>
      <c r="AH6039" s="32"/>
      <c r="AI6039" s="32"/>
      <c r="AJ6039" s="32"/>
    </row>
    <row r="6040" spans="32:36" x14ac:dyDescent="0.25">
      <c r="AF6040" s="32"/>
      <c r="AG6040" s="32"/>
      <c r="AH6040" s="32"/>
      <c r="AI6040" s="32"/>
      <c r="AJ6040" s="32"/>
    </row>
    <row r="6041" spans="32:36" x14ac:dyDescent="0.25">
      <c r="AF6041" s="32"/>
      <c r="AG6041" s="32"/>
      <c r="AH6041" s="32"/>
      <c r="AI6041" s="32"/>
      <c r="AJ6041" s="32"/>
    </row>
    <row r="6042" spans="32:36" x14ac:dyDescent="0.25">
      <c r="AF6042" s="32"/>
      <c r="AG6042" s="32"/>
      <c r="AH6042" s="32"/>
      <c r="AI6042" s="32"/>
      <c r="AJ6042" s="32"/>
    </row>
    <row r="6043" spans="32:36" x14ac:dyDescent="0.25">
      <c r="AF6043" s="32"/>
      <c r="AG6043" s="32"/>
      <c r="AH6043" s="32"/>
      <c r="AI6043" s="32"/>
      <c r="AJ6043" s="32"/>
    </row>
    <row r="6044" spans="32:36" x14ac:dyDescent="0.25">
      <c r="AF6044" s="32"/>
      <c r="AG6044" s="32"/>
      <c r="AH6044" s="32"/>
      <c r="AI6044" s="32"/>
      <c r="AJ6044" s="32"/>
    </row>
    <row r="6045" spans="32:36" x14ac:dyDescent="0.25">
      <c r="AF6045" s="32"/>
      <c r="AG6045" s="32"/>
      <c r="AH6045" s="32"/>
      <c r="AI6045" s="32"/>
      <c r="AJ6045" s="32"/>
    </row>
    <row r="6046" spans="32:36" x14ac:dyDescent="0.25">
      <c r="AF6046" s="32"/>
      <c r="AG6046" s="32"/>
      <c r="AH6046" s="32"/>
      <c r="AI6046" s="32"/>
      <c r="AJ6046" s="32"/>
    </row>
    <row r="6047" spans="32:36" x14ac:dyDescent="0.25">
      <c r="AF6047" s="32"/>
      <c r="AG6047" s="32"/>
      <c r="AH6047" s="32"/>
      <c r="AI6047" s="32"/>
      <c r="AJ6047" s="32"/>
    </row>
    <row r="6048" spans="32:36" x14ac:dyDescent="0.25">
      <c r="AF6048" s="32"/>
      <c r="AG6048" s="32"/>
      <c r="AH6048" s="32"/>
      <c r="AI6048" s="32"/>
      <c r="AJ6048" s="32"/>
    </row>
    <row r="6049" spans="32:36" x14ac:dyDescent="0.25">
      <c r="AF6049" s="32"/>
      <c r="AG6049" s="32"/>
      <c r="AH6049" s="32"/>
      <c r="AI6049" s="32"/>
      <c r="AJ6049" s="32"/>
    </row>
    <row r="6050" spans="32:36" x14ac:dyDescent="0.25">
      <c r="AF6050" s="32"/>
      <c r="AG6050" s="32"/>
      <c r="AH6050" s="32"/>
      <c r="AI6050" s="32"/>
      <c r="AJ6050" s="32"/>
    </row>
    <row r="6051" spans="32:36" x14ac:dyDescent="0.25">
      <c r="AF6051" s="32"/>
      <c r="AG6051" s="32"/>
      <c r="AH6051" s="32"/>
      <c r="AI6051" s="32"/>
      <c r="AJ6051" s="32"/>
    </row>
    <row r="6052" spans="32:36" x14ac:dyDescent="0.25">
      <c r="AF6052" s="32"/>
      <c r="AG6052" s="32"/>
      <c r="AH6052" s="32"/>
      <c r="AI6052" s="32"/>
      <c r="AJ6052" s="32"/>
    </row>
    <row r="6053" spans="32:36" x14ac:dyDescent="0.25">
      <c r="AF6053" s="32"/>
      <c r="AG6053" s="32"/>
      <c r="AH6053" s="32"/>
      <c r="AI6053" s="32"/>
      <c r="AJ6053" s="32"/>
    </row>
    <row r="6054" spans="32:36" x14ac:dyDescent="0.25">
      <c r="AF6054" s="32"/>
      <c r="AG6054" s="32"/>
      <c r="AH6054" s="32"/>
      <c r="AI6054" s="32"/>
      <c r="AJ6054" s="32"/>
    </row>
    <row r="6055" spans="32:36" x14ac:dyDescent="0.25">
      <c r="AF6055" s="32"/>
      <c r="AG6055" s="32"/>
      <c r="AH6055" s="32"/>
      <c r="AI6055" s="32"/>
      <c r="AJ6055" s="32"/>
    </row>
    <row r="6056" spans="32:36" x14ac:dyDescent="0.25">
      <c r="AF6056" s="32"/>
      <c r="AG6056" s="32"/>
      <c r="AH6056" s="32"/>
      <c r="AI6056" s="32"/>
      <c r="AJ6056" s="32"/>
    </row>
    <row r="6057" spans="32:36" x14ac:dyDescent="0.25">
      <c r="AF6057" s="32"/>
      <c r="AG6057" s="32"/>
      <c r="AH6057" s="32"/>
      <c r="AI6057" s="32"/>
      <c r="AJ6057" s="32"/>
    </row>
    <row r="6058" spans="32:36" x14ac:dyDescent="0.25">
      <c r="AF6058" s="32"/>
      <c r="AG6058" s="32"/>
      <c r="AH6058" s="32"/>
      <c r="AI6058" s="32"/>
      <c r="AJ6058" s="32"/>
    </row>
    <row r="6059" spans="32:36" x14ac:dyDescent="0.25">
      <c r="AF6059" s="32"/>
      <c r="AG6059" s="32"/>
      <c r="AH6059" s="32"/>
      <c r="AI6059" s="32"/>
      <c r="AJ6059" s="32"/>
    </row>
    <row r="6060" spans="32:36" x14ac:dyDescent="0.25">
      <c r="AF6060" s="32"/>
      <c r="AG6060" s="32"/>
      <c r="AH6060" s="32"/>
      <c r="AI6060" s="32"/>
      <c r="AJ6060" s="32"/>
    </row>
    <row r="6061" spans="32:36" x14ac:dyDescent="0.25">
      <c r="AF6061" s="32"/>
      <c r="AG6061" s="32"/>
      <c r="AH6061" s="32"/>
      <c r="AI6061" s="32"/>
      <c r="AJ6061" s="32"/>
    </row>
    <row r="6062" spans="32:36" x14ac:dyDescent="0.25">
      <c r="AF6062" s="32"/>
      <c r="AG6062" s="32"/>
      <c r="AH6062" s="32"/>
      <c r="AI6062" s="32"/>
      <c r="AJ6062" s="32"/>
    </row>
    <row r="6063" spans="32:36" x14ac:dyDescent="0.25">
      <c r="AF6063" s="32"/>
      <c r="AG6063" s="32"/>
      <c r="AH6063" s="32"/>
      <c r="AI6063" s="32"/>
      <c r="AJ6063" s="32"/>
    </row>
    <row r="6064" spans="32:36" x14ac:dyDescent="0.25">
      <c r="AF6064" s="32"/>
      <c r="AG6064" s="32"/>
      <c r="AH6064" s="32"/>
      <c r="AI6064" s="32"/>
      <c r="AJ6064" s="32"/>
    </row>
    <row r="6065" spans="32:36" x14ac:dyDescent="0.25">
      <c r="AF6065" s="32"/>
      <c r="AG6065" s="32"/>
      <c r="AH6065" s="32"/>
      <c r="AI6065" s="32"/>
      <c r="AJ6065" s="32"/>
    </row>
    <row r="6066" spans="32:36" x14ac:dyDescent="0.25">
      <c r="AF6066" s="32"/>
      <c r="AG6066" s="32"/>
      <c r="AH6066" s="32"/>
      <c r="AI6066" s="32"/>
      <c r="AJ6066" s="32"/>
    </row>
    <row r="6067" spans="32:36" x14ac:dyDescent="0.25">
      <c r="AF6067" s="32"/>
      <c r="AG6067" s="32"/>
      <c r="AH6067" s="32"/>
      <c r="AI6067" s="32"/>
      <c r="AJ6067" s="32"/>
    </row>
    <row r="6068" spans="32:36" x14ac:dyDescent="0.25">
      <c r="AF6068" s="32"/>
      <c r="AG6068" s="32"/>
      <c r="AH6068" s="32"/>
      <c r="AI6068" s="32"/>
      <c r="AJ6068" s="32"/>
    </row>
    <row r="6069" spans="32:36" x14ac:dyDescent="0.25">
      <c r="AF6069" s="32"/>
      <c r="AG6069" s="32"/>
      <c r="AH6069" s="32"/>
      <c r="AI6069" s="32"/>
      <c r="AJ6069" s="32"/>
    </row>
    <row r="6070" spans="32:36" x14ac:dyDescent="0.25">
      <c r="AF6070" s="32"/>
      <c r="AG6070" s="32"/>
      <c r="AH6070" s="32"/>
      <c r="AI6070" s="32"/>
      <c r="AJ6070" s="32"/>
    </row>
    <row r="6071" spans="32:36" x14ac:dyDescent="0.25">
      <c r="AF6071" s="32"/>
      <c r="AG6071" s="32"/>
      <c r="AH6071" s="32"/>
      <c r="AI6071" s="32"/>
      <c r="AJ6071" s="32"/>
    </row>
    <row r="6072" spans="32:36" x14ac:dyDescent="0.25">
      <c r="AF6072" s="32"/>
      <c r="AG6072" s="32"/>
      <c r="AH6072" s="32"/>
      <c r="AI6072" s="32"/>
      <c r="AJ6072" s="32"/>
    </row>
    <row r="6073" spans="32:36" x14ac:dyDescent="0.25">
      <c r="AF6073" s="32"/>
      <c r="AG6073" s="32"/>
      <c r="AH6073" s="32"/>
      <c r="AI6073" s="32"/>
      <c r="AJ6073" s="32"/>
    </row>
    <row r="6074" spans="32:36" x14ac:dyDescent="0.25">
      <c r="AF6074" s="32"/>
      <c r="AG6074" s="32"/>
      <c r="AH6074" s="32"/>
      <c r="AI6074" s="32"/>
      <c r="AJ6074" s="32"/>
    </row>
    <row r="6075" spans="32:36" x14ac:dyDescent="0.25">
      <c r="AF6075" s="32"/>
      <c r="AG6075" s="32"/>
      <c r="AH6075" s="32"/>
      <c r="AI6075" s="32"/>
      <c r="AJ6075" s="32"/>
    </row>
    <row r="6076" spans="32:36" x14ac:dyDescent="0.25">
      <c r="AF6076" s="32"/>
      <c r="AG6076" s="32"/>
      <c r="AH6076" s="32"/>
      <c r="AI6076" s="32"/>
      <c r="AJ6076" s="32"/>
    </row>
    <row r="6077" spans="32:36" x14ac:dyDescent="0.25">
      <c r="AF6077" s="32"/>
      <c r="AG6077" s="32"/>
      <c r="AH6077" s="32"/>
      <c r="AI6077" s="32"/>
      <c r="AJ6077" s="32"/>
    </row>
    <row r="6078" spans="32:36" x14ac:dyDescent="0.25">
      <c r="AF6078" s="32"/>
      <c r="AG6078" s="32"/>
      <c r="AH6078" s="32"/>
      <c r="AI6078" s="32"/>
      <c r="AJ6078" s="32"/>
    </row>
    <row r="6079" spans="32:36" x14ac:dyDescent="0.25">
      <c r="AF6079" s="32"/>
      <c r="AG6079" s="32"/>
      <c r="AH6079" s="32"/>
      <c r="AI6079" s="32"/>
      <c r="AJ6079" s="32"/>
    </row>
    <row r="6080" spans="32:36" x14ac:dyDescent="0.25">
      <c r="AF6080" s="32"/>
      <c r="AG6080" s="32"/>
      <c r="AH6080" s="32"/>
      <c r="AI6080" s="32"/>
      <c r="AJ6080" s="32"/>
    </row>
    <row r="6081" spans="32:36" x14ac:dyDescent="0.25">
      <c r="AF6081" s="32"/>
      <c r="AG6081" s="32"/>
      <c r="AH6081" s="32"/>
      <c r="AI6081" s="32"/>
      <c r="AJ6081" s="32"/>
    </row>
    <row r="6082" spans="32:36" x14ac:dyDescent="0.25">
      <c r="AF6082" s="32"/>
      <c r="AG6082" s="32"/>
      <c r="AH6082" s="32"/>
      <c r="AI6082" s="32"/>
      <c r="AJ6082" s="32"/>
    </row>
    <row r="6083" spans="32:36" x14ac:dyDescent="0.25">
      <c r="AF6083" s="32"/>
      <c r="AG6083" s="32"/>
      <c r="AH6083" s="32"/>
      <c r="AI6083" s="32"/>
      <c r="AJ6083" s="32"/>
    </row>
    <row r="6084" spans="32:36" x14ac:dyDescent="0.25">
      <c r="AF6084" s="32"/>
      <c r="AG6084" s="32"/>
      <c r="AH6084" s="32"/>
      <c r="AI6084" s="32"/>
      <c r="AJ6084" s="32"/>
    </row>
    <row r="6085" spans="32:36" x14ac:dyDescent="0.25">
      <c r="AF6085" s="32"/>
      <c r="AG6085" s="32"/>
      <c r="AH6085" s="32"/>
      <c r="AI6085" s="32"/>
      <c r="AJ6085" s="32"/>
    </row>
    <row r="6086" spans="32:36" x14ac:dyDescent="0.25">
      <c r="AF6086" s="32"/>
      <c r="AG6086" s="32"/>
      <c r="AH6086" s="32"/>
      <c r="AI6086" s="32"/>
      <c r="AJ6086" s="32"/>
    </row>
    <row r="6087" spans="32:36" x14ac:dyDescent="0.25">
      <c r="AF6087" s="32"/>
      <c r="AG6087" s="32"/>
      <c r="AH6087" s="32"/>
      <c r="AI6087" s="32"/>
      <c r="AJ6087" s="32"/>
    </row>
    <row r="6088" spans="32:36" x14ac:dyDescent="0.25">
      <c r="AF6088" s="32"/>
      <c r="AG6088" s="32"/>
      <c r="AH6088" s="32"/>
      <c r="AI6088" s="32"/>
      <c r="AJ6088" s="32"/>
    </row>
    <row r="6089" spans="32:36" x14ac:dyDescent="0.25">
      <c r="AF6089" s="32"/>
      <c r="AG6089" s="32"/>
      <c r="AH6089" s="32"/>
      <c r="AI6089" s="32"/>
      <c r="AJ6089" s="32"/>
    </row>
    <row r="6090" spans="32:36" x14ac:dyDescent="0.25">
      <c r="AF6090" s="32"/>
      <c r="AG6090" s="32"/>
      <c r="AH6090" s="32"/>
      <c r="AI6090" s="32"/>
      <c r="AJ6090" s="32"/>
    </row>
    <row r="6091" spans="32:36" x14ac:dyDescent="0.25">
      <c r="AF6091" s="32"/>
      <c r="AG6091" s="32"/>
      <c r="AH6091" s="32"/>
      <c r="AI6091" s="32"/>
      <c r="AJ6091" s="32"/>
    </row>
    <row r="6092" spans="32:36" x14ac:dyDescent="0.25">
      <c r="AF6092" s="32"/>
      <c r="AG6092" s="32"/>
      <c r="AH6092" s="32"/>
      <c r="AI6092" s="32"/>
      <c r="AJ6092" s="32"/>
    </row>
    <row r="6093" spans="32:36" x14ac:dyDescent="0.25">
      <c r="AF6093" s="32"/>
      <c r="AG6093" s="32"/>
      <c r="AH6093" s="32"/>
      <c r="AI6093" s="32"/>
      <c r="AJ6093" s="32"/>
    </row>
    <row r="6094" spans="32:36" x14ac:dyDescent="0.25">
      <c r="AF6094" s="32"/>
      <c r="AG6094" s="32"/>
      <c r="AH6094" s="32"/>
      <c r="AI6094" s="32"/>
      <c r="AJ6094" s="32"/>
    </row>
    <row r="6095" spans="32:36" x14ac:dyDescent="0.25">
      <c r="AF6095" s="32"/>
      <c r="AG6095" s="32"/>
      <c r="AH6095" s="32"/>
      <c r="AI6095" s="32"/>
      <c r="AJ6095" s="32"/>
    </row>
    <row r="6096" spans="32:36" x14ac:dyDescent="0.25">
      <c r="AF6096" s="32"/>
      <c r="AG6096" s="32"/>
      <c r="AH6096" s="32"/>
      <c r="AI6096" s="32"/>
      <c r="AJ6096" s="32"/>
    </row>
    <row r="6097" spans="32:36" x14ac:dyDescent="0.25">
      <c r="AF6097" s="32"/>
      <c r="AG6097" s="32"/>
      <c r="AH6097" s="32"/>
      <c r="AI6097" s="32"/>
      <c r="AJ6097" s="32"/>
    </row>
    <row r="6098" spans="32:36" x14ac:dyDescent="0.25">
      <c r="AF6098" s="32"/>
      <c r="AG6098" s="32"/>
      <c r="AH6098" s="32"/>
      <c r="AI6098" s="32"/>
      <c r="AJ6098" s="32"/>
    </row>
    <row r="6099" spans="32:36" x14ac:dyDescent="0.25">
      <c r="AF6099" s="32"/>
      <c r="AG6099" s="32"/>
      <c r="AH6099" s="32"/>
      <c r="AI6099" s="32"/>
      <c r="AJ6099" s="32"/>
    </row>
    <row r="6100" spans="32:36" x14ac:dyDescent="0.25">
      <c r="AF6100" s="32"/>
      <c r="AG6100" s="32"/>
      <c r="AH6100" s="32"/>
      <c r="AI6100" s="32"/>
      <c r="AJ6100" s="32"/>
    </row>
    <row r="6101" spans="32:36" x14ac:dyDescent="0.25">
      <c r="AF6101" s="32"/>
      <c r="AG6101" s="32"/>
      <c r="AH6101" s="32"/>
      <c r="AI6101" s="32"/>
      <c r="AJ6101" s="32"/>
    </row>
    <row r="6102" spans="32:36" x14ac:dyDescent="0.25">
      <c r="AF6102" s="32"/>
      <c r="AG6102" s="32"/>
      <c r="AH6102" s="32"/>
      <c r="AI6102" s="32"/>
      <c r="AJ6102" s="32"/>
    </row>
    <row r="6103" spans="32:36" x14ac:dyDescent="0.25">
      <c r="AF6103" s="32"/>
      <c r="AG6103" s="32"/>
      <c r="AH6103" s="32"/>
      <c r="AI6103" s="32"/>
      <c r="AJ6103" s="32"/>
    </row>
    <row r="6104" spans="32:36" x14ac:dyDescent="0.25">
      <c r="AF6104" s="32"/>
      <c r="AG6104" s="32"/>
      <c r="AH6104" s="32"/>
      <c r="AI6104" s="32"/>
      <c r="AJ6104" s="32"/>
    </row>
    <row r="6105" spans="32:36" x14ac:dyDescent="0.25">
      <c r="AF6105" s="32"/>
      <c r="AG6105" s="32"/>
      <c r="AH6105" s="32"/>
      <c r="AI6105" s="32"/>
      <c r="AJ6105" s="32"/>
    </row>
    <row r="6106" spans="32:36" x14ac:dyDescent="0.25">
      <c r="AF6106" s="32"/>
      <c r="AG6106" s="32"/>
      <c r="AH6106" s="32"/>
      <c r="AI6106" s="32"/>
      <c r="AJ6106" s="32"/>
    </row>
    <row r="6107" spans="32:36" x14ac:dyDescent="0.25">
      <c r="AF6107" s="32"/>
      <c r="AG6107" s="32"/>
      <c r="AH6107" s="32"/>
      <c r="AI6107" s="32"/>
      <c r="AJ6107" s="32"/>
    </row>
    <row r="6108" spans="32:36" x14ac:dyDescent="0.25">
      <c r="AF6108" s="32"/>
      <c r="AG6108" s="32"/>
      <c r="AH6108" s="32"/>
      <c r="AI6108" s="32"/>
      <c r="AJ6108" s="32"/>
    </row>
    <row r="6109" spans="32:36" x14ac:dyDescent="0.25">
      <c r="AF6109" s="32"/>
      <c r="AG6109" s="32"/>
      <c r="AH6109" s="32"/>
      <c r="AI6109" s="32"/>
      <c r="AJ6109" s="32"/>
    </row>
    <row r="6110" spans="32:36" x14ac:dyDescent="0.25">
      <c r="AF6110" s="32"/>
      <c r="AG6110" s="32"/>
      <c r="AH6110" s="32"/>
      <c r="AI6110" s="32"/>
      <c r="AJ6110" s="32"/>
    </row>
    <row r="6111" spans="32:36" x14ac:dyDescent="0.25">
      <c r="AF6111" s="32"/>
      <c r="AG6111" s="32"/>
      <c r="AH6111" s="32"/>
      <c r="AI6111" s="32"/>
      <c r="AJ6111" s="32"/>
    </row>
    <row r="6112" spans="32:36" x14ac:dyDescent="0.25">
      <c r="AF6112" s="32"/>
      <c r="AG6112" s="32"/>
      <c r="AH6112" s="32"/>
      <c r="AI6112" s="32"/>
      <c r="AJ6112" s="32"/>
    </row>
    <row r="6113" spans="32:36" x14ac:dyDescent="0.25">
      <c r="AF6113" s="32"/>
      <c r="AG6113" s="32"/>
      <c r="AH6113" s="32"/>
      <c r="AI6113" s="32"/>
      <c r="AJ6113" s="32"/>
    </row>
    <row r="6114" spans="32:36" x14ac:dyDescent="0.25">
      <c r="AF6114" s="32"/>
      <c r="AG6114" s="32"/>
      <c r="AH6114" s="32"/>
      <c r="AI6114" s="32"/>
      <c r="AJ6114" s="32"/>
    </row>
    <row r="6115" spans="32:36" x14ac:dyDescent="0.25">
      <c r="AF6115" s="32"/>
      <c r="AG6115" s="32"/>
      <c r="AH6115" s="32"/>
      <c r="AI6115" s="32"/>
      <c r="AJ6115" s="32"/>
    </row>
    <row r="6116" spans="32:36" x14ac:dyDescent="0.25">
      <c r="AF6116" s="32"/>
      <c r="AG6116" s="32"/>
      <c r="AH6116" s="32"/>
      <c r="AI6116" s="32"/>
      <c r="AJ6116" s="32"/>
    </row>
    <row r="6117" spans="32:36" x14ac:dyDescent="0.25">
      <c r="AF6117" s="32"/>
      <c r="AG6117" s="32"/>
      <c r="AH6117" s="32"/>
      <c r="AI6117" s="32"/>
      <c r="AJ6117" s="32"/>
    </row>
    <row r="6118" spans="32:36" x14ac:dyDescent="0.25">
      <c r="AF6118" s="32"/>
      <c r="AG6118" s="32"/>
      <c r="AH6118" s="32"/>
      <c r="AI6118" s="32"/>
      <c r="AJ6118" s="32"/>
    </row>
    <row r="6119" spans="32:36" x14ac:dyDescent="0.25">
      <c r="AF6119" s="32"/>
      <c r="AG6119" s="32"/>
      <c r="AH6119" s="32"/>
      <c r="AI6119" s="32"/>
      <c r="AJ6119" s="32"/>
    </row>
    <row r="6120" spans="32:36" x14ac:dyDescent="0.25">
      <c r="AF6120" s="32"/>
      <c r="AG6120" s="32"/>
      <c r="AH6120" s="32"/>
      <c r="AI6120" s="32"/>
      <c r="AJ6120" s="32"/>
    </row>
    <row r="6121" spans="32:36" x14ac:dyDescent="0.25">
      <c r="AF6121" s="32"/>
      <c r="AG6121" s="32"/>
      <c r="AH6121" s="32"/>
      <c r="AI6121" s="32"/>
      <c r="AJ6121" s="32"/>
    </row>
    <row r="6122" spans="32:36" x14ac:dyDescent="0.25">
      <c r="AF6122" s="32"/>
      <c r="AG6122" s="32"/>
      <c r="AH6122" s="32"/>
      <c r="AI6122" s="32"/>
      <c r="AJ6122" s="32"/>
    </row>
    <row r="6123" spans="32:36" x14ac:dyDescent="0.25">
      <c r="AF6123" s="32"/>
      <c r="AG6123" s="32"/>
      <c r="AH6123" s="32"/>
      <c r="AI6123" s="32"/>
      <c r="AJ6123" s="32"/>
    </row>
    <row r="6124" spans="32:36" x14ac:dyDescent="0.25">
      <c r="AF6124" s="32"/>
      <c r="AG6124" s="32"/>
      <c r="AH6124" s="32"/>
      <c r="AI6124" s="32"/>
      <c r="AJ6124" s="32"/>
    </row>
    <row r="6125" spans="32:36" x14ac:dyDescent="0.25">
      <c r="AF6125" s="32"/>
      <c r="AG6125" s="32"/>
      <c r="AH6125" s="32"/>
      <c r="AI6125" s="32"/>
      <c r="AJ6125" s="32"/>
    </row>
    <row r="6126" spans="32:36" x14ac:dyDescent="0.25">
      <c r="AF6126" s="32"/>
      <c r="AG6126" s="32"/>
      <c r="AH6126" s="32"/>
      <c r="AI6126" s="32"/>
      <c r="AJ6126" s="32"/>
    </row>
    <row r="6127" spans="32:36" x14ac:dyDescent="0.25">
      <c r="AF6127" s="32"/>
      <c r="AG6127" s="32"/>
      <c r="AH6127" s="32"/>
      <c r="AI6127" s="32"/>
      <c r="AJ6127" s="32"/>
    </row>
    <row r="6128" spans="32:36" x14ac:dyDescent="0.25">
      <c r="AF6128" s="32"/>
      <c r="AG6128" s="32"/>
      <c r="AH6128" s="32"/>
      <c r="AI6128" s="32"/>
      <c r="AJ6128" s="32"/>
    </row>
    <row r="6129" spans="32:36" x14ac:dyDescent="0.25">
      <c r="AF6129" s="32"/>
      <c r="AG6129" s="32"/>
      <c r="AH6129" s="32"/>
      <c r="AI6129" s="32"/>
      <c r="AJ6129" s="32"/>
    </row>
    <row r="6130" spans="32:36" x14ac:dyDescent="0.25">
      <c r="AF6130" s="32"/>
      <c r="AG6130" s="32"/>
      <c r="AH6130" s="32"/>
      <c r="AI6130" s="32"/>
      <c r="AJ6130" s="32"/>
    </row>
    <row r="6131" spans="32:36" x14ac:dyDescent="0.25">
      <c r="AF6131" s="32"/>
      <c r="AG6131" s="32"/>
      <c r="AH6131" s="32"/>
      <c r="AI6131" s="32"/>
      <c r="AJ6131" s="32"/>
    </row>
    <row r="6132" spans="32:36" x14ac:dyDescent="0.25">
      <c r="AF6132" s="32"/>
      <c r="AG6132" s="32"/>
      <c r="AH6132" s="32"/>
      <c r="AI6132" s="32"/>
      <c r="AJ6132" s="32"/>
    </row>
    <row r="6133" spans="32:36" x14ac:dyDescent="0.25">
      <c r="AF6133" s="32"/>
      <c r="AG6133" s="32"/>
      <c r="AH6133" s="32"/>
      <c r="AI6133" s="32"/>
      <c r="AJ6133" s="32"/>
    </row>
    <row r="6134" spans="32:36" x14ac:dyDescent="0.25">
      <c r="AF6134" s="32"/>
      <c r="AG6134" s="32"/>
      <c r="AH6134" s="32"/>
      <c r="AI6134" s="32"/>
      <c r="AJ6134" s="32"/>
    </row>
    <row r="6135" spans="32:36" x14ac:dyDescent="0.25">
      <c r="AF6135" s="32"/>
      <c r="AG6135" s="32"/>
      <c r="AH6135" s="32"/>
      <c r="AI6135" s="32"/>
      <c r="AJ6135" s="32"/>
    </row>
    <row r="6136" spans="32:36" x14ac:dyDescent="0.25">
      <c r="AF6136" s="32"/>
      <c r="AG6136" s="32"/>
      <c r="AH6136" s="32"/>
      <c r="AI6136" s="32"/>
      <c r="AJ6136" s="32"/>
    </row>
    <row r="6137" spans="32:36" x14ac:dyDescent="0.25">
      <c r="AF6137" s="32"/>
      <c r="AG6137" s="32"/>
      <c r="AH6137" s="32"/>
      <c r="AI6137" s="32"/>
      <c r="AJ6137" s="32"/>
    </row>
    <row r="6138" spans="32:36" x14ac:dyDescent="0.25">
      <c r="AF6138" s="32"/>
      <c r="AG6138" s="32"/>
      <c r="AH6138" s="32"/>
      <c r="AI6138" s="32"/>
      <c r="AJ6138" s="32"/>
    </row>
    <row r="6139" spans="32:36" x14ac:dyDescent="0.25">
      <c r="AF6139" s="32"/>
      <c r="AG6139" s="32"/>
      <c r="AH6139" s="32"/>
      <c r="AI6139" s="32"/>
      <c r="AJ6139" s="32"/>
    </row>
    <row r="6140" spans="32:36" x14ac:dyDescent="0.25">
      <c r="AF6140" s="32"/>
      <c r="AG6140" s="32"/>
      <c r="AH6140" s="32"/>
      <c r="AI6140" s="32"/>
      <c r="AJ6140" s="32"/>
    </row>
    <row r="6141" spans="32:36" x14ac:dyDescent="0.25">
      <c r="AF6141" s="32"/>
      <c r="AG6141" s="32"/>
      <c r="AH6141" s="32"/>
      <c r="AI6141" s="32"/>
      <c r="AJ6141" s="32"/>
    </row>
    <row r="6142" spans="32:36" x14ac:dyDescent="0.25">
      <c r="AF6142" s="32"/>
      <c r="AG6142" s="32"/>
      <c r="AH6142" s="32"/>
      <c r="AI6142" s="32"/>
      <c r="AJ6142" s="32"/>
    </row>
    <row r="6143" spans="32:36" x14ac:dyDescent="0.25">
      <c r="AF6143" s="32"/>
      <c r="AG6143" s="32"/>
      <c r="AH6143" s="32"/>
      <c r="AI6143" s="32"/>
      <c r="AJ6143" s="32"/>
    </row>
    <row r="6144" spans="32:36" x14ac:dyDescent="0.25">
      <c r="AF6144" s="32"/>
      <c r="AG6144" s="32"/>
      <c r="AH6144" s="32"/>
      <c r="AI6144" s="32"/>
      <c r="AJ6144" s="32"/>
    </row>
    <row r="6145" spans="32:36" x14ac:dyDescent="0.25">
      <c r="AF6145" s="32"/>
      <c r="AG6145" s="32"/>
      <c r="AH6145" s="32"/>
      <c r="AI6145" s="32"/>
      <c r="AJ6145" s="32"/>
    </row>
    <row r="6146" spans="32:36" x14ac:dyDescent="0.25">
      <c r="AF6146" s="32"/>
      <c r="AG6146" s="32"/>
      <c r="AH6146" s="32"/>
      <c r="AI6146" s="32"/>
      <c r="AJ6146" s="32"/>
    </row>
    <row r="6147" spans="32:36" x14ac:dyDescent="0.25">
      <c r="AF6147" s="32"/>
      <c r="AG6147" s="32"/>
      <c r="AH6147" s="32"/>
      <c r="AI6147" s="32"/>
      <c r="AJ6147" s="32"/>
    </row>
    <row r="6148" spans="32:36" x14ac:dyDescent="0.25">
      <c r="AF6148" s="32"/>
      <c r="AG6148" s="32"/>
      <c r="AH6148" s="32"/>
      <c r="AI6148" s="32"/>
      <c r="AJ6148" s="32"/>
    </row>
    <row r="6149" spans="32:36" x14ac:dyDescent="0.25">
      <c r="AF6149" s="32"/>
      <c r="AG6149" s="32"/>
      <c r="AH6149" s="32"/>
      <c r="AI6149" s="32"/>
      <c r="AJ6149" s="32"/>
    </row>
    <row r="6150" spans="32:36" x14ac:dyDescent="0.25">
      <c r="AF6150" s="32"/>
      <c r="AG6150" s="32"/>
      <c r="AH6150" s="32"/>
      <c r="AI6150" s="32"/>
      <c r="AJ6150" s="32"/>
    </row>
    <row r="6151" spans="32:36" x14ac:dyDescent="0.25">
      <c r="AF6151" s="32"/>
      <c r="AG6151" s="32"/>
      <c r="AH6151" s="32"/>
      <c r="AI6151" s="32"/>
      <c r="AJ6151" s="32"/>
    </row>
    <row r="6152" spans="32:36" x14ac:dyDescent="0.25">
      <c r="AF6152" s="32"/>
      <c r="AG6152" s="32"/>
      <c r="AH6152" s="32"/>
      <c r="AI6152" s="32"/>
      <c r="AJ6152" s="32"/>
    </row>
    <row r="6153" spans="32:36" x14ac:dyDescent="0.25">
      <c r="AF6153" s="32"/>
      <c r="AG6153" s="32"/>
      <c r="AH6153" s="32"/>
      <c r="AI6153" s="32"/>
      <c r="AJ6153" s="32"/>
    </row>
    <row r="6154" spans="32:36" x14ac:dyDescent="0.25">
      <c r="AF6154" s="32"/>
      <c r="AG6154" s="32"/>
      <c r="AH6154" s="32"/>
      <c r="AI6154" s="32"/>
      <c r="AJ6154" s="32"/>
    </row>
    <row r="6155" spans="32:36" x14ac:dyDescent="0.25">
      <c r="AF6155" s="32"/>
      <c r="AG6155" s="32"/>
      <c r="AH6155" s="32"/>
      <c r="AI6155" s="32"/>
      <c r="AJ6155" s="32"/>
    </row>
    <row r="6156" spans="32:36" x14ac:dyDescent="0.25">
      <c r="AF6156" s="32"/>
      <c r="AG6156" s="32"/>
      <c r="AH6156" s="32"/>
      <c r="AI6156" s="32"/>
      <c r="AJ6156" s="32"/>
    </row>
    <row r="6157" spans="32:36" x14ac:dyDescent="0.25">
      <c r="AF6157" s="32"/>
      <c r="AG6157" s="32"/>
      <c r="AH6157" s="32"/>
      <c r="AI6157" s="32"/>
      <c r="AJ6157" s="32"/>
    </row>
    <row r="6158" spans="32:36" x14ac:dyDescent="0.25">
      <c r="AF6158" s="32"/>
      <c r="AG6158" s="32"/>
      <c r="AH6158" s="32"/>
      <c r="AI6158" s="32"/>
      <c r="AJ6158" s="32"/>
    </row>
    <row r="6159" spans="32:36" x14ac:dyDescent="0.25">
      <c r="AF6159" s="32"/>
      <c r="AG6159" s="32"/>
      <c r="AH6159" s="32"/>
      <c r="AI6159" s="32"/>
      <c r="AJ6159" s="32"/>
    </row>
    <row r="6160" spans="32:36" x14ac:dyDescent="0.25">
      <c r="AF6160" s="32"/>
      <c r="AG6160" s="32"/>
      <c r="AH6160" s="32"/>
      <c r="AI6160" s="32"/>
      <c r="AJ6160" s="32"/>
    </row>
    <row r="6161" spans="32:36" x14ac:dyDescent="0.25">
      <c r="AF6161" s="32"/>
      <c r="AG6161" s="32"/>
      <c r="AH6161" s="32"/>
      <c r="AI6161" s="32"/>
      <c r="AJ6161" s="32"/>
    </row>
    <row r="6162" spans="32:36" x14ac:dyDescent="0.25">
      <c r="AF6162" s="32"/>
      <c r="AG6162" s="32"/>
      <c r="AH6162" s="32"/>
      <c r="AI6162" s="32"/>
      <c r="AJ6162" s="32"/>
    </row>
    <row r="6163" spans="32:36" x14ac:dyDescent="0.25">
      <c r="AF6163" s="32"/>
      <c r="AG6163" s="32"/>
      <c r="AH6163" s="32"/>
      <c r="AI6163" s="32"/>
      <c r="AJ6163" s="32"/>
    </row>
    <row r="6164" spans="32:36" x14ac:dyDescent="0.25">
      <c r="AF6164" s="32"/>
      <c r="AG6164" s="32"/>
      <c r="AH6164" s="32"/>
      <c r="AI6164" s="32"/>
      <c r="AJ6164" s="32"/>
    </row>
    <row r="6165" spans="32:36" x14ac:dyDescent="0.25">
      <c r="AF6165" s="32"/>
      <c r="AG6165" s="32"/>
      <c r="AH6165" s="32"/>
      <c r="AI6165" s="32"/>
      <c r="AJ6165" s="32"/>
    </row>
    <row r="6166" spans="32:36" x14ac:dyDescent="0.25">
      <c r="AF6166" s="32"/>
      <c r="AG6166" s="32"/>
      <c r="AH6166" s="32"/>
      <c r="AI6166" s="32"/>
      <c r="AJ6166" s="32"/>
    </row>
    <row r="6167" spans="32:36" x14ac:dyDescent="0.25">
      <c r="AF6167" s="32"/>
      <c r="AG6167" s="32"/>
      <c r="AH6167" s="32"/>
      <c r="AI6167" s="32"/>
      <c r="AJ6167" s="32"/>
    </row>
    <row r="6168" spans="32:36" x14ac:dyDescent="0.25">
      <c r="AF6168" s="32"/>
      <c r="AG6168" s="32"/>
      <c r="AH6168" s="32"/>
      <c r="AI6168" s="32"/>
      <c r="AJ6168" s="32"/>
    </row>
    <row r="6169" spans="32:36" x14ac:dyDescent="0.25">
      <c r="AF6169" s="32"/>
      <c r="AG6169" s="32"/>
      <c r="AH6169" s="32"/>
      <c r="AI6169" s="32"/>
      <c r="AJ6169" s="32"/>
    </row>
    <row r="6170" spans="32:36" x14ac:dyDescent="0.25">
      <c r="AF6170" s="32"/>
      <c r="AG6170" s="32"/>
      <c r="AH6170" s="32"/>
      <c r="AI6170" s="32"/>
      <c r="AJ6170" s="32"/>
    </row>
    <row r="6171" spans="32:36" x14ac:dyDescent="0.25">
      <c r="AF6171" s="32"/>
      <c r="AG6171" s="32"/>
      <c r="AH6171" s="32"/>
      <c r="AI6171" s="32"/>
      <c r="AJ6171" s="32"/>
    </row>
    <row r="6172" spans="32:36" x14ac:dyDescent="0.25">
      <c r="AF6172" s="32"/>
      <c r="AG6172" s="32"/>
      <c r="AH6172" s="32"/>
      <c r="AI6172" s="32"/>
      <c r="AJ6172" s="32"/>
    </row>
    <row r="6173" spans="32:36" x14ac:dyDescent="0.25">
      <c r="AF6173" s="32"/>
      <c r="AG6173" s="32"/>
      <c r="AH6173" s="32"/>
      <c r="AI6173" s="32"/>
      <c r="AJ6173" s="32"/>
    </row>
    <row r="6174" spans="32:36" x14ac:dyDescent="0.25">
      <c r="AF6174" s="32"/>
      <c r="AG6174" s="32"/>
      <c r="AH6174" s="32"/>
      <c r="AI6174" s="32"/>
      <c r="AJ6174" s="32"/>
    </row>
    <row r="6175" spans="32:36" x14ac:dyDescent="0.25">
      <c r="AF6175" s="32"/>
      <c r="AG6175" s="32"/>
      <c r="AH6175" s="32"/>
      <c r="AI6175" s="32"/>
      <c r="AJ6175" s="32"/>
    </row>
    <row r="6176" spans="32:36" x14ac:dyDescent="0.25">
      <c r="AF6176" s="32"/>
      <c r="AG6176" s="32"/>
      <c r="AH6176" s="32"/>
      <c r="AI6176" s="32"/>
      <c r="AJ6176" s="32"/>
    </row>
    <row r="6177" spans="32:36" x14ac:dyDescent="0.25">
      <c r="AF6177" s="32"/>
      <c r="AG6177" s="32"/>
      <c r="AH6177" s="32"/>
      <c r="AI6177" s="32"/>
      <c r="AJ6177" s="32"/>
    </row>
    <row r="6178" spans="32:36" x14ac:dyDescent="0.25">
      <c r="AF6178" s="32"/>
      <c r="AG6178" s="32"/>
      <c r="AH6178" s="32"/>
      <c r="AI6178" s="32"/>
      <c r="AJ6178" s="32"/>
    </row>
    <row r="6179" spans="32:36" x14ac:dyDescent="0.25">
      <c r="AF6179" s="32"/>
      <c r="AG6179" s="32"/>
      <c r="AH6179" s="32"/>
      <c r="AI6179" s="32"/>
      <c r="AJ6179" s="32"/>
    </row>
    <row r="6180" spans="32:36" x14ac:dyDescent="0.25">
      <c r="AF6180" s="32"/>
      <c r="AG6180" s="32"/>
      <c r="AH6180" s="32"/>
      <c r="AI6180" s="32"/>
      <c r="AJ6180" s="32"/>
    </row>
    <row r="6181" spans="32:36" x14ac:dyDescent="0.25">
      <c r="AF6181" s="32"/>
      <c r="AG6181" s="32"/>
      <c r="AH6181" s="32"/>
      <c r="AI6181" s="32"/>
      <c r="AJ6181" s="32"/>
    </row>
    <row r="6182" spans="32:36" x14ac:dyDescent="0.25">
      <c r="AF6182" s="32"/>
      <c r="AG6182" s="32"/>
      <c r="AH6182" s="32"/>
      <c r="AI6182" s="32"/>
      <c r="AJ6182" s="32"/>
    </row>
    <row r="6183" spans="32:36" x14ac:dyDescent="0.25">
      <c r="AF6183" s="32"/>
      <c r="AG6183" s="32"/>
      <c r="AH6183" s="32"/>
      <c r="AI6183" s="32"/>
      <c r="AJ6183" s="32"/>
    </row>
    <row r="6184" spans="32:36" x14ac:dyDescent="0.25">
      <c r="AF6184" s="32"/>
      <c r="AG6184" s="32"/>
      <c r="AH6184" s="32"/>
      <c r="AI6184" s="32"/>
      <c r="AJ6184" s="32"/>
    </row>
    <row r="6185" spans="32:36" x14ac:dyDescent="0.25">
      <c r="AF6185" s="32"/>
      <c r="AG6185" s="32"/>
      <c r="AH6185" s="32"/>
      <c r="AI6185" s="32"/>
      <c r="AJ6185" s="32"/>
    </row>
    <row r="6186" spans="32:36" x14ac:dyDescent="0.25">
      <c r="AF6186" s="32"/>
      <c r="AG6186" s="32"/>
      <c r="AH6186" s="32"/>
      <c r="AI6186" s="32"/>
      <c r="AJ6186" s="32"/>
    </row>
    <row r="6187" spans="32:36" x14ac:dyDescent="0.25">
      <c r="AF6187" s="32"/>
      <c r="AG6187" s="32"/>
      <c r="AH6187" s="32"/>
      <c r="AI6187" s="32"/>
      <c r="AJ6187" s="32"/>
    </row>
    <row r="6188" spans="32:36" x14ac:dyDescent="0.25">
      <c r="AF6188" s="32"/>
      <c r="AG6188" s="32"/>
      <c r="AH6188" s="32"/>
      <c r="AI6188" s="32"/>
      <c r="AJ6188" s="32"/>
    </row>
    <row r="6189" spans="32:36" x14ac:dyDescent="0.25">
      <c r="AF6189" s="32"/>
      <c r="AG6189" s="32"/>
      <c r="AH6189" s="32"/>
      <c r="AI6189" s="32"/>
      <c r="AJ6189" s="32"/>
    </row>
    <row r="6190" spans="32:36" x14ac:dyDescent="0.25">
      <c r="AF6190" s="32"/>
      <c r="AG6190" s="32"/>
      <c r="AH6190" s="32"/>
      <c r="AI6190" s="32"/>
      <c r="AJ6190" s="32"/>
    </row>
    <row r="6191" spans="32:36" x14ac:dyDescent="0.25">
      <c r="AF6191" s="32"/>
      <c r="AG6191" s="32"/>
      <c r="AH6191" s="32"/>
      <c r="AI6191" s="32"/>
      <c r="AJ6191" s="32"/>
    </row>
    <row r="6192" spans="32:36" x14ac:dyDescent="0.25">
      <c r="AF6192" s="32"/>
      <c r="AG6192" s="32"/>
      <c r="AH6192" s="32"/>
      <c r="AI6192" s="32"/>
      <c r="AJ6192" s="32"/>
    </row>
    <row r="6193" spans="32:36" x14ac:dyDescent="0.25">
      <c r="AF6193" s="32"/>
      <c r="AG6193" s="32"/>
      <c r="AH6193" s="32"/>
      <c r="AI6193" s="32"/>
      <c r="AJ6193" s="32"/>
    </row>
    <row r="6194" spans="32:36" x14ac:dyDescent="0.25">
      <c r="AF6194" s="32"/>
      <c r="AG6194" s="32"/>
      <c r="AH6194" s="32"/>
      <c r="AI6194" s="32"/>
      <c r="AJ6194" s="32"/>
    </row>
    <row r="6195" spans="32:36" x14ac:dyDescent="0.25">
      <c r="AF6195" s="32"/>
      <c r="AG6195" s="32"/>
      <c r="AH6195" s="32"/>
      <c r="AI6195" s="32"/>
      <c r="AJ6195" s="32"/>
    </row>
    <row r="6196" spans="32:36" x14ac:dyDescent="0.25">
      <c r="AF6196" s="32"/>
      <c r="AG6196" s="32"/>
      <c r="AH6196" s="32"/>
      <c r="AI6196" s="32"/>
      <c r="AJ6196" s="32"/>
    </row>
    <row r="6197" spans="32:36" x14ac:dyDescent="0.25">
      <c r="AF6197" s="32"/>
      <c r="AG6197" s="32"/>
      <c r="AH6197" s="32"/>
      <c r="AI6197" s="32"/>
      <c r="AJ6197" s="32"/>
    </row>
    <row r="6198" spans="32:36" x14ac:dyDescent="0.25">
      <c r="AF6198" s="32"/>
      <c r="AG6198" s="32"/>
      <c r="AH6198" s="32"/>
      <c r="AI6198" s="32"/>
      <c r="AJ6198" s="32"/>
    </row>
    <row r="6199" spans="32:36" x14ac:dyDescent="0.25">
      <c r="AF6199" s="32"/>
      <c r="AG6199" s="32"/>
      <c r="AH6199" s="32"/>
      <c r="AI6199" s="32"/>
      <c r="AJ6199" s="32"/>
    </row>
    <row r="6200" spans="32:36" x14ac:dyDescent="0.25">
      <c r="AF6200" s="32"/>
      <c r="AG6200" s="32"/>
      <c r="AH6200" s="32"/>
      <c r="AI6200" s="32"/>
      <c r="AJ6200" s="32"/>
    </row>
    <row r="6201" spans="32:36" x14ac:dyDescent="0.25">
      <c r="AF6201" s="32"/>
      <c r="AG6201" s="32"/>
      <c r="AH6201" s="32"/>
      <c r="AI6201" s="32"/>
      <c r="AJ6201" s="32"/>
    </row>
    <row r="6202" spans="32:36" x14ac:dyDescent="0.25">
      <c r="AF6202" s="32"/>
      <c r="AG6202" s="32"/>
      <c r="AH6202" s="32"/>
      <c r="AI6202" s="32"/>
      <c r="AJ6202" s="32"/>
    </row>
    <row r="6203" spans="32:36" x14ac:dyDescent="0.25">
      <c r="AF6203" s="32"/>
      <c r="AG6203" s="32"/>
      <c r="AH6203" s="32"/>
      <c r="AI6203" s="32"/>
      <c r="AJ6203" s="32"/>
    </row>
    <row r="6204" spans="32:36" x14ac:dyDescent="0.25">
      <c r="AF6204" s="32"/>
      <c r="AG6204" s="32"/>
      <c r="AH6204" s="32"/>
      <c r="AI6204" s="32"/>
      <c r="AJ6204" s="32"/>
    </row>
    <row r="6205" spans="32:36" x14ac:dyDescent="0.25">
      <c r="AF6205" s="32"/>
      <c r="AG6205" s="32"/>
      <c r="AH6205" s="32"/>
      <c r="AI6205" s="32"/>
      <c r="AJ6205" s="32"/>
    </row>
    <row r="6206" spans="32:36" x14ac:dyDescent="0.25">
      <c r="AF6206" s="32"/>
      <c r="AG6206" s="32"/>
      <c r="AH6206" s="32"/>
      <c r="AI6206" s="32"/>
      <c r="AJ6206" s="32"/>
    </row>
    <row r="6207" spans="32:36" x14ac:dyDescent="0.25">
      <c r="AF6207" s="32"/>
      <c r="AG6207" s="32"/>
      <c r="AH6207" s="32"/>
      <c r="AI6207" s="32"/>
      <c r="AJ6207" s="32"/>
    </row>
    <row r="6208" spans="32:36" x14ac:dyDescent="0.25">
      <c r="AF6208" s="32"/>
      <c r="AG6208" s="32"/>
      <c r="AH6208" s="32"/>
      <c r="AI6208" s="32"/>
      <c r="AJ6208" s="32"/>
    </row>
    <row r="6209" spans="32:36" x14ac:dyDescent="0.25">
      <c r="AF6209" s="32"/>
      <c r="AG6209" s="32"/>
      <c r="AH6209" s="32"/>
      <c r="AI6209" s="32"/>
      <c r="AJ6209" s="32"/>
    </row>
    <row r="6210" spans="32:36" x14ac:dyDescent="0.25">
      <c r="AF6210" s="32"/>
      <c r="AG6210" s="32"/>
      <c r="AH6210" s="32"/>
      <c r="AI6210" s="32"/>
      <c r="AJ6210" s="32"/>
    </row>
    <row r="6211" spans="32:36" x14ac:dyDescent="0.25">
      <c r="AF6211" s="32"/>
      <c r="AG6211" s="32"/>
      <c r="AH6211" s="32"/>
      <c r="AI6211" s="32"/>
      <c r="AJ6211" s="32"/>
    </row>
    <row r="6212" spans="32:36" x14ac:dyDescent="0.25">
      <c r="AF6212" s="32"/>
      <c r="AG6212" s="32"/>
      <c r="AH6212" s="32"/>
      <c r="AI6212" s="32"/>
      <c r="AJ6212" s="32"/>
    </row>
    <row r="6213" spans="32:36" x14ac:dyDescent="0.25">
      <c r="AF6213" s="32"/>
      <c r="AG6213" s="32"/>
      <c r="AH6213" s="32"/>
      <c r="AI6213" s="32"/>
      <c r="AJ6213" s="32"/>
    </row>
    <row r="6214" spans="32:36" x14ac:dyDescent="0.25">
      <c r="AF6214" s="32"/>
      <c r="AG6214" s="32"/>
      <c r="AH6214" s="32"/>
      <c r="AI6214" s="32"/>
      <c r="AJ6214" s="32"/>
    </row>
    <row r="6215" spans="32:36" x14ac:dyDescent="0.25">
      <c r="AF6215" s="32"/>
      <c r="AG6215" s="32"/>
      <c r="AH6215" s="32"/>
      <c r="AI6215" s="32"/>
      <c r="AJ6215" s="32"/>
    </row>
    <row r="6216" spans="32:36" x14ac:dyDescent="0.25">
      <c r="AF6216" s="32"/>
      <c r="AG6216" s="32"/>
      <c r="AH6216" s="32"/>
      <c r="AI6216" s="32"/>
      <c r="AJ6216" s="32"/>
    </row>
    <row r="6217" spans="32:36" x14ac:dyDescent="0.25">
      <c r="AF6217" s="32"/>
      <c r="AG6217" s="32"/>
      <c r="AH6217" s="32"/>
      <c r="AI6217" s="32"/>
      <c r="AJ6217" s="32"/>
    </row>
    <row r="6218" spans="32:36" x14ac:dyDescent="0.25">
      <c r="AF6218" s="32"/>
      <c r="AG6218" s="32"/>
      <c r="AH6218" s="32"/>
      <c r="AI6218" s="32"/>
      <c r="AJ6218" s="32"/>
    </row>
    <row r="6219" spans="32:36" x14ac:dyDescent="0.25">
      <c r="AF6219" s="32"/>
      <c r="AG6219" s="32"/>
      <c r="AH6219" s="32"/>
      <c r="AI6219" s="32"/>
      <c r="AJ6219" s="32"/>
    </row>
    <row r="6220" spans="32:36" x14ac:dyDescent="0.25">
      <c r="AF6220" s="32"/>
      <c r="AG6220" s="32"/>
      <c r="AH6220" s="32"/>
      <c r="AI6220" s="32"/>
      <c r="AJ6220" s="32"/>
    </row>
    <row r="6221" spans="32:36" x14ac:dyDescent="0.25">
      <c r="AF6221" s="32"/>
      <c r="AG6221" s="32"/>
      <c r="AH6221" s="32"/>
      <c r="AI6221" s="32"/>
      <c r="AJ6221" s="32"/>
    </row>
    <row r="6222" spans="32:36" x14ac:dyDescent="0.25">
      <c r="AF6222" s="32"/>
      <c r="AG6222" s="32"/>
      <c r="AH6222" s="32"/>
      <c r="AI6222" s="32"/>
      <c r="AJ6222" s="32"/>
    </row>
    <row r="6223" spans="32:36" x14ac:dyDescent="0.25">
      <c r="AF6223" s="32"/>
      <c r="AG6223" s="32"/>
      <c r="AH6223" s="32"/>
      <c r="AI6223" s="32"/>
      <c r="AJ6223" s="32"/>
    </row>
    <row r="6224" spans="32:36" x14ac:dyDescent="0.25">
      <c r="AF6224" s="32"/>
      <c r="AG6224" s="32"/>
      <c r="AH6224" s="32"/>
      <c r="AI6224" s="32"/>
      <c r="AJ6224" s="32"/>
    </row>
    <row r="6225" spans="32:36" x14ac:dyDescent="0.25">
      <c r="AF6225" s="32"/>
      <c r="AG6225" s="32"/>
      <c r="AH6225" s="32"/>
      <c r="AI6225" s="32"/>
      <c r="AJ6225" s="32"/>
    </row>
    <row r="6226" spans="32:36" x14ac:dyDescent="0.25">
      <c r="AF6226" s="32"/>
      <c r="AG6226" s="32"/>
      <c r="AH6226" s="32"/>
      <c r="AI6226" s="32"/>
      <c r="AJ6226" s="32"/>
    </row>
    <row r="6227" spans="32:36" x14ac:dyDescent="0.25">
      <c r="AF6227" s="32"/>
      <c r="AG6227" s="32"/>
      <c r="AH6227" s="32"/>
      <c r="AI6227" s="32"/>
      <c r="AJ6227" s="32"/>
    </row>
    <row r="6228" spans="32:36" x14ac:dyDescent="0.25">
      <c r="AF6228" s="32"/>
      <c r="AG6228" s="32"/>
      <c r="AH6228" s="32"/>
      <c r="AI6228" s="32"/>
      <c r="AJ6228" s="32"/>
    </row>
    <row r="6229" spans="32:36" x14ac:dyDescent="0.25">
      <c r="AF6229" s="32"/>
      <c r="AG6229" s="32"/>
      <c r="AH6229" s="32"/>
      <c r="AI6229" s="32"/>
      <c r="AJ6229" s="32"/>
    </row>
    <row r="6230" spans="32:36" x14ac:dyDescent="0.25">
      <c r="AF6230" s="32"/>
      <c r="AG6230" s="32"/>
      <c r="AH6230" s="32"/>
      <c r="AI6230" s="32"/>
      <c r="AJ6230" s="32"/>
    </row>
    <row r="6231" spans="32:36" x14ac:dyDescent="0.25">
      <c r="AF6231" s="32"/>
      <c r="AG6231" s="32"/>
      <c r="AH6231" s="32"/>
      <c r="AI6231" s="32"/>
      <c r="AJ6231" s="32"/>
    </row>
    <row r="6232" spans="32:36" x14ac:dyDescent="0.25">
      <c r="AF6232" s="32"/>
      <c r="AG6232" s="32"/>
      <c r="AH6232" s="32"/>
      <c r="AI6232" s="32"/>
      <c r="AJ6232" s="32"/>
    </row>
    <row r="6233" spans="32:36" x14ac:dyDescent="0.25">
      <c r="AF6233" s="32"/>
      <c r="AG6233" s="32"/>
      <c r="AH6233" s="32"/>
      <c r="AI6233" s="32"/>
      <c r="AJ6233" s="32"/>
    </row>
    <row r="6234" spans="32:36" x14ac:dyDescent="0.25">
      <c r="AF6234" s="32"/>
      <c r="AG6234" s="32"/>
      <c r="AH6234" s="32"/>
      <c r="AI6234" s="32"/>
      <c r="AJ6234" s="32"/>
    </row>
    <row r="6235" spans="32:36" x14ac:dyDescent="0.25">
      <c r="AF6235" s="32"/>
      <c r="AG6235" s="32"/>
      <c r="AH6235" s="32"/>
      <c r="AI6235" s="32"/>
      <c r="AJ6235" s="32"/>
    </row>
    <row r="6236" spans="32:36" x14ac:dyDescent="0.25">
      <c r="AF6236" s="32"/>
      <c r="AG6236" s="32"/>
      <c r="AH6236" s="32"/>
      <c r="AI6236" s="32"/>
      <c r="AJ6236" s="32"/>
    </row>
    <row r="6237" spans="32:36" x14ac:dyDescent="0.25">
      <c r="AF6237" s="32"/>
      <c r="AG6237" s="32"/>
      <c r="AH6237" s="32"/>
      <c r="AI6237" s="32"/>
      <c r="AJ6237" s="32"/>
    </row>
    <row r="6238" spans="32:36" x14ac:dyDescent="0.25">
      <c r="AF6238" s="32"/>
      <c r="AG6238" s="32"/>
      <c r="AH6238" s="32"/>
      <c r="AI6238" s="32"/>
      <c r="AJ6238" s="32"/>
    </row>
    <row r="6239" spans="32:36" x14ac:dyDescent="0.25">
      <c r="AF6239" s="32"/>
      <c r="AG6239" s="32"/>
      <c r="AH6239" s="32"/>
      <c r="AI6239" s="32"/>
      <c r="AJ6239" s="32"/>
    </row>
    <row r="6240" spans="32:36" x14ac:dyDescent="0.25">
      <c r="AF6240" s="32"/>
      <c r="AG6240" s="32"/>
      <c r="AH6240" s="32"/>
      <c r="AI6240" s="32"/>
      <c r="AJ6240" s="32"/>
    </row>
    <row r="6241" spans="32:36" x14ac:dyDescent="0.25">
      <c r="AF6241" s="32"/>
      <c r="AG6241" s="32"/>
      <c r="AH6241" s="32"/>
      <c r="AI6241" s="32"/>
      <c r="AJ6241" s="32"/>
    </row>
    <row r="6242" spans="32:36" x14ac:dyDescent="0.25">
      <c r="AF6242" s="32"/>
      <c r="AG6242" s="32"/>
      <c r="AH6242" s="32"/>
      <c r="AI6242" s="32"/>
      <c r="AJ6242" s="32"/>
    </row>
    <row r="6243" spans="32:36" x14ac:dyDescent="0.25">
      <c r="AF6243" s="32"/>
      <c r="AG6243" s="32"/>
      <c r="AH6243" s="32"/>
      <c r="AI6243" s="32"/>
      <c r="AJ6243" s="32"/>
    </row>
    <row r="6244" spans="32:36" x14ac:dyDescent="0.25">
      <c r="AF6244" s="32"/>
      <c r="AG6244" s="32"/>
      <c r="AH6244" s="32"/>
      <c r="AI6244" s="32"/>
      <c r="AJ6244" s="32"/>
    </row>
    <row r="6245" spans="32:36" x14ac:dyDescent="0.25">
      <c r="AF6245" s="32"/>
      <c r="AG6245" s="32"/>
      <c r="AH6245" s="32"/>
      <c r="AI6245" s="32"/>
      <c r="AJ6245" s="32"/>
    </row>
    <row r="6246" spans="32:36" x14ac:dyDescent="0.25">
      <c r="AF6246" s="32"/>
      <c r="AG6246" s="32"/>
      <c r="AH6246" s="32"/>
      <c r="AI6246" s="32"/>
      <c r="AJ6246" s="32"/>
    </row>
    <row r="6247" spans="32:36" x14ac:dyDescent="0.25">
      <c r="AF6247" s="32"/>
      <c r="AG6247" s="32"/>
      <c r="AH6247" s="32"/>
      <c r="AI6247" s="32"/>
      <c r="AJ6247" s="32"/>
    </row>
    <row r="6248" spans="32:36" x14ac:dyDescent="0.25">
      <c r="AF6248" s="32"/>
      <c r="AG6248" s="32"/>
      <c r="AH6248" s="32"/>
      <c r="AI6248" s="32"/>
      <c r="AJ6248" s="32"/>
    </row>
    <row r="6249" spans="32:36" x14ac:dyDescent="0.25">
      <c r="AF6249" s="32"/>
      <c r="AG6249" s="32"/>
      <c r="AH6249" s="32"/>
      <c r="AI6249" s="32"/>
      <c r="AJ6249" s="32"/>
    </row>
    <row r="6250" spans="32:36" x14ac:dyDescent="0.25">
      <c r="AF6250" s="32"/>
      <c r="AG6250" s="32"/>
      <c r="AH6250" s="32"/>
      <c r="AI6250" s="32"/>
      <c r="AJ6250" s="32"/>
    </row>
    <row r="6251" spans="32:36" x14ac:dyDescent="0.25">
      <c r="AF6251" s="32"/>
      <c r="AG6251" s="32"/>
      <c r="AH6251" s="32"/>
      <c r="AI6251" s="32"/>
      <c r="AJ6251" s="32"/>
    </row>
    <row r="6252" spans="32:36" x14ac:dyDescent="0.25">
      <c r="AF6252" s="32"/>
      <c r="AG6252" s="32"/>
      <c r="AH6252" s="32"/>
      <c r="AI6252" s="32"/>
      <c r="AJ6252" s="32"/>
    </row>
    <row r="6253" spans="32:36" x14ac:dyDescent="0.25">
      <c r="AF6253" s="32"/>
      <c r="AG6253" s="32"/>
      <c r="AH6253" s="32"/>
      <c r="AI6253" s="32"/>
      <c r="AJ6253" s="32"/>
    </row>
    <row r="6254" spans="32:36" x14ac:dyDescent="0.25">
      <c r="AF6254" s="32"/>
      <c r="AG6254" s="32"/>
      <c r="AH6254" s="32"/>
      <c r="AI6254" s="32"/>
      <c r="AJ6254" s="32"/>
    </row>
    <row r="6255" spans="32:36" x14ac:dyDescent="0.25">
      <c r="AF6255" s="32"/>
      <c r="AG6255" s="32"/>
      <c r="AH6255" s="32"/>
      <c r="AI6255" s="32"/>
      <c r="AJ6255" s="32"/>
    </row>
    <row r="6256" spans="32:36" x14ac:dyDescent="0.25">
      <c r="AF6256" s="32"/>
      <c r="AG6256" s="32"/>
      <c r="AH6256" s="32"/>
      <c r="AI6256" s="32"/>
      <c r="AJ6256" s="32"/>
    </row>
    <row r="6257" spans="32:36" x14ac:dyDescent="0.25">
      <c r="AF6257" s="32"/>
      <c r="AG6257" s="32"/>
      <c r="AH6257" s="32"/>
      <c r="AI6257" s="32"/>
      <c r="AJ6257" s="32"/>
    </row>
    <row r="6258" spans="32:36" x14ac:dyDescent="0.25">
      <c r="AF6258" s="32"/>
      <c r="AG6258" s="32"/>
      <c r="AH6258" s="32"/>
      <c r="AI6258" s="32"/>
      <c r="AJ6258" s="32"/>
    </row>
    <row r="6259" spans="32:36" x14ac:dyDescent="0.25">
      <c r="AF6259" s="32"/>
      <c r="AG6259" s="32"/>
      <c r="AH6259" s="32"/>
      <c r="AI6259" s="32"/>
      <c r="AJ6259" s="32"/>
    </row>
    <row r="6260" spans="32:36" x14ac:dyDescent="0.25">
      <c r="AF6260" s="32"/>
      <c r="AG6260" s="32"/>
      <c r="AH6260" s="32"/>
      <c r="AI6260" s="32"/>
      <c r="AJ6260" s="32"/>
    </row>
    <row r="6261" spans="32:36" x14ac:dyDescent="0.25">
      <c r="AF6261" s="32"/>
      <c r="AG6261" s="32"/>
      <c r="AH6261" s="32"/>
      <c r="AI6261" s="32"/>
      <c r="AJ6261" s="32"/>
    </row>
    <row r="6262" spans="32:36" x14ac:dyDescent="0.25">
      <c r="AF6262" s="32"/>
      <c r="AG6262" s="32"/>
      <c r="AH6262" s="32"/>
      <c r="AI6262" s="32"/>
      <c r="AJ6262" s="32"/>
    </row>
    <row r="6263" spans="32:36" x14ac:dyDescent="0.25">
      <c r="AF6263" s="32"/>
      <c r="AG6263" s="32"/>
      <c r="AH6263" s="32"/>
      <c r="AI6263" s="32"/>
      <c r="AJ6263" s="32"/>
    </row>
    <row r="6264" spans="32:36" x14ac:dyDescent="0.25">
      <c r="AF6264" s="32"/>
      <c r="AG6264" s="32"/>
      <c r="AH6264" s="32"/>
      <c r="AI6264" s="32"/>
      <c r="AJ6264" s="32"/>
    </row>
    <row r="6265" spans="32:36" x14ac:dyDescent="0.25">
      <c r="AF6265" s="32"/>
      <c r="AG6265" s="32"/>
      <c r="AH6265" s="32"/>
      <c r="AI6265" s="32"/>
      <c r="AJ6265" s="32"/>
    </row>
    <row r="6266" spans="32:36" x14ac:dyDescent="0.25">
      <c r="AF6266" s="32"/>
      <c r="AG6266" s="32"/>
      <c r="AH6266" s="32"/>
      <c r="AI6266" s="32"/>
      <c r="AJ6266" s="32"/>
    </row>
    <row r="6267" spans="32:36" x14ac:dyDescent="0.25">
      <c r="AF6267" s="32"/>
      <c r="AG6267" s="32"/>
      <c r="AH6267" s="32"/>
      <c r="AI6267" s="32"/>
      <c r="AJ6267" s="32"/>
    </row>
    <row r="6268" spans="32:36" x14ac:dyDescent="0.25">
      <c r="AF6268" s="32"/>
      <c r="AG6268" s="32"/>
      <c r="AH6268" s="32"/>
      <c r="AI6268" s="32"/>
      <c r="AJ6268" s="32"/>
    </row>
    <row r="6269" spans="32:36" x14ac:dyDescent="0.25">
      <c r="AF6269" s="32"/>
      <c r="AG6269" s="32"/>
      <c r="AH6269" s="32"/>
      <c r="AI6269" s="32"/>
      <c r="AJ6269" s="32"/>
    </row>
    <row r="6270" spans="32:36" x14ac:dyDescent="0.25">
      <c r="AF6270" s="32"/>
      <c r="AG6270" s="32"/>
      <c r="AH6270" s="32"/>
      <c r="AI6270" s="32"/>
      <c r="AJ6270" s="32"/>
    </row>
    <row r="6271" spans="32:36" x14ac:dyDescent="0.25">
      <c r="AF6271" s="32"/>
      <c r="AG6271" s="32"/>
      <c r="AH6271" s="32"/>
      <c r="AI6271" s="32"/>
      <c r="AJ6271" s="32"/>
    </row>
    <row r="6272" spans="32:36" x14ac:dyDescent="0.25">
      <c r="AF6272" s="32"/>
      <c r="AG6272" s="32"/>
      <c r="AH6272" s="32"/>
      <c r="AI6272" s="32"/>
      <c r="AJ6272" s="32"/>
    </row>
    <row r="6273" spans="32:36" x14ac:dyDescent="0.25">
      <c r="AF6273" s="32"/>
      <c r="AG6273" s="32"/>
      <c r="AH6273" s="32"/>
      <c r="AI6273" s="32"/>
      <c r="AJ6273" s="32"/>
    </row>
    <row r="6274" spans="32:36" x14ac:dyDescent="0.25">
      <c r="AF6274" s="32"/>
      <c r="AG6274" s="32"/>
      <c r="AH6274" s="32"/>
      <c r="AI6274" s="32"/>
      <c r="AJ6274" s="32"/>
    </row>
    <row r="6275" spans="32:36" x14ac:dyDescent="0.25">
      <c r="AF6275" s="32"/>
      <c r="AG6275" s="32"/>
      <c r="AH6275" s="32"/>
      <c r="AI6275" s="32"/>
      <c r="AJ6275" s="32"/>
    </row>
    <row r="6276" spans="32:36" x14ac:dyDescent="0.25">
      <c r="AF6276" s="32"/>
      <c r="AG6276" s="32"/>
      <c r="AH6276" s="32"/>
      <c r="AI6276" s="32"/>
      <c r="AJ6276" s="32"/>
    </row>
    <row r="6277" spans="32:36" x14ac:dyDescent="0.25">
      <c r="AF6277" s="32"/>
      <c r="AG6277" s="32"/>
      <c r="AH6277" s="32"/>
      <c r="AI6277" s="32"/>
      <c r="AJ6277" s="32"/>
    </row>
    <row r="6278" spans="32:36" x14ac:dyDescent="0.25">
      <c r="AF6278" s="32"/>
      <c r="AG6278" s="32"/>
      <c r="AH6278" s="32"/>
      <c r="AI6278" s="32"/>
      <c r="AJ6278" s="32"/>
    </row>
    <row r="6279" spans="32:36" x14ac:dyDescent="0.25">
      <c r="AF6279" s="32"/>
      <c r="AG6279" s="32"/>
      <c r="AH6279" s="32"/>
      <c r="AI6279" s="32"/>
      <c r="AJ6279" s="32"/>
    </row>
    <row r="6280" spans="32:36" x14ac:dyDescent="0.25">
      <c r="AF6280" s="32"/>
      <c r="AG6280" s="32"/>
      <c r="AH6280" s="32"/>
      <c r="AI6280" s="32"/>
      <c r="AJ6280" s="32"/>
    </row>
    <row r="6281" spans="32:36" x14ac:dyDescent="0.25">
      <c r="AF6281" s="32"/>
      <c r="AG6281" s="32"/>
      <c r="AH6281" s="32"/>
      <c r="AI6281" s="32"/>
      <c r="AJ6281" s="32"/>
    </row>
    <row r="6282" spans="32:36" x14ac:dyDescent="0.25">
      <c r="AF6282" s="32"/>
      <c r="AG6282" s="32"/>
      <c r="AH6282" s="32"/>
      <c r="AI6282" s="32"/>
      <c r="AJ6282" s="32"/>
    </row>
    <row r="6283" spans="32:36" x14ac:dyDescent="0.25">
      <c r="AF6283" s="32"/>
      <c r="AG6283" s="32"/>
      <c r="AH6283" s="32"/>
      <c r="AI6283" s="32"/>
      <c r="AJ6283" s="32"/>
    </row>
    <row r="6284" spans="32:36" x14ac:dyDescent="0.25">
      <c r="AF6284" s="32"/>
      <c r="AG6284" s="32"/>
      <c r="AH6284" s="32"/>
      <c r="AI6284" s="32"/>
      <c r="AJ6284" s="32"/>
    </row>
    <row r="6285" spans="32:36" x14ac:dyDescent="0.25">
      <c r="AF6285" s="32"/>
      <c r="AG6285" s="32"/>
      <c r="AH6285" s="32"/>
      <c r="AI6285" s="32"/>
      <c r="AJ6285" s="32"/>
    </row>
    <row r="6286" spans="32:36" x14ac:dyDescent="0.25">
      <c r="AF6286" s="32"/>
      <c r="AG6286" s="32"/>
      <c r="AH6286" s="32"/>
      <c r="AI6286" s="32"/>
      <c r="AJ6286" s="32"/>
    </row>
    <row r="6287" spans="32:36" x14ac:dyDescent="0.25">
      <c r="AF6287" s="32"/>
      <c r="AG6287" s="32"/>
      <c r="AH6287" s="32"/>
      <c r="AI6287" s="32"/>
      <c r="AJ6287" s="32"/>
    </row>
    <row r="6288" spans="32:36" x14ac:dyDescent="0.25">
      <c r="AF6288" s="32"/>
      <c r="AG6288" s="32"/>
      <c r="AH6288" s="32"/>
      <c r="AI6288" s="32"/>
      <c r="AJ6288" s="32"/>
    </row>
    <row r="6289" spans="32:36" x14ac:dyDescent="0.25">
      <c r="AF6289" s="32"/>
      <c r="AG6289" s="32"/>
      <c r="AH6289" s="32"/>
      <c r="AI6289" s="32"/>
      <c r="AJ6289" s="32"/>
    </row>
    <row r="6290" spans="32:36" x14ac:dyDescent="0.25">
      <c r="AF6290" s="32"/>
      <c r="AG6290" s="32"/>
      <c r="AH6290" s="32"/>
      <c r="AI6290" s="32"/>
      <c r="AJ6290" s="32"/>
    </row>
    <row r="6291" spans="32:36" x14ac:dyDescent="0.25">
      <c r="AF6291" s="32"/>
      <c r="AG6291" s="32"/>
      <c r="AH6291" s="32"/>
      <c r="AI6291" s="32"/>
      <c r="AJ6291" s="32"/>
    </row>
    <row r="6292" spans="32:36" x14ac:dyDescent="0.25">
      <c r="AF6292" s="32"/>
      <c r="AG6292" s="32"/>
      <c r="AH6292" s="32"/>
      <c r="AI6292" s="32"/>
      <c r="AJ6292" s="32"/>
    </row>
    <row r="6293" spans="32:36" x14ac:dyDescent="0.25">
      <c r="AF6293" s="32"/>
      <c r="AG6293" s="32"/>
      <c r="AH6293" s="32"/>
      <c r="AI6293" s="32"/>
      <c r="AJ6293" s="32"/>
    </row>
    <row r="6294" spans="32:36" x14ac:dyDescent="0.25">
      <c r="AF6294" s="32"/>
      <c r="AG6294" s="32"/>
      <c r="AH6294" s="32"/>
      <c r="AI6294" s="32"/>
      <c r="AJ6294" s="32"/>
    </row>
    <row r="6295" spans="32:36" x14ac:dyDescent="0.25">
      <c r="AF6295" s="32"/>
      <c r="AG6295" s="32"/>
      <c r="AH6295" s="32"/>
      <c r="AI6295" s="32"/>
      <c r="AJ6295" s="32"/>
    </row>
    <row r="6296" spans="32:36" x14ac:dyDescent="0.25">
      <c r="AF6296" s="32"/>
      <c r="AG6296" s="32"/>
      <c r="AH6296" s="32"/>
      <c r="AI6296" s="32"/>
      <c r="AJ6296" s="32"/>
    </row>
    <row r="6297" spans="32:36" x14ac:dyDescent="0.25">
      <c r="AF6297" s="32"/>
      <c r="AG6297" s="32"/>
      <c r="AH6297" s="32"/>
      <c r="AI6297" s="32"/>
      <c r="AJ6297" s="32"/>
    </row>
    <row r="6298" spans="32:36" x14ac:dyDescent="0.25">
      <c r="AF6298" s="32"/>
      <c r="AG6298" s="32"/>
      <c r="AH6298" s="32"/>
      <c r="AI6298" s="32"/>
      <c r="AJ6298" s="32"/>
    </row>
    <row r="6299" spans="32:36" x14ac:dyDescent="0.25">
      <c r="AF6299" s="32"/>
      <c r="AG6299" s="32"/>
      <c r="AH6299" s="32"/>
      <c r="AI6299" s="32"/>
      <c r="AJ6299" s="32"/>
    </row>
    <row r="6300" spans="32:36" x14ac:dyDescent="0.25">
      <c r="AF6300" s="32"/>
      <c r="AG6300" s="32"/>
      <c r="AH6300" s="32"/>
      <c r="AI6300" s="32"/>
      <c r="AJ6300" s="32"/>
    </row>
    <row r="6301" spans="32:36" x14ac:dyDescent="0.25">
      <c r="AF6301" s="32"/>
      <c r="AG6301" s="32"/>
      <c r="AH6301" s="32"/>
      <c r="AI6301" s="32"/>
      <c r="AJ6301" s="32"/>
    </row>
    <row r="6302" spans="32:36" x14ac:dyDescent="0.25">
      <c r="AF6302" s="32"/>
      <c r="AG6302" s="32"/>
      <c r="AH6302" s="32"/>
      <c r="AI6302" s="32"/>
      <c r="AJ6302" s="32"/>
    </row>
    <row r="6303" spans="32:36" x14ac:dyDescent="0.25">
      <c r="AF6303" s="32"/>
      <c r="AG6303" s="32"/>
      <c r="AH6303" s="32"/>
      <c r="AI6303" s="32"/>
      <c r="AJ6303" s="32"/>
    </row>
    <row r="6304" spans="32:36" x14ac:dyDescent="0.25">
      <c r="AF6304" s="32"/>
      <c r="AG6304" s="32"/>
      <c r="AH6304" s="32"/>
      <c r="AI6304" s="32"/>
      <c r="AJ6304" s="32"/>
    </row>
    <row r="6305" spans="32:36" x14ac:dyDescent="0.25">
      <c r="AF6305" s="32"/>
      <c r="AG6305" s="32"/>
      <c r="AH6305" s="32"/>
      <c r="AI6305" s="32"/>
      <c r="AJ6305" s="32"/>
    </row>
    <row r="6306" spans="32:36" x14ac:dyDescent="0.25">
      <c r="AF6306" s="32"/>
      <c r="AG6306" s="32"/>
      <c r="AH6306" s="32"/>
      <c r="AI6306" s="32"/>
      <c r="AJ6306" s="32"/>
    </row>
    <row r="6307" spans="32:36" x14ac:dyDescent="0.25">
      <c r="AF6307" s="32"/>
      <c r="AG6307" s="32"/>
      <c r="AH6307" s="32"/>
      <c r="AI6307" s="32"/>
      <c r="AJ6307" s="32"/>
    </row>
    <row r="6308" spans="32:36" x14ac:dyDescent="0.25">
      <c r="AF6308" s="32"/>
      <c r="AG6308" s="32"/>
      <c r="AH6308" s="32"/>
      <c r="AI6308" s="32"/>
      <c r="AJ6308" s="32"/>
    </row>
    <row r="6309" spans="32:36" x14ac:dyDescent="0.25">
      <c r="AF6309" s="32"/>
      <c r="AG6309" s="32"/>
      <c r="AH6309" s="32"/>
      <c r="AI6309" s="32"/>
      <c r="AJ6309" s="32"/>
    </row>
    <row r="6310" spans="32:36" x14ac:dyDescent="0.25">
      <c r="AF6310" s="32"/>
      <c r="AG6310" s="32"/>
      <c r="AH6310" s="32"/>
      <c r="AI6310" s="32"/>
      <c r="AJ6310" s="32"/>
    </row>
    <row r="6311" spans="32:36" x14ac:dyDescent="0.25">
      <c r="AF6311" s="32"/>
      <c r="AG6311" s="32"/>
      <c r="AH6311" s="32"/>
      <c r="AI6311" s="32"/>
      <c r="AJ6311" s="32"/>
    </row>
    <row r="6312" spans="32:36" x14ac:dyDescent="0.25">
      <c r="AF6312" s="32"/>
      <c r="AG6312" s="32"/>
      <c r="AH6312" s="32"/>
      <c r="AI6312" s="32"/>
      <c r="AJ6312" s="32"/>
    </row>
    <row r="6313" spans="32:36" x14ac:dyDescent="0.25">
      <c r="AF6313" s="32"/>
      <c r="AG6313" s="32"/>
      <c r="AH6313" s="32"/>
      <c r="AI6313" s="32"/>
      <c r="AJ6313" s="32"/>
    </row>
    <row r="6314" spans="32:36" x14ac:dyDescent="0.25">
      <c r="AF6314" s="32"/>
      <c r="AG6314" s="32"/>
      <c r="AH6314" s="32"/>
      <c r="AI6314" s="32"/>
      <c r="AJ6314" s="32"/>
    </row>
    <row r="6315" spans="32:36" x14ac:dyDescent="0.25">
      <c r="AF6315" s="32"/>
      <c r="AG6315" s="32"/>
      <c r="AH6315" s="32"/>
      <c r="AI6315" s="32"/>
      <c r="AJ6315" s="32"/>
    </row>
    <row r="6316" spans="32:36" x14ac:dyDescent="0.25">
      <c r="AF6316" s="32"/>
      <c r="AG6316" s="32"/>
      <c r="AH6316" s="32"/>
      <c r="AI6316" s="32"/>
      <c r="AJ6316" s="32"/>
    </row>
    <row r="6317" spans="32:36" x14ac:dyDescent="0.25">
      <c r="AF6317" s="32"/>
      <c r="AG6317" s="32"/>
      <c r="AH6317" s="32"/>
      <c r="AI6317" s="32"/>
      <c r="AJ6317" s="32"/>
    </row>
    <row r="6318" spans="32:36" x14ac:dyDescent="0.25">
      <c r="AF6318" s="32"/>
      <c r="AG6318" s="32"/>
      <c r="AH6318" s="32"/>
      <c r="AI6318" s="32"/>
      <c r="AJ6318" s="32"/>
    </row>
    <row r="6319" spans="32:36" x14ac:dyDescent="0.25">
      <c r="AF6319" s="32"/>
      <c r="AG6319" s="32"/>
      <c r="AH6319" s="32"/>
      <c r="AI6319" s="32"/>
      <c r="AJ6319" s="32"/>
    </row>
    <row r="6320" spans="32:36" x14ac:dyDescent="0.25">
      <c r="AF6320" s="32"/>
      <c r="AG6320" s="32"/>
      <c r="AH6320" s="32"/>
      <c r="AI6320" s="32"/>
      <c r="AJ6320" s="32"/>
    </row>
    <row r="6321" spans="32:36" x14ac:dyDescent="0.25">
      <c r="AF6321" s="32"/>
      <c r="AG6321" s="32"/>
      <c r="AH6321" s="32"/>
      <c r="AI6321" s="32"/>
      <c r="AJ6321" s="32"/>
    </row>
    <row r="6322" spans="32:36" x14ac:dyDescent="0.25">
      <c r="AF6322" s="32"/>
      <c r="AG6322" s="32"/>
      <c r="AH6322" s="32"/>
      <c r="AI6322" s="32"/>
      <c r="AJ6322" s="32"/>
    </row>
    <row r="6323" spans="32:36" x14ac:dyDescent="0.25">
      <c r="AF6323" s="32"/>
      <c r="AG6323" s="32"/>
      <c r="AH6323" s="32"/>
      <c r="AI6323" s="32"/>
      <c r="AJ6323" s="32"/>
    </row>
    <row r="6324" spans="32:36" x14ac:dyDescent="0.25">
      <c r="AF6324" s="32"/>
      <c r="AG6324" s="32"/>
      <c r="AH6324" s="32"/>
      <c r="AI6324" s="32"/>
      <c r="AJ6324" s="32"/>
    </row>
    <row r="6325" spans="32:36" x14ac:dyDescent="0.25">
      <c r="AF6325" s="32"/>
      <c r="AG6325" s="32"/>
      <c r="AH6325" s="32"/>
      <c r="AI6325" s="32"/>
      <c r="AJ6325" s="32"/>
    </row>
    <row r="6326" spans="32:36" x14ac:dyDescent="0.25">
      <c r="AF6326" s="32"/>
      <c r="AG6326" s="32"/>
      <c r="AH6326" s="32"/>
      <c r="AI6326" s="32"/>
      <c r="AJ6326" s="32"/>
    </row>
    <row r="6327" spans="32:36" x14ac:dyDescent="0.25">
      <c r="AF6327" s="32"/>
      <c r="AG6327" s="32"/>
      <c r="AH6327" s="32"/>
      <c r="AI6327" s="32"/>
      <c r="AJ6327" s="32"/>
    </row>
    <row r="6328" spans="32:36" x14ac:dyDescent="0.25">
      <c r="AF6328" s="32"/>
      <c r="AG6328" s="32"/>
      <c r="AH6328" s="32"/>
      <c r="AI6328" s="32"/>
      <c r="AJ6328" s="32"/>
    </row>
    <row r="6329" spans="32:36" x14ac:dyDescent="0.25">
      <c r="AF6329" s="32"/>
      <c r="AG6329" s="32"/>
      <c r="AH6329" s="32"/>
      <c r="AI6329" s="32"/>
      <c r="AJ6329" s="32"/>
    </row>
    <row r="6330" spans="32:36" x14ac:dyDescent="0.25">
      <c r="AF6330" s="32"/>
      <c r="AG6330" s="32"/>
      <c r="AH6330" s="32"/>
      <c r="AI6330" s="32"/>
      <c r="AJ6330" s="32"/>
    </row>
    <row r="6331" spans="32:36" x14ac:dyDescent="0.25">
      <c r="AF6331" s="32"/>
      <c r="AG6331" s="32"/>
      <c r="AH6331" s="32"/>
      <c r="AI6331" s="32"/>
      <c r="AJ6331" s="32"/>
    </row>
    <row r="6332" spans="32:36" x14ac:dyDescent="0.25">
      <c r="AF6332" s="32"/>
      <c r="AG6332" s="32"/>
      <c r="AH6332" s="32"/>
      <c r="AI6332" s="32"/>
      <c r="AJ6332" s="32"/>
    </row>
    <row r="6333" spans="32:36" x14ac:dyDescent="0.25">
      <c r="AF6333" s="32"/>
      <c r="AG6333" s="32"/>
      <c r="AH6333" s="32"/>
      <c r="AI6333" s="32"/>
      <c r="AJ6333" s="32"/>
    </row>
    <row r="6334" spans="32:36" x14ac:dyDescent="0.25">
      <c r="AF6334" s="32"/>
      <c r="AG6334" s="32"/>
      <c r="AH6334" s="32"/>
      <c r="AI6334" s="32"/>
      <c r="AJ6334" s="32"/>
    </row>
    <row r="6335" spans="32:36" x14ac:dyDescent="0.25">
      <c r="AF6335" s="32"/>
      <c r="AG6335" s="32"/>
      <c r="AH6335" s="32"/>
      <c r="AI6335" s="32"/>
      <c r="AJ6335" s="32"/>
    </row>
    <row r="6336" spans="32:36" x14ac:dyDescent="0.25">
      <c r="AF6336" s="32"/>
      <c r="AG6336" s="32"/>
      <c r="AH6336" s="32"/>
      <c r="AI6336" s="32"/>
      <c r="AJ6336" s="32"/>
    </row>
    <row r="6337" spans="32:36" x14ac:dyDescent="0.25">
      <c r="AF6337" s="32"/>
      <c r="AG6337" s="32"/>
      <c r="AH6337" s="32"/>
      <c r="AI6337" s="32"/>
      <c r="AJ6337" s="32"/>
    </row>
    <row r="6338" spans="32:36" x14ac:dyDescent="0.25">
      <c r="AF6338" s="32"/>
      <c r="AG6338" s="32"/>
      <c r="AH6338" s="32"/>
      <c r="AI6338" s="32"/>
      <c r="AJ6338" s="32"/>
    </row>
    <row r="6339" spans="32:36" x14ac:dyDescent="0.25">
      <c r="AF6339" s="32"/>
      <c r="AG6339" s="32"/>
      <c r="AH6339" s="32"/>
      <c r="AI6339" s="32"/>
      <c r="AJ6339" s="32"/>
    </row>
    <row r="6340" spans="32:36" x14ac:dyDescent="0.25">
      <c r="AF6340" s="32"/>
      <c r="AG6340" s="32"/>
      <c r="AH6340" s="32"/>
      <c r="AI6340" s="32"/>
      <c r="AJ6340" s="32"/>
    </row>
    <row r="6341" spans="32:36" x14ac:dyDescent="0.25">
      <c r="AF6341" s="32"/>
      <c r="AG6341" s="32"/>
      <c r="AH6341" s="32"/>
      <c r="AI6341" s="32"/>
      <c r="AJ6341" s="32"/>
    </row>
    <row r="6342" spans="32:36" x14ac:dyDescent="0.25">
      <c r="AF6342" s="32"/>
      <c r="AG6342" s="32"/>
      <c r="AH6342" s="32"/>
      <c r="AI6342" s="32"/>
      <c r="AJ6342" s="32"/>
    </row>
    <row r="6343" spans="32:36" x14ac:dyDescent="0.25">
      <c r="AF6343" s="32"/>
      <c r="AG6343" s="32"/>
      <c r="AH6343" s="32"/>
      <c r="AI6343" s="32"/>
      <c r="AJ6343" s="32"/>
    </row>
    <row r="6344" spans="32:36" x14ac:dyDescent="0.25">
      <c r="AF6344" s="32"/>
      <c r="AG6344" s="32"/>
      <c r="AH6344" s="32"/>
      <c r="AI6344" s="32"/>
      <c r="AJ6344" s="32"/>
    </row>
    <row r="6345" spans="32:36" x14ac:dyDescent="0.25">
      <c r="AF6345" s="32"/>
      <c r="AG6345" s="32"/>
      <c r="AH6345" s="32"/>
      <c r="AI6345" s="32"/>
      <c r="AJ6345" s="32"/>
    </row>
    <row r="6346" spans="32:36" x14ac:dyDescent="0.25">
      <c r="AF6346" s="32"/>
      <c r="AG6346" s="32"/>
      <c r="AH6346" s="32"/>
      <c r="AI6346" s="32"/>
      <c r="AJ6346" s="32"/>
    </row>
    <row r="6347" spans="32:36" x14ac:dyDescent="0.25">
      <c r="AF6347" s="32"/>
      <c r="AG6347" s="32"/>
      <c r="AH6347" s="32"/>
      <c r="AI6347" s="32"/>
      <c r="AJ6347" s="32"/>
    </row>
    <row r="6348" spans="32:36" x14ac:dyDescent="0.25">
      <c r="AF6348" s="32"/>
      <c r="AG6348" s="32"/>
      <c r="AH6348" s="32"/>
      <c r="AI6348" s="32"/>
      <c r="AJ6348" s="32"/>
    </row>
    <row r="6349" spans="32:36" x14ac:dyDescent="0.25">
      <c r="AF6349" s="32"/>
      <c r="AG6349" s="32"/>
      <c r="AH6349" s="32"/>
      <c r="AI6349" s="32"/>
      <c r="AJ6349" s="32"/>
    </row>
    <row r="6350" spans="32:36" x14ac:dyDescent="0.25">
      <c r="AF6350" s="32"/>
      <c r="AG6350" s="32"/>
      <c r="AH6350" s="32"/>
      <c r="AI6350" s="32"/>
      <c r="AJ6350" s="32"/>
    </row>
    <row r="6351" spans="32:36" x14ac:dyDescent="0.25">
      <c r="AF6351" s="32"/>
      <c r="AG6351" s="32"/>
      <c r="AH6351" s="32"/>
      <c r="AI6351" s="32"/>
      <c r="AJ6351" s="32"/>
    </row>
    <row r="6352" spans="32:36" x14ac:dyDescent="0.25">
      <c r="AF6352" s="32"/>
      <c r="AG6352" s="32"/>
      <c r="AH6352" s="32"/>
      <c r="AI6352" s="32"/>
      <c r="AJ6352" s="32"/>
    </row>
    <row r="6353" spans="32:36" x14ac:dyDescent="0.25">
      <c r="AF6353" s="32"/>
      <c r="AG6353" s="32"/>
      <c r="AH6353" s="32"/>
      <c r="AI6353" s="32"/>
      <c r="AJ6353" s="32"/>
    </row>
    <row r="6354" spans="32:36" x14ac:dyDescent="0.25">
      <c r="AF6354" s="32"/>
      <c r="AG6354" s="32"/>
      <c r="AH6354" s="32"/>
      <c r="AI6354" s="32"/>
      <c r="AJ6354" s="32"/>
    </row>
    <row r="6355" spans="32:36" x14ac:dyDescent="0.25">
      <c r="AF6355" s="32"/>
      <c r="AG6355" s="32"/>
      <c r="AH6355" s="32"/>
      <c r="AI6355" s="32"/>
      <c r="AJ6355" s="32"/>
    </row>
    <row r="6356" spans="32:36" x14ac:dyDescent="0.25">
      <c r="AF6356" s="32"/>
      <c r="AG6356" s="32"/>
      <c r="AH6356" s="32"/>
      <c r="AI6356" s="32"/>
      <c r="AJ6356" s="32"/>
    </row>
    <row r="6357" spans="32:36" x14ac:dyDescent="0.25">
      <c r="AF6357" s="32"/>
      <c r="AG6357" s="32"/>
      <c r="AH6357" s="32"/>
      <c r="AI6357" s="32"/>
      <c r="AJ6357" s="32"/>
    </row>
    <row r="6358" spans="32:36" x14ac:dyDescent="0.25">
      <c r="AF6358" s="32"/>
      <c r="AG6358" s="32"/>
      <c r="AH6358" s="32"/>
      <c r="AI6358" s="32"/>
      <c r="AJ6358" s="32"/>
    </row>
    <row r="6359" spans="32:36" x14ac:dyDescent="0.25">
      <c r="AF6359" s="32"/>
      <c r="AG6359" s="32"/>
      <c r="AH6359" s="32"/>
      <c r="AI6359" s="32"/>
      <c r="AJ6359" s="32"/>
    </row>
    <row r="6360" spans="32:36" x14ac:dyDescent="0.25">
      <c r="AF6360" s="32"/>
      <c r="AG6360" s="32"/>
      <c r="AH6360" s="32"/>
      <c r="AI6360" s="32"/>
      <c r="AJ6360" s="32"/>
    </row>
    <row r="6361" spans="32:36" x14ac:dyDescent="0.25">
      <c r="AF6361" s="32"/>
      <c r="AG6361" s="32"/>
      <c r="AH6361" s="32"/>
      <c r="AI6361" s="32"/>
      <c r="AJ6361" s="32"/>
    </row>
    <row r="6362" spans="32:36" x14ac:dyDescent="0.25">
      <c r="AF6362" s="32"/>
      <c r="AG6362" s="32"/>
      <c r="AH6362" s="32"/>
      <c r="AI6362" s="32"/>
      <c r="AJ6362" s="32"/>
    </row>
    <row r="6363" spans="32:36" x14ac:dyDescent="0.25">
      <c r="AF6363" s="32"/>
      <c r="AG6363" s="32"/>
      <c r="AH6363" s="32"/>
      <c r="AI6363" s="32"/>
      <c r="AJ6363" s="32"/>
    </row>
    <row r="6364" spans="32:36" x14ac:dyDescent="0.25">
      <c r="AF6364" s="32"/>
      <c r="AG6364" s="32"/>
      <c r="AH6364" s="32"/>
      <c r="AI6364" s="32"/>
      <c r="AJ6364" s="32"/>
    </row>
    <row r="6365" spans="32:36" x14ac:dyDescent="0.25">
      <c r="AF6365" s="32"/>
      <c r="AG6365" s="32"/>
      <c r="AH6365" s="32"/>
      <c r="AI6365" s="32"/>
      <c r="AJ6365" s="32"/>
    </row>
    <row r="6366" spans="32:36" x14ac:dyDescent="0.25">
      <c r="AF6366" s="32"/>
      <c r="AG6366" s="32"/>
      <c r="AH6366" s="32"/>
      <c r="AI6366" s="32"/>
      <c r="AJ6366" s="32"/>
    </row>
    <row r="6367" spans="32:36" x14ac:dyDescent="0.25">
      <c r="AF6367" s="32"/>
      <c r="AG6367" s="32"/>
      <c r="AH6367" s="32"/>
      <c r="AI6367" s="32"/>
      <c r="AJ6367" s="32"/>
    </row>
    <row r="6368" spans="32:36" x14ac:dyDescent="0.25">
      <c r="AF6368" s="32"/>
      <c r="AG6368" s="32"/>
      <c r="AH6368" s="32"/>
      <c r="AI6368" s="32"/>
      <c r="AJ6368" s="32"/>
    </row>
    <row r="6369" spans="32:36" x14ac:dyDescent="0.25">
      <c r="AF6369" s="32"/>
      <c r="AG6369" s="32"/>
      <c r="AH6369" s="32"/>
      <c r="AI6369" s="32"/>
      <c r="AJ6369" s="32"/>
    </row>
    <row r="6370" spans="32:36" x14ac:dyDescent="0.25">
      <c r="AF6370" s="32"/>
      <c r="AG6370" s="32"/>
      <c r="AH6370" s="32"/>
      <c r="AI6370" s="32"/>
      <c r="AJ6370" s="32"/>
    </row>
    <row r="6371" spans="32:36" x14ac:dyDescent="0.25">
      <c r="AF6371" s="32"/>
      <c r="AG6371" s="32"/>
      <c r="AH6371" s="32"/>
      <c r="AI6371" s="32"/>
      <c r="AJ6371" s="32"/>
    </row>
    <row r="6372" spans="32:36" x14ac:dyDescent="0.25">
      <c r="AF6372" s="32"/>
      <c r="AG6372" s="32"/>
      <c r="AH6372" s="32"/>
      <c r="AI6372" s="32"/>
      <c r="AJ6372" s="32"/>
    </row>
    <row r="6373" spans="32:36" x14ac:dyDescent="0.25">
      <c r="AF6373" s="32"/>
      <c r="AG6373" s="32"/>
      <c r="AH6373" s="32"/>
      <c r="AI6373" s="32"/>
      <c r="AJ6373" s="32"/>
    </row>
    <row r="6374" spans="32:36" x14ac:dyDescent="0.25">
      <c r="AF6374" s="32"/>
      <c r="AG6374" s="32"/>
      <c r="AH6374" s="32"/>
      <c r="AI6374" s="32"/>
      <c r="AJ6374" s="32"/>
    </row>
    <row r="6375" spans="32:36" x14ac:dyDescent="0.25">
      <c r="AF6375" s="32"/>
      <c r="AG6375" s="32"/>
      <c r="AH6375" s="32"/>
      <c r="AI6375" s="32"/>
      <c r="AJ6375" s="32"/>
    </row>
    <row r="6376" spans="32:36" x14ac:dyDescent="0.25">
      <c r="AF6376" s="32"/>
      <c r="AG6376" s="32"/>
      <c r="AH6376" s="32"/>
      <c r="AI6376" s="32"/>
      <c r="AJ6376" s="32"/>
    </row>
    <row r="6377" spans="32:36" x14ac:dyDescent="0.25">
      <c r="AF6377" s="32"/>
      <c r="AG6377" s="32"/>
      <c r="AH6377" s="32"/>
      <c r="AI6377" s="32"/>
      <c r="AJ6377" s="32"/>
    </row>
    <row r="6378" spans="32:36" x14ac:dyDescent="0.25">
      <c r="AF6378" s="32"/>
      <c r="AG6378" s="32"/>
      <c r="AH6378" s="32"/>
      <c r="AI6378" s="32"/>
      <c r="AJ6378" s="32"/>
    </row>
    <row r="6379" spans="32:36" x14ac:dyDescent="0.25">
      <c r="AF6379" s="32"/>
      <c r="AG6379" s="32"/>
      <c r="AH6379" s="32"/>
      <c r="AI6379" s="32"/>
      <c r="AJ6379" s="32"/>
    </row>
    <row r="6380" spans="32:36" x14ac:dyDescent="0.25">
      <c r="AF6380" s="32"/>
      <c r="AG6380" s="32"/>
      <c r="AH6380" s="32"/>
      <c r="AI6380" s="32"/>
      <c r="AJ6380" s="32"/>
    </row>
    <row r="6381" spans="32:36" x14ac:dyDescent="0.25">
      <c r="AF6381" s="32"/>
      <c r="AG6381" s="32"/>
      <c r="AH6381" s="32"/>
      <c r="AI6381" s="32"/>
      <c r="AJ6381" s="32"/>
    </row>
    <row r="6382" spans="32:36" x14ac:dyDescent="0.25">
      <c r="AF6382" s="32"/>
      <c r="AG6382" s="32"/>
      <c r="AH6382" s="32"/>
      <c r="AI6382" s="32"/>
      <c r="AJ6382" s="32"/>
    </row>
    <row r="6383" spans="32:36" x14ac:dyDescent="0.25">
      <c r="AF6383" s="32"/>
      <c r="AG6383" s="32"/>
      <c r="AH6383" s="32"/>
      <c r="AI6383" s="32"/>
      <c r="AJ6383" s="32"/>
    </row>
    <row r="6384" spans="32:36" x14ac:dyDescent="0.25">
      <c r="AF6384" s="32"/>
      <c r="AG6384" s="32"/>
      <c r="AH6384" s="32"/>
      <c r="AI6384" s="32"/>
      <c r="AJ6384" s="32"/>
    </row>
    <row r="6385" spans="32:36" x14ac:dyDescent="0.25">
      <c r="AF6385" s="32"/>
      <c r="AG6385" s="32"/>
      <c r="AH6385" s="32"/>
      <c r="AI6385" s="32"/>
      <c r="AJ6385" s="32"/>
    </row>
    <row r="6386" spans="32:36" x14ac:dyDescent="0.25">
      <c r="AF6386" s="32"/>
      <c r="AG6386" s="32"/>
      <c r="AH6386" s="32"/>
      <c r="AI6386" s="32"/>
      <c r="AJ6386" s="32"/>
    </row>
    <row r="6387" spans="32:36" x14ac:dyDescent="0.25">
      <c r="AF6387" s="32"/>
      <c r="AG6387" s="32"/>
      <c r="AH6387" s="32"/>
      <c r="AI6387" s="32"/>
      <c r="AJ6387" s="32"/>
    </row>
    <row r="6388" spans="32:36" x14ac:dyDescent="0.25">
      <c r="AF6388" s="32"/>
      <c r="AG6388" s="32"/>
      <c r="AH6388" s="32"/>
      <c r="AI6388" s="32"/>
      <c r="AJ6388" s="32"/>
    </row>
    <row r="6389" spans="32:36" x14ac:dyDescent="0.25">
      <c r="AF6389" s="32"/>
      <c r="AG6389" s="32"/>
      <c r="AH6389" s="32"/>
      <c r="AI6389" s="32"/>
      <c r="AJ6389" s="32"/>
    </row>
    <row r="6390" spans="32:36" x14ac:dyDescent="0.25">
      <c r="AF6390" s="32"/>
      <c r="AG6390" s="32"/>
      <c r="AH6390" s="32"/>
      <c r="AI6390" s="32"/>
      <c r="AJ6390" s="32"/>
    </row>
    <row r="6391" spans="32:36" x14ac:dyDescent="0.25">
      <c r="AF6391" s="32"/>
      <c r="AG6391" s="32"/>
      <c r="AH6391" s="32"/>
      <c r="AI6391" s="32"/>
      <c r="AJ6391" s="32"/>
    </row>
    <row r="6392" spans="32:36" x14ac:dyDescent="0.25">
      <c r="AF6392" s="32"/>
      <c r="AG6392" s="32"/>
      <c r="AH6392" s="32"/>
      <c r="AI6392" s="32"/>
      <c r="AJ6392" s="32"/>
    </row>
    <row r="6393" spans="32:36" x14ac:dyDescent="0.25">
      <c r="AF6393" s="32"/>
      <c r="AG6393" s="32"/>
      <c r="AH6393" s="32"/>
      <c r="AI6393" s="32"/>
      <c r="AJ6393" s="32"/>
    </row>
    <row r="6394" spans="32:36" x14ac:dyDescent="0.25">
      <c r="AF6394" s="32"/>
      <c r="AG6394" s="32"/>
      <c r="AH6394" s="32"/>
      <c r="AI6394" s="32"/>
      <c r="AJ6394" s="32"/>
    </row>
    <row r="6395" spans="32:36" x14ac:dyDescent="0.25">
      <c r="AF6395" s="32"/>
      <c r="AG6395" s="32"/>
      <c r="AH6395" s="32"/>
      <c r="AI6395" s="32"/>
      <c r="AJ6395" s="32"/>
    </row>
    <row r="6396" spans="32:36" x14ac:dyDescent="0.25">
      <c r="AF6396" s="32"/>
      <c r="AG6396" s="32"/>
      <c r="AH6396" s="32"/>
      <c r="AI6396" s="32"/>
      <c r="AJ6396" s="32"/>
    </row>
    <row r="6397" spans="32:36" x14ac:dyDescent="0.25">
      <c r="AF6397" s="32"/>
      <c r="AG6397" s="32"/>
      <c r="AH6397" s="32"/>
      <c r="AI6397" s="32"/>
      <c r="AJ6397" s="32"/>
    </row>
    <row r="6398" spans="32:36" x14ac:dyDescent="0.25">
      <c r="AF6398" s="32"/>
      <c r="AG6398" s="32"/>
      <c r="AH6398" s="32"/>
      <c r="AI6398" s="32"/>
      <c r="AJ6398" s="32"/>
    </row>
    <row r="6399" spans="32:36" x14ac:dyDescent="0.25">
      <c r="AF6399" s="32"/>
      <c r="AG6399" s="32"/>
      <c r="AH6399" s="32"/>
      <c r="AI6399" s="32"/>
      <c r="AJ6399" s="32"/>
    </row>
    <row r="6400" spans="32:36" x14ac:dyDescent="0.25">
      <c r="AF6400" s="32"/>
      <c r="AG6400" s="32"/>
      <c r="AH6400" s="32"/>
      <c r="AI6400" s="32"/>
      <c r="AJ6400" s="32"/>
    </row>
    <row r="6401" spans="32:36" x14ac:dyDescent="0.25">
      <c r="AF6401" s="32"/>
      <c r="AG6401" s="32"/>
      <c r="AH6401" s="32"/>
      <c r="AI6401" s="32"/>
      <c r="AJ6401" s="32"/>
    </row>
    <row r="6402" spans="32:36" x14ac:dyDescent="0.25">
      <c r="AF6402" s="32"/>
      <c r="AG6402" s="32"/>
      <c r="AH6402" s="32"/>
      <c r="AI6402" s="32"/>
      <c r="AJ6402" s="32"/>
    </row>
    <row r="6403" spans="32:36" x14ac:dyDescent="0.25">
      <c r="AF6403" s="32"/>
      <c r="AG6403" s="32"/>
      <c r="AH6403" s="32"/>
      <c r="AI6403" s="32"/>
      <c r="AJ6403" s="32"/>
    </row>
    <row r="6404" spans="32:36" x14ac:dyDescent="0.25">
      <c r="AF6404" s="32"/>
      <c r="AG6404" s="32"/>
      <c r="AH6404" s="32"/>
      <c r="AI6404" s="32"/>
      <c r="AJ6404" s="32"/>
    </row>
    <row r="6405" spans="32:36" x14ac:dyDescent="0.25">
      <c r="AF6405" s="32"/>
      <c r="AG6405" s="32"/>
      <c r="AH6405" s="32"/>
      <c r="AI6405" s="32"/>
      <c r="AJ6405" s="32"/>
    </row>
    <row r="6406" spans="32:36" x14ac:dyDescent="0.25">
      <c r="AF6406" s="32"/>
      <c r="AG6406" s="32"/>
      <c r="AH6406" s="32"/>
      <c r="AI6406" s="32"/>
      <c r="AJ6406" s="32"/>
    </row>
    <row r="6407" spans="32:36" x14ac:dyDescent="0.25">
      <c r="AF6407" s="32"/>
      <c r="AG6407" s="32"/>
      <c r="AH6407" s="32"/>
      <c r="AI6407" s="32"/>
      <c r="AJ6407" s="32"/>
    </row>
    <row r="6408" spans="32:36" x14ac:dyDescent="0.25">
      <c r="AF6408" s="32"/>
      <c r="AG6408" s="32"/>
      <c r="AH6408" s="32"/>
      <c r="AI6408" s="32"/>
      <c r="AJ6408" s="32"/>
    </row>
    <row r="6409" spans="32:36" x14ac:dyDescent="0.25">
      <c r="AF6409" s="32"/>
      <c r="AG6409" s="32"/>
      <c r="AH6409" s="32"/>
      <c r="AI6409" s="32"/>
      <c r="AJ6409" s="32"/>
    </row>
    <row r="6410" spans="32:36" x14ac:dyDescent="0.25">
      <c r="AF6410" s="32"/>
      <c r="AG6410" s="32"/>
      <c r="AH6410" s="32"/>
      <c r="AI6410" s="32"/>
      <c r="AJ6410" s="32"/>
    </row>
    <row r="6411" spans="32:36" x14ac:dyDescent="0.25">
      <c r="AF6411" s="32"/>
      <c r="AG6411" s="32"/>
      <c r="AH6411" s="32"/>
      <c r="AI6411" s="32"/>
      <c r="AJ6411" s="32"/>
    </row>
    <row r="6412" spans="32:36" x14ac:dyDescent="0.25">
      <c r="AF6412" s="32"/>
      <c r="AG6412" s="32"/>
      <c r="AH6412" s="32"/>
      <c r="AI6412" s="32"/>
      <c r="AJ6412" s="32"/>
    </row>
    <row r="6413" spans="32:36" x14ac:dyDescent="0.25">
      <c r="AF6413" s="32"/>
      <c r="AG6413" s="32"/>
      <c r="AH6413" s="32"/>
      <c r="AI6413" s="32"/>
      <c r="AJ6413" s="32"/>
    </row>
    <row r="6414" spans="32:36" x14ac:dyDescent="0.25">
      <c r="AF6414" s="32"/>
      <c r="AG6414" s="32"/>
      <c r="AH6414" s="32"/>
      <c r="AI6414" s="32"/>
      <c r="AJ6414" s="32"/>
    </row>
    <row r="6415" spans="32:36" x14ac:dyDescent="0.25">
      <c r="AF6415" s="32"/>
      <c r="AG6415" s="32"/>
      <c r="AH6415" s="32"/>
      <c r="AI6415" s="32"/>
      <c r="AJ6415" s="32"/>
    </row>
    <row r="6416" spans="32:36" x14ac:dyDescent="0.25">
      <c r="AF6416" s="32"/>
      <c r="AG6416" s="32"/>
      <c r="AH6416" s="32"/>
      <c r="AI6416" s="32"/>
      <c r="AJ6416" s="32"/>
    </row>
    <row r="6417" spans="32:36" x14ac:dyDescent="0.25">
      <c r="AF6417" s="32"/>
      <c r="AG6417" s="32"/>
      <c r="AH6417" s="32"/>
      <c r="AI6417" s="32"/>
      <c r="AJ6417" s="32"/>
    </row>
    <row r="6418" spans="32:36" x14ac:dyDescent="0.25">
      <c r="AF6418" s="32"/>
      <c r="AG6418" s="32"/>
      <c r="AH6418" s="32"/>
      <c r="AI6418" s="32"/>
      <c r="AJ6418" s="32"/>
    </row>
    <row r="6419" spans="32:36" x14ac:dyDescent="0.25">
      <c r="AF6419" s="32"/>
      <c r="AG6419" s="32"/>
      <c r="AH6419" s="32"/>
      <c r="AI6419" s="32"/>
      <c r="AJ6419" s="32"/>
    </row>
    <row r="6420" spans="32:36" x14ac:dyDescent="0.25">
      <c r="AF6420" s="32"/>
      <c r="AG6420" s="32"/>
      <c r="AH6420" s="32"/>
      <c r="AI6420" s="32"/>
      <c r="AJ6420" s="32"/>
    </row>
    <row r="6421" spans="32:36" x14ac:dyDescent="0.25">
      <c r="AF6421" s="32"/>
      <c r="AG6421" s="32"/>
      <c r="AH6421" s="32"/>
      <c r="AI6421" s="32"/>
      <c r="AJ6421" s="32"/>
    </row>
    <row r="6422" spans="32:36" x14ac:dyDescent="0.25">
      <c r="AF6422" s="32"/>
      <c r="AG6422" s="32"/>
      <c r="AH6422" s="32"/>
      <c r="AI6422" s="32"/>
      <c r="AJ6422" s="32"/>
    </row>
    <row r="6423" spans="32:36" x14ac:dyDescent="0.25">
      <c r="AF6423" s="32"/>
      <c r="AG6423" s="32"/>
      <c r="AH6423" s="32"/>
      <c r="AI6423" s="32"/>
      <c r="AJ6423" s="32"/>
    </row>
    <row r="6424" spans="32:36" x14ac:dyDescent="0.25">
      <c r="AF6424" s="32"/>
      <c r="AG6424" s="32"/>
      <c r="AH6424" s="32"/>
      <c r="AI6424" s="32"/>
      <c r="AJ6424" s="32"/>
    </row>
    <row r="6425" spans="32:36" x14ac:dyDescent="0.25">
      <c r="AF6425" s="32"/>
      <c r="AG6425" s="32"/>
      <c r="AH6425" s="32"/>
      <c r="AI6425" s="32"/>
      <c r="AJ6425" s="32"/>
    </row>
    <row r="6426" spans="32:36" x14ac:dyDescent="0.25">
      <c r="AF6426" s="32"/>
      <c r="AG6426" s="32"/>
      <c r="AH6426" s="32"/>
      <c r="AI6426" s="32"/>
      <c r="AJ6426" s="32"/>
    </row>
    <row r="6427" spans="32:36" x14ac:dyDescent="0.25">
      <c r="AF6427" s="32"/>
      <c r="AG6427" s="32"/>
      <c r="AH6427" s="32"/>
      <c r="AI6427" s="32"/>
      <c r="AJ6427" s="32"/>
    </row>
    <row r="6428" spans="32:36" x14ac:dyDescent="0.25">
      <c r="AF6428" s="32"/>
      <c r="AG6428" s="32"/>
      <c r="AH6428" s="32"/>
      <c r="AI6428" s="32"/>
      <c r="AJ6428" s="32"/>
    </row>
    <row r="6429" spans="32:36" x14ac:dyDescent="0.25">
      <c r="AF6429" s="32"/>
      <c r="AG6429" s="32"/>
      <c r="AH6429" s="32"/>
      <c r="AI6429" s="32"/>
      <c r="AJ6429" s="32"/>
    </row>
    <row r="6430" spans="32:36" x14ac:dyDescent="0.25">
      <c r="AF6430" s="32"/>
      <c r="AG6430" s="32"/>
      <c r="AH6430" s="32"/>
      <c r="AI6430" s="32"/>
      <c r="AJ6430" s="32"/>
    </row>
    <row r="6431" spans="32:36" x14ac:dyDescent="0.25">
      <c r="AF6431" s="32"/>
      <c r="AG6431" s="32"/>
      <c r="AH6431" s="32"/>
      <c r="AI6431" s="32"/>
      <c r="AJ6431" s="32"/>
    </row>
    <row r="6432" spans="32:36" x14ac:dyDescent="0.25">
      <c r="AF6432" s="32"/>
      <c r="AG6432" s="32"/>
      <c r="AH6432" s="32"/>
      <c r="AI6432" s="32"/>
      <c r="AJ6432" s="32"/>
    </row>
    <row r="6433" spans="32:36" x14ac:dyDescent="0.25">
      <c r="AF6433" s="32"/>
      <c r="AG6433" s="32"/>
      <c r="AH6433" s="32"/>
      <c r="AI6433" s="32"/>
      <c r="AJ6433" s="32"/>
    </row>
    <row r="6434" spans="32:36" x14ac:dyDescent="0.25">
      <c r="AF6434" s="32"/>
      <c r="AG6434" s="32"/>
      <c r="AH6434" s="32"/>
      <c r="AI6434" s="32"/>
      <c r="AJ6434" s="32"/>
    </row>
    <row r="6435" spans="32:36" x14ac:dyDescent="0.25">
      <c r="AF6435" s="32"/>
      <c r="AG6435" s="32"/>
      <c r="AH6435" s="32"/>
      <c r="AI6435" s="32"/>
      <c r="AJ6435" s="32"/>
    </row>
    <row r="6436" spans="32:36" x14ac:dyDescent="0.25">
      <c r="AF6436" s="32"/>
      <c r="AG6436" s="32"/>
      <c r="AH6436" s="32"/>
      <c r="AI6436" s="32"/>
      <c r="AJ6436" s="32"/>
    </row>
    <row r="6437" spans="32:36" x14ac:dyDescent="0.25">
      <c r="AF6437" s="32"/>
      <c r="AG6437" s="32"/>
      <c r="AH6437" s="32"/>
      <c r="AI6437" s="32"/>
      <c r="AJ6437" s="32"/>
    </row>
    <row r="6438" spans="32:36" x14ac:dyDescent="0.25">
      <c r="AF6438" s="32"/>
      <c r="AG6438" s="32"/>
      <c r="AH6438" s="32"/>
      <c r="AI6438" s="32"/>
      <c r="AJ6438" s="32"/>
    </row>
    <row r="6439" spans="32:36" x14ac:dyDescent="0.25">
      <c r="AF6439" s="32"/>
      <c r="AG6439" s="32"/>
      <c r="AH6439" s="32"/>
      <c r="AI6439" s="32"/>
      <c r="AJ6439" s="32"/>
    </row>
    <row r="6440" spans="32:36" x14ac:dyDescent="0.25">
      <c r="AF6440" s="32"/>
      <c r="AG6440" s="32"/>
      <c r="AH6440" s="32"/>
      <c r="AI6440" s="32"/>
      <c r="AJ6440" s="32"/>
    </row>
    <row r="6441" spans="32:36" x14ac:dyDescent="0.25">
      <c r="AF6441" s="32"/>
      <c r="AG6441" s="32"/>
      <c r="AH6441" s="32"/>
      <c r="AI6441" s="32"/>
      <c r="AJ6441" s="32"/>
    </row>
    <row r="6442" spans="32:36" x14ac:dyDescent="0.25">
      <c r="AF6442" s="32"/>
      <c r="AG6442" s="32"/>
      <c r="AH6442" s="32"/>
      <c r="AI6442" s="32"/>
      <c r="AJ6442" s="32"/>
    </row>
    <row r="6443" spans="32:36" x14ac:dyDescent="0.25">
      <c r="AF6443" s="32"/>
      <c r="AG6443" s="32"/>
      <c r="AH6443" s="32"/>
      <c r="AI6443" s="32"/>
      <c r="AJ6443" s="32"/>
    </row>
    <row r="6444" spans="32:36" x14ac:dyDescent="0.25">
      <c r="AF6444" s="32"/>
      <c r="AG6444" s="32"/>
      <c r="AH6444" s="32"/>
      <c r="AI6444" s="32"/>
      <c r="AJ6444" s="32"/>
    </row>
    <row r="6445" spans="32:36" x14ac:dyDescent="0.25">
      <c r="AF6445" s="32"/>
      <c r="AG6445" s="32"/>
      <c r="AH6445" s="32"/>
      <c r="AI6445" s="32"/>
      <c r="AJ6445" s="32"/>
    </row>
    <row r="6446" spans="32:36" x14ac:dyDescent="0.25">
      <c r="AF6446" s="32"/>
      <c r="AG6446" s="32"/>
      <c r="AH6446" s="32"/>
      <c r="AI6446" s="32"/>
      <c r="AJ6446" s="32"/>
    </row>
    <row r="6447" spans="32:36" x14ac:dyDescent="0.25">
      <c r="AF6447" s="32"/>
      <c r="AG6447" s="32"/>
      <c r="AH6447" s="32"/>
      <c r="AI6447" s="32"/>
      <c r="AJ6447" s="32"/>
    </row>
    <row r="6448" spans="32:36" x14ac:dyDescent="0.25">
      <c r="AF6448" s="32"/>
      <c r="AG6448" s="32"/>
      <c r="AH6448" s="32"/>
      <c r="AI6448" s="32"/>
      <c r="AJ6448" s="32"/>
    </row>
    <row r="6449" spans="32:36" x14ac:dyDescent="0.25">
      <c r="AF6449" s="32"/>
      <c r="AG6449" s="32"/>
      <c r="AH6449" s="32"/>
      <c r="AI6449" s="32"/>
      <c r="AJ6449" s="32"/>
    </row>
    <row r="6450" spans="32:36" x14ac:dyDescent="0.25">
      <c r="AF6450" s="32"/>
      <c r="AG6450" s="32"/>
      <c r="AH6450" s="32"/>
      <c r="AI6450" s="32"/>
      <c r="AJ6450" s="32"/>
    </row>
    <row r="6451" spans="32:36" x14ac:dyDescent="0.25">
      <c r="AF6451" s="32"/>
      <c r="AG6451" s="32"/>
      <c r="AH6451" s="32"/>
      <c r="AI6451" s="32"/>
      <c r="AJ6451" s="32"/>
    </row>
    <row r="6452" spans="32:36" x14ac:dyDescent="0.25">
      <c r="AF6452" s="32"/>
      <c r="AG6452" s="32"/>
      <c r="AH6452" s="32"/>
      <c r="AI6452" s="32"/>
      <c r="AJ6452" s="32"/>
    </row>
    <row r="6453" spans="32:36" x14ac:dyDescent="0.25">
      <c r="AF6453" s="32"/>
      <c r="AG6453" s="32"/>
      <c r="AH6453" s="32"/>
      <c r="AI6453" s="32"/>
      <c r="AJ6453" s="32"/>
    </row>
    <row r="6454" spans="32:36" x14ac:dyDescent="0.25">
      <c r="AF6454" s="32"/>
      <c r="AG6454" s="32"/>
      <c r="AH6454" s="32"/>
      <c r="AI6454" s="32"/>
      <c r="AJ6454" s="32"/>
    </row>
    <row r="6455" spans="32:36" x14ac:dyDescent="0.25">
      <c r="AF6455" s="32"/>
      <c r="AG6455" s="32"/>
      <c r="AH6455" s="32"/>
      <c r="AI6455" s="32"/>
      <c r="AJ6455" s="32"/>
    </row>
    <row r="6456" spans="32:36" x14ac:dyDescent="0.25">
      <c r="AF6456" s="32"/>
      <c r="AG6456" s="32"/>
      <c r="AH6456" s="32"/>
      <c r="AI6456" s="32"/>
      <c r="AJ6456" s="32"/>
    </row>
    <row r="6457" spans="32:36" x14ac:dyDescent="0.25">
      <c r="AF6457" s="32"/>
      <c r="AG6457" s="32"/>
      <c r="AH6457" s="32"/>
      <c r="AI6457" s="32"/>
      <c r="AJ6457" s="32"/>
    </row>
    <row r="6458" spans="32:36" x14ac:dyDescent="0.25">
      <c r="AF6458" s="32"/>
      <c r="AG6458" s="32"/>
      <c r="AH6458" s="32"/>
      <c r="AI6458" s="32"/>
      <c r="AJ6458" s="32"/>
    </row>
    <row r="6459" spans="32:36" x14ac:dyDescent="0.25">
      <c r="AF6459" s="32"/>
      <c r="AG6459" s="32"/>
      <c r="AH6459" s="32"/>
      <c r="AI6459" s="32"/>
      <c r="AJ6459" s="32"/>
    </row>
    <row r="6460" spans="32:36" x14ac:dyDescent="0.25">
      <c r="AF6460" s="32"/>
      <c r="AG6460" s="32"/>
      <c r="AH6460" s="32"/>
      <c r="AI6460" s="32"/>
      <c r="AJ6460" s="32"/>
    </row>
    <row r="6461" spans="32:36" x14ac:dyDescent="0.25">
      <c r="AF6461" s="32"/>
      <c r="AG6461" s="32"/>
      <c r="AH6461" s="32"/>
      <c r="AI6461" s="32"/>
      <c r="AJ6461" s="32"/>
    </row>
    <row r="6462" spans="32:36" x14ac:dyDescent="0.25">
      <c r="AF6462" s="32"/>
      <c r="AG6462" s="32"/>
      <c r="AH6462" s="32"/>
      <c r="AI6462" s="32"/>
      <c r="AJ6462" s="32"/>
    </row>
    <row r="6463" spans="32:36" x14ac:dyDescent="0.25">
      <c r="AF6463" s="32"/>
      <c r="AG6463" s="32"/>
      <c r="AH6463" s="32"/>
      <c r="AI6463" s="32"/>
      <c r="AJ6463" s="32"/>
    </row>
    <row r="6464" spans="32:36" x14ac:dyDescent="0.25">
      <c r="AF6464" s="32"/>
      <c r="AG6464" s="32"/>
      <c r="AH6464" s="32"/>
      <c r="AI6464" s="32"/>
      <c r="AJ6464" s="32"/>
    </row>
    <row r="6465" spans="32:36" x14ac:dyDescent="0.25">
      <c r="AF6465" s="32"/>
      <c r="AG6465" s="32"/>
      <c r="AH6465" s="32"/>
      <c r="AI6465" s="32"/>
      <c r="AJ6465" s="32"/>
    </row>
    <row r="6466" spans="32:36" x14ac:dyDescent="0.25">
      <c r="AF6466" s="32"/>
      <c r="AG6466" s="32"/>
      <c r="AH6466" s="32"/>
      <c r="AI6466" s="32"/>
      <c r="AJ6466" s="32"/>
    </row>
    <row r="6467" spans="32:36" x14ac:dyDescent="0.25">
      <c r="AF6467" s="32"/>
      <c r="AG6467" s="32"/>
      <c r="AH6467" s="32"/>
      <c r="AI6467" s="32"/>
      <c r="AJ6467" s="32"/>
    </row>
    <row r="6468" spans="32:36" x14ac:dyDescent="0.25">
      <c r="AF6468" s="32"/>
      <c r="AG6468" s="32"/>
      <c r="AH6468" s="32"/>
      <c r="AI6468" s="32"/>
      <c r="AJ6468" s="32"/>
    </row>
    <row r="6469" spans="32:36" x14ac:dyDescent="0.25">
      <c r="AF6469" s="32"/>
      <c r="AG6469" s="32"/>
      <c r="AH6469" s="32"/>
      <c r="AI6469" s="32"/>
      <c r="AJ6469" s="32"/>
    </row>
    <row r="6470" spans="32:36" x14ac:dyDescent="0.25">
      <c r="AF6470" s="32"/>
      <c r="AG6470" s="32"/>
      <c r="AH6470" s="32"/>
      <c r="AI6470" s="32"/>
      <c r="AJ6470" s="32"/>
    </row>
    <row r="6471" spans="32:36" x14ac:dyDescent="0.25">
      <c r="AF6471" s="32"/>
      <c r="AG6471" s="32"/>
      <c r="AH6471" s="32"/>
      <c r="AI6471" s="32"/>
      <c r="AJ6471" s="32"/>
    </row>
    <row r="6472" spans="32:36" x14ac:dyDescent="0.25">
      <c r="AF6472" s="32"/>
      <c r="AG6472" s="32"/>
      <c r="AH6472" s="32"/>
      <c r="AI6472" s="32"/>
      <c r="AJ6472" s="32"/>
    </row>
    <row r="6473" spans="32:36" x14ac:dyDescent="0.25">
      <c r="AF6473" s="32"/>
      <c r="AG6473" s="32"/>
      <c r="AH6473" s="32"/>
      <c r="AI6473" s="32"/>
      <c r="AJ6473" s="32"/>
    </row>
    <row r="6474" spans="32:36" x14ac:dyDescent="0.25">
      <c r="AF6474" s="32"/>
      <c r="AG6474" s="32"/>
      <c r="AH6474" s="32"/>
      <c r="AI6474" s="32"/>
      <c r="AJ6474" s="32"/>
    </row>
    <row r="6475" spans="32:36" x14ac:dyDescent="0.25">
      <c r="AF6475" s="32"/>
      <c r="AG6475" s="32"/>
      <c r="AH6475" s="32"/>
      <c r="AI6475" s="32"/>
      <c r="AJ6475" s="32"/>
    </row>
    <row r="6476" spans="32:36" x14ac:dyDescent="0.25">
      <c r="AF6476" s="32"/>
      <c r="AG6476" s="32"/>
      <c r="AH6476" s="32"/>
      <c r="AI6476" s="32"/>
      <c r="AJ6476" s="32"/>
    </row>
    <row r="6477" spans="32:36" x14ac:dyDescent="0.25">
      <c r="AF6477" s="32"/>
      <c r="AG6477" s="32"/>
      <c r="AH6477" s="32"/>
      <c r="AI6477" s="32"/>
      <c r="AJ6477" s="32"/>
    </row>
    <row r="6478" spans="32:36" x14ac:dyDescent="0.25">
      <c r="AF6478" s="32"/>
      <c r="AG6478" s="32"/>
      <c r="AH6478" s="32"/>
      <c r="AI6478" s="32"/>
      <c r="AJ6478" s="32"/>
    </row>
    <row r="6479" spans="32:36" x14ac:dyDescent="0.25">
      <c r="AF6479" s="32"/>
      <c r="AG6479" s="32"/>
      <c r="AH6479" s="32"/>
      <c r="AI6479" s="32"/>
      <c r="AJ6479" s="32"/>
    </row>
    <row r="6480" spans="32:36" x14ac:dyDescent="0.25">
      <c r="AF6480" s="32"/>
      <c r="AG6480" s="32"/>
      <c r="AH6480" s="32"/>
      <c r="AI6480" s="32"/>
      <c r="AJ6480" s="32"/>
    </row>
    <row r="6481" spans="32:36" x14ac:dyDescent="0.25">
      <c r="AF6481" s="32"/>
      <c r="AG6481" s="32"/>
      <c r="AH6481" s="32"/>
      <c r="AI6481" s="32"/>
      <c r="AJ6481" s="32"/>
    </row>
    <row r="6482" spans="32:36" x14ac:dyDescent="0.25">
      <c r="AF6482" s="32"/>
      <c r="AG6482" s="32"/>
      <c r="AH6482" s="32"/>
      <c r="AI6482" s="32"/>
      <c r="AJ6482" s="32"/>
    </row>
    <row r="6483" spans="32:36" x14ac:dyDescent="0.25">
      <c r="AF6483" s="32"/>
      <c r="AG6483" s="32"/>
      <c r="AH6483" s="32"/>
      <c r="AI6483" s="32"/>
      <c r="AJ6483" s="32"/>
    </row>
    <row r="6484" spans="32:36" x14ac:dyDescent="0.25">
      <c r="AF6484" s="32"/>
      <c r="AG6484" s="32"/>
      <c r="AH6484" s="32"/>
      <c r="AI6484" s="32"/>
      <c r="AJ6484" s="32"/>
    </row>
    <row r="6485" spans="32:36" x14ac:dyDescent="0.25">
      <c r="AF6485" s="32"/>
      <c r="AG6485" s="32"/>
      <c r="AH6485" s="32"/>
      <c r="AI6485" s="32"/>
      <c r="AJ6485" s="32"/>
    </row>
    <row r="6486" spans="32:36" x14ac:dyDescent="0.25">
      <c r="AF6486" s="32"/>
      <c r="AG6486" s="32"/>
      <c r="AH6486" s="32"/>
      <c r="AI6486" s="32"/>
      <c r="AJ6486" s="32"/>
    </row>
    <row r="6487" spans="32:36" x14ac:dyDescent="0.25">
      <c r="AF6487" s="32"/>
      <c r="AG6487" s="32"/>
      <c r="AH6487" s="32"/>
      <c r="AI6487" s="32"/>
      <c r="AJ6487" s="32"/>
    </row>
    <row r="6488" spans="32:36" x14ac:dyDescent="0.25">
      <c r="AF6488" s="32"/>
      <c r="AG6488" s="32"/>
      <c r="AH6488" s="32"/>
      <c r="AI6488" s="32"/>
      <c r="AJ6488" s="32"/>
    </row>
    <row r="6489" spans="32:36" x14ac:dyDescent="0.25">
      <c r="AF6489" s="32"/>
      <c r="AG6489" s="32"/>
      <c r="AH6489" s="32"/>
      <c r="AI6489" s="32"/>
      <c r="AJ6489" s="32"/>
    </row>
    <row r="6490" spans="32:36" x14ac:dyDescent="0.25">
      <c r="AF6490" s="32"/>
      <c r="AG6490" s="32"/>
      <c r="AH6490" s="32"/>
      <c r="AI6490" s="32"/>
      <c r="AJ6490" s="32"/>
    </row>
    <row r="6491" spans="32:36" x14ac:dyDescent="0.25">
      <c r="AF6491" s="32"/>
      <c r="AG6491" s="32"/>
      <c r="AH6491" s="32"/>
      <c r="AI6491" s="32"/>
      <c r="AJ6491" s="32"/>
    </row>
    <row r="6492" spans="32:36" x14ac:dyDescent="0.25">
      <c r="AF6492" s="32"/>
      <c r="AG6492" s="32"/>
      <c r="AH6492" s="32"/>
      <c r="AI6492" s="32"/>
      <c r="AJ6492" s="32"/>
    </row>
    <row r="6493" spans="32:36" x14ac:dyDescent="0.25">
      <c r="AF6493" s="32"/>
      <c r="AG6493" s="32"/>
      <c r="AH6493" s="32"/>
      <c r="AI6493" s="32"/>
      <c r="AJ6493" s="32"/>
    </row>
    <row r="6494" spans="32:36" x14ac:dyDescent="0.25">
      <c r="AF6494" s="32"/>
      <c r="AG6494" s="32"/>
      <c r="AH6494" s="32"/>
      <c r="AI6494" s="32"/>
      <c r="AJ6494" s="32"/>
    </row>
    <row r="6495" spans="32:36" x14ac:dyDescent="0.25">
      <c r="AF6495" s="32"/>
      <c r="AG6495" s="32"/>
      <c r="AH6495" s="32"/>
      <c r="AI6495" s="32"/>
      <c r="AJ6495" s="32"/>
    </row>
    <row r="6496" spans="32:36" x14ac:dyDescent="0.25">
      <c r="AF6496" s="32"/>
      <c r="AG6496" s="32"/>
      <c r="AH6496" s="32"/>
      <c r="AI6496" s="32"/>
      <c r="AJ6496" s="32"/>
    </row>
    <row r="6497" spans="32:36" x14ac:dyDescent="0.25">
      <c r="AF6497" s="32"/>
      <c r="AG6497" s="32"/>
      <c r="AH6497" s="32"/>
      <c r="AI6497" s="32"/>
      <c r="AJ6497" s="32"/>
    </row>
    <row r="6498" spans="32:36" x14ac:dyDescent="0.25">
      <c r="AF6498" s="32"/>
      <c r="AG6498" s="32"/>
      <c r="AH6498" s="32"/>
      <c r="AI6498" s="32"/>
      <c r="AJ6498" s="32"/>
    </row>
    <row r="6499" spans="32:36" x14ac:dyDescent="0.25">
      <c r="AF6499" s="32"/>
      <c r="AG6499" s="32"/>
      <c r="AH6499" s="32"/>
      <c r="AI6499" s="32"/>
      <c r="AJ6499" s="32"/>
    </row>
    <row r="6500" spans="32:36" x14ac:dyDescent="0.25">
      <c r="AF6500" s="32"/>
      <c r="AG6500" s="32"/>
      <c r="AH6500" s="32"/>
      <c r="AI6500" s="32"/>
      <c r="AJ6500" s="32"/>
    </row>
    <row r="6501" spans="32:36" x14ac:dyDescent="0.25">
      <c r="AF6501" s="32"/>
      <c r="AG6501" s="32"/>
      <c r="AH6501" s="32"/>
      <c r="AI6501" s="32"/>
      <c r="AJ6501" s="32"/>
    </row>
    <row r="6502" spans="32:36" x14ac:dyDescent="0.25">
      <c r="AF6502" s="32"/>
      <c r="AG6502" s="32"/>
      <c r="AH6502" s="32"/>
      <c r="AI6502" s="32"/>
      <c r="AJ6502" s="32"/>
    </row>
    <row r="6503" spans="32:36" x14ac:dyDescent="0.25">
      <c r="AF6503" s="32"/>
      <c r="AG6503" s="32"/>
      <c r="AH6503" s="32"/>
      <c r="AI6503" s="32"/>
      <c r="AJ6503" s="32"/>
    </row>
    <row r="6504" spans="32:36" x14ac:dyDescent="0.25">
      <c r="AF6504" s="32"/>
      <c r="AG6504" s="32"/>
      <c r="AH6504" s="32"/>
      <c r="AI6504" s="32"/>
      <c r="AJ6504" s="32"/>
    </row>
    <row r="6505" spans="32:36" x14ac:dyDescent="0.25">
      <c r="AF6505" s="32"/>
      <c r="AG6505" s="32"/>
      <c r="AH6505" s="32"/>
      <c r="AI6505" s="32"/>
      <c r="AJ6505" s="32"/>
    </row>
    <row r="6506" spans="32:36" x14ac:dyDescent="0.25">
      <c r="AF6506" s="32"/>
      <c r="AG6506" s="32"/>
      <c r="AH6506" s="32"/>
      <c r="AI6506" s="32"/>
      <c r="AJ6506" s="32"/>
    </row>
    <row r="6507" spans="32:36" x14ac:dyDescent="0.25">
      <c r="AF6507" s="32"/>
      <c r="AG6507" s="32"/>
      <c r="AH6507" s="32"/>
      <c r="AI6507" s="32"/>
      <c r="AJ6507" s="32"/>
    </row>
    <row r="6508" spans="32:36" x14ac:dyDescent="0.25">
      <c r="AF6508" s="32"/>
      <c r="AG6508" s="32"/>
      <c r="AH6508" s="32"/>
      <c r="AI6508" s="32"/>
      <c r="AJ6508" s="32"/>
    </row>
    <row r="6509" spans="32:36" x14ac:dyDescent="0.25">
      <c r="AF6509" s="32"/>
      <c r="AG6509" s="32"/>
      <c r="AH6509" s="32"/>
      <c r="AI6509" s="32"/>
      <c r="AJ6509" s="32"/>
    </row>
    <row r="6510" spans="32:36" x14ac:dyDescent="0.25">
      <c r="AF6510" s="32"/>
      <c r="AG6510" s="32"/>
      <c r="AH6510" s="32"/>
      <c r="AI6510" s="32"/>
      <c r="AJ6510" s="32"/>
    </row>
    <row r="6511" spans="32:36" x14ac:dyDescent="0.25">
      <c r="AF6511" s="32"/>
      <c r="AG6511" s="32"/>
      <c r="AH6511" s="32"/>
      <c r="AI6511" s="32"/>
      <c r="AJ6511" s="32"/>
    </row>
    <row r="6512" spans="32:36" x14ac:dyDescent="0.25">
      <c r="AF6512" s="32"/>
      <c r="AG6512" s="32"/>
      <c r="AH6512" s="32"/>
      <c r="AI6512" s="32"/>
      <c r="AJ6512" s="32"/>
    </row>
    <row r="6513" spans="32:36" x14ac:dyDescent="0.25">
      <c r="AF6513" s="32"/>
      <c r="AG6513" s="32"/>
      <c r="AH6513" s="32"/>
      <c r="AI6513" s="32"/>
      <c r="AJ6513" s="32"/>
    </row>
    <row r="6514" spans="32:36" x14ac:dyDescent="0.25">
      <c r="AF6514" s="32"/>
      <c r="AG6514" s="32"/>
      <c r="AH6514" s="32"/>
      <c r="AI6514" s="32"/>
      <c r="AJ6514" s="32"/>
    </row>
    <row r="6515" spans="32:36" x14ac:dyDescent="0.25">
      <c r="AF6515" s="32"/>
      <c r="AG6515" s="32"/>
      <c r="AH6515" s="32"/>
      <c r="AI6515" s="32"/>
      <c r="AJ6515" s="32"/>
    </row>
    <row r="6516" spans="32:36" x14ac:dyDescent="0.25">
      <c r="AF6516" s="32"/>
      <c r="AG6516" s="32"/>
      <c r="AH6516" s="32"/>
      <c r="AI6516" s="32"/>
      <c r="AJ6516" s="32"/>
    </row>
    <row r="6517" spans="32:36" x14ac:dyDescent="0.25">
      <c r="AF6517" s="32"/>
      <c r="AG6517" s="32"/>
      <c r="AH6517" s="32"/>
      <c r="AI6517" s="32"/>
      <c r="AJ6517" s="32"/>
    </row>
    <row r="6518" spans="32:36" x14ac:dyDescent="0.25">
      <c r="AF6518" s="32"/>
      <c r="AG6518" s="32"/>
      <c r="AH6518" s="32"/>
      <c r="AI6518" s="32"/>
      <c r="AJ6518" s="32"/>
    </row>
    <row r="6519" spans="32:36" x14ac:dyDescent="0.25">
      <c r="AF6519" s="32"/>
      <c r="AG6519" s="32"/>
      <c r="AH6519" s="32"/>
      <c r="AI6519" s="32"/>
      <c r="AJ6519" s="32"/>
    </row>
    <row r="6520" spans="32:36" x14ac:dyDescent="0.25">
      <c r="AF6520" s="32"/>
      <c r="AG6520" s="32"/>
      <c r="AH6520" s="32"/>
      <c r="AI6520" s="32"/>
      <c r="AJ6520" s="32"/>
    </row>
    <row r="6521" spans="32:36" x14ac:dyDescent="0.25">
      <c r="AF6521" s="32"/>
      <c r="AG6521" s="32"/>
      <c r="AH6521" s="32"/>
      <c r="AI6521" s="32"/>
      <c r="AJ6521" s="32"/>
    </row>
    <row r="6522" spans="32:36" x14ac:dyDescent="0.25">
      <c r="AF6522" s="32"/>
      <c r="AG6522" s="32"/>
      <c r="AH6522" s="32"/>
      <c r="AI6522" s="32"/>
      <c r="AJ6522" s="32"/>
    </row>
    <row r="6523" spans="32:36" x14ac:dyDescent="0.25">
      <c r="AF6523" s="32"/>
      <c r="AG6523" s="32"/>
      <c r="AH6523" s="32"/>
      <c r="AI6523" s="32"/>
      <c r="AJ6523" s="32"/>
    </row>
    <row r="6524" spans="32:36" x14ac:dyDescent="0.25">
      <c r="AF6524" s="32"/>
      <c r="AG6524" s="32"/>
      <c r="AH6524" s="32"/>
      <c r="AI6524" s="32"/>
      <c r="AJ6524" s="32"/>
    </row>
    <row r="6525" spans="32:36" x14ac:dyDescent="0.25">
      <c r="AF6525" s="32"/>
      <c r="AG6525" s="32"/>
      <c r="AH6525" s="32"/>
      <c r="AI6525" s="32"/>
      <c r="AJ6525" s="32"/>
    </row>
    <row r="6526" spans="32:36" x14ac:dyDescent="0.25">
      <c r="AF6526" s="32"/>
      <c r="AG6526" s="32"/>
      <c r="AH6526" s="32"/>
      <c r="AI6526" s="32"/>
      <c r="AJ6526" s="32"/>
    </row>
    <row r="6527" spans="32:36" x14ac:dyDescent="0.25">
      <c r="AF6527" s="32"/>
      <c r="AG6527" s="32"/>
      <c r="AH6527" s="32"/>
      <c r="AI6527" s="32"/>
      <c r="AJ6527" s="32"/>
    </row>
    <row r="6528" spans="32:36" x14ac:dyDescent="0.25">
      <c r="AF6528" s="32"/>
      <c r="AG6528" s="32"/>
      <c r="AH6528" s="32"/>
      <c r="AI6528" s="32"/>
      <c r="AJ6528" s="32"/>
    </row>
    <row r="6529" spans="32:36" x14ac:dyDescent="0.25">
      <c r="AF6529" s="32"/>
      <c r="AG6529" s="32"/>
      <c r="AH6529" s="32"/>
      <c r="AI6529" s="32"/>
      <c r="AJ6529" s="32"/>
    </row>
    <row r="6530" spans="32:36" x14ac:dyDescent="0.25">
      <c r="AF6530" s="32"/>
      <c r="AG6530" s="32"/>
      <c r="AH6530" s="32"/>
      <c r="AI6530" s="32"/>
      <c r="AJ6530" s="32"/>
    </row>
    <row r="6531" spans="32:36" x14ac:dyDescent="0.25">
      <c r="AF6531" s="32"/>
      <c r="AG6531" s="32"/>
      <c r="AH6531" s="32"/>
      <c r="AI6531" s="32"/>
      <c r="AJ6531" s="32"/>
    </row>
    <row r="6532" spans="32:36" x14ac:dyDescent="0.25">
      <c r="AF6532" s="32"/>
      <c r="AG6532" s="32"/>
      <c r="AH6532" s="32"/>
      <c r="AI6532" s="32"/>
      <c r="AJ6532" s="32"/>
    </row>
    <row r="6533" spans="32:36" x14ac:dyDescent="0.25">
      <c r="AF6533" s="32"/>
      <c r="AG6533" s="32"/>
      <c r="AH6533" s="32"/>
      <c r="AI6533" s="32"/>
      <c r="AJ6533" s="32"/>
    </row>
    <row r="6534" spans="32:36" x14ac:dyDescent="0.25">
      <c r="AF6534" s="32"/>
      <c r="AG6534" s="32"/>
      <c r="AH6534" s="32"/>
      <c r="AI6534" s="32"/>
      <c r="AJ6534" s="32"/>
    </row>
    <row r="6535" spans="32:36" x14ac:dyDescent="0.25">
      <c r="AF6535" s="32"/>
      <c r="AG6535" s="32"/>
      <c r="AH6535" s="32"/>
      <c r="AI6535" s="32"/>
      <c r="AJ6535" s="32"/>
    </row>
    <row r="6536" spans="32:36" x14ac:dyDescent="0.25">
      <c r="AF6536" s="32"/>
      <c r="AG6536" s="32"/>
      <c r="AH6536" s="32"/>
      <c r="AI6536" s="32"/>
      <c r="AJ6536" s="32"/>
    </row>
    <row r="6537" spans="32:36" x14ac:dyDescent="0.25">
      <c r="AF6537" s="32"/>
      <c r="AG6537" s="32"/>
      <c r="AH6537" s="32"/>
      <c r="AI6537" s="32"/>
      <c r="AJ6537" s="32"/>
    </row>
    <row r="6538" spans="32:36" x14ac:dyDescent="0.25">
      <c r="AF6538" s="32"/>
      <c r="AG6538" s="32"/>
      <c r="AH6538" s="32"/>
      <c r="AI6538" s="32"/>
      <c r="AJ6538" s="32"/>
    </row>
    <row r="6539" spans="32:36" x14ac:dyDescent="0.25">
      <c r="AF6539" s="32"/>
      <c r="AG6539" s="32"/>
      <c r="AH6539" s="32"/>
      <c r="AI6539" s="32"/>
      <c r="AJ6539" s="32"/>
    </row>
    <row r="6540" spans="32:36" x14ac:dyDescent="0.25">
      <c r="AF6540" s="32"/>
      <c r="AG6540" s="32"/>
      <c r="AH6540" s="32"/>
      <c r="AI6540" s="32"/>
      <c r="AJ6540" s="32"/>
    </row>
    <row r="6541" spans="32:36" x14ac:dyDescent="0.25">
      <c r="AF6541" s="32"/>
      <c r="AG6541" s="32"/>
      <c r="AH6541" s="32"/>
      <c r="AI6541" s="32"/>
      <c r="AJ6541" s="32"/>
    </row>
    <row r="6542" spans="32:36" x14ac:dyDescent="0.25">
      <c r="AF6542" s="32"/>
      <c r="AG6542" s="32"/>
      <c r="AH6542" s="32"/>
      <c r="AI6542" s="32"/>
      <c r="AJ6542" s="32"/>
    </row>
    <row r="6543" spans="32:36" x14ac:dyDescent="0.25">
      <c r="AF6543" s="32"/>
      <c r="AG6543" s="32"/>
      <c r="AH6543" s="32"/>
      <c r="AI6543" s="32"/>
      <c r="AJ6543" s="32"/>
    </row>
    <row r="6544" spans="32:36" x14ac:dyDescent="0.25">
      <c r="AF6544" s="32"/>
      <c r="AG6544" s="32"/>
      <c r="AH6544" s="32"/>
      <c r="AI6544" s="32"/>
      <c r="AJ6544" s="32"/>
    </row>
    <row r="6545" spans="32:36" x14ac:dyDescent="0.25">
      <c r="AF6545" s="32"/>
      <c r="AG6545" s="32"/>
      <c r="AH6545" s="32"/>
      <c r="AI6545" s="32"/>
      <c r="AJ6545" s="32"/>
    </row>
    <row r="6546" spans="32:36" x14ac:dyDescent="0.25">
      <c r="AF6546" s="32"/>
      <c r="AG6546" s="32"/>
      <c r="AH6546" s="32"/>
      <c r="AI6546" s="32"/>
      <c r="AJ6546" s="32"/>
    </row>
    <row r="6547" spans="32:36" x14ac:dyDescent="0.25">
      <c r="AF6547" s="32"/>
      <c r="AG6547" s="32"/>
      <c r="AH6547" s="32"/>
      <c r="AI6547" s="32"/>
      <c r="AJ6547" s="32"/>
    </row>
    <row r="6548" spans="32:36" x14ac:dyDescent="0.25">
      <c r="AF6548" s="32"/>
      <c r="AG6548" s="32"/>
      <c r="AH6548" s="32"/>
      <c r="AI6548" s="32"/>
      <c r="AJ6548" s="32"/>
    </row>
    <row r="6549" spans="32:36" x14ac:dyDescent="0.25">
      <c r="AF6549" s="32"/>
      <c r="AG6549" s="32"/>
      <c r="AH6549" s="32"/>
      <c r="AI6549" s="32"/>
      <c r="AJ6549" s="32"/>
    </row>
    <row r="6550" spans="32:36" x14ac:dyDescent="0.25">
      <c r="AF6550" s="32"/>
      <c r="AG6550" s="32"/>
      <c r="AH6550" s="32"/>
      <c r="AI6550" s="32"/>
      <c r="AJ6550" s="32"/>
    </row>
    <row r="6551" spans="32:36" x14ac:dyDescent="0.25">
      <c r="AF6551" s="32"/>
      <c r="AG6551" s="32"/>
      <c r="AH6551" s="32"/>
      <c r="AI6551" s="32"/>
      <c r="AJ6551" s="32"/>
    </row>
    <row r="6552" spans="32:36" x14ac:dyDescent="0.25">
      <c r="AF6552" s="32"/>
      <c r="AG6552" s="32"/>
      <c r="AH6552" s="32"/>
      <c r="AI6552" s="32"/>
      <c r="AJ6552" s="32"/>
    </row>
    <row r="6553" spans="32:36" x14ac:dyDescent="0.25">
      <c r="AF6553" s="32"/>
      <c r="AG6553" s="32"/>
      <c r="AH6553" s="32"/>
      <c r="AI6553" s="32"/>
      <c r="AJ6553" s="32"/>
    </row>
    <row r="6554" spans="32:36" x14ac:dyDescent="0.25">
      <c r="AF6554" s="32"/>
      <c r="AG6554" s="32"/>
      <c r="AH6554" s="32"/>
      <c r="AI6554" s="32"/>
      <c r="AJ6554" s="32"/>
    </row>
    <row r="6555" spans="32:36" x14ac:dyDescent="0.25">
      <c r="AF6555" s="32"/>
      <c r="AG6555" s="32"/>
      <c r="AH6555" s="32"/>
      <c r="AI6555" s="32"/>
      <c r="AJ6555" s="32"/>
    </row>
    <row r="6556" spans="32:36" x14ac:dyDescent="0.25">
      <c r="AF6556" s="32"/>
      <c r="AG6556" s="32"/>
      <c r="AH6556" s="32"/>
      <c r="AI6556" s="32"/>
      <c r="AJ6556" s="32"/>
    </row>
    <row r="6557" spans="32:36" x14ac:dyDescent="0.25">
      <c r="AF6557" s="32"/>
      <c r="AG6557" s="32"/>
      <c r="AH6557" s="32"/>
      <c r="AI6557" s="32"/>
      <c r="AJ6557" s="32"/>
    </row>
    <row r="6558" spans="32:36" x14ac:dyDescent="0.25">
      <c r="AF6558" s="32"/>
      <c r="AG6558" s="32"/>
      <c r="AH6558" s="32"/>
      <c r="AI6558" s="32"/>
      <c r="AJ6558" s="32"/>
    </row>
    <row r="6559" spans="32:36" x14ac:dyDescent="0.25">
      <c r="AF6559" s="32"/>
      <c r="AG6559" s="32"/>
      <c r="AH6559" s="32"/>
      <c r="AI6559" s="32"/>
      <c r="AJ6559" s="32"/>
    </row>
    <row r="6560" spans="32:36" x14ac:dyDescent="0.25">
      <c r="AF6560" s="32"/>
      <c r="AG6560" s="32"/>
      <c r="AH6560" s="32"/>
      <c r="AI6560" s="32"/>
      <c r="AJ6560" s="32"/>
    </row>
    <row r="6561" spans="32:36" x14ac:dyDescent="0.25">
      <c r="AF6561" s="32"/>
      <c r="AG6561" s="32"/>
      <c r="AH6561" s="32"/>
      <c r="AI6561" s="32"/>
      <c r="AJ6561" s="32"/>
    </row>
    <row r="6562" spans="32:36" x14ac:dyDescent="0.25">
      <c r="AF6562" s="32"/>
      <c r="AG6562" s="32"/>
      <c r="AH6562" s="32"/>
      <c r="AI6562" s="32"/>
      <c r="AJ6562" s="32"/>
    </row>
    <row r="6563" spans="32:36" x14ac:dyDescent="0.25">
      <c r="AF6563" s="32"/>
      <c r="AG6563" s="32"/>
      <c r="AH6563" s="32"/>
      <c r="AI6563" s="32"/>
      <c r="AJ6563" s="32"/>
    </row>
    <row r="6564" spans="32:36" x14ac:dyDescent="0.25">
      <c r="AF6564" s="32"/>
      <c r="AG6564" s="32"/>
      <c r="AH6564" s="32"/>
      <c r="AI6564" s="32"/>
      <c r="AJ6564" s="32"/>
    </row>
    <row r="6565" spans="32:36" x14ac:dyDescent="0.25">
      <c r="AF6565" s="32"/>
      <c r="AG6565" s="32"/>
      <c r="AH6565" s="32"/>
      <c r="AI6565" s="32"/>
      <c r="AJ6565" s="32"/>
    </row>
    <row r="6566" spans="32:36" x14ac:dyDescent="0.25">
      <c r="AF6566" s="32"/>
      <c r="AG6566" s="32"/>
      <c r="AH6566" s="32"/>
      <c r="AI6566" s="32"/>
      <c r="AJ6566" s="32"/>
    </row>
    <row r="6567" spans="32:36" x14ac:dyDescent="0.25">
      <c r="AF6567" s="32"/>
      <c r="AG6567" s="32"/>
      <c r="AH6567" s="32"/>
      <c r="AI6567" s="32"/>
      <c r="AJ6567" s="32"/>
    </row>
    <row r="6568" spans="32:36" x14ac:dyDescent="0.25">
      <c r="AF6568" s="32"/>
      <c r="AG6568" s="32"/>
      <c r="AH6568" s="32"/>
      <c r="AI6568" s="32"/>
      <c r="AJ6568" s="32"/>
    </row>
    <row r="6569" spans="32:36" x14ac:dyDescent="0.25">
      <c r="AF6569" s="32"/>
      <c r="AG6569" s="32"/>
      <c r="AH6569" s="32"/>
      <c r="AI6569" s="32"/>
      <c r="AJ6569" s="32"/>
    </row>
    <row r="6570" spans="32:36" x14ac:dyDescent="0.25">
      <c r="AF6570" s="32"/>
      <c r="AG6570" s="32"/>
      <c r="AH6570" s="32"/>
      <c r="AI6570" s="32"/>
      <c r="AJ6570" s="32"/>
    </row>
    <row r="6571" spans="32:36" x14ac:dyDescent="0.25">
      <c r="AF6571" s="32"/>
      <c r="AG6571" s="32"/>
      <c r="AH6571" s="32"/>
      <c r="AI6571" s="32"/>
      <c r="AJ6571" s="32"/>
    </row>
    <row r="6572" spans="32:36" x14ac:dyDescent="0.25">
      <c r="AF6572" s="32"/>
      <c r="AG6572" s="32"/>
      <c r="AH6572" s="32"/>
      <c r="AI6572" s="32"/>
      <c r="AJ6572" s="32"/>
    </row>
    <row r="6573" spans="32:36" x14ac:dyDescent="0.25">
      <c r="AF6573" s="32"/>
      <c r="AG6573" s="32"/>
      <c r="AH6573" s="32"/>
      <c r="AI6573" s="32"/>
      <c r="AJ6573" s="32"/>
    </row>
    <row r="6574" spans="32:36" x14ac:dyDescent="0.25">
      <c r="AF6574" s="32"/>
      <c r="AG6574" s="32"/>
      <c r="AH6574" s="32"/>
      <c r="AI6574" s="32"/>
      <c r="AJ6574" s="32"/>
    </row>
    <row r="6575" spans="32:36" x14ac:dyDescent="0.25">
      <c r="AF6575" s="32"/>
      <c r="AG6575" s="32"/>
      <c r="AH6575" s="32"/>
      <c r="AI6575" s="32"/>
      <c r="AJ6575" s="32"/>
    </row>
    <row r="6576" spans="32:36" x14ac:dyDescent="0.25">
      <c r="AF6576" s="32"/>
      <c r="AG6576" s="32"/>
      <c r="AH6576" s="32"/>
      <c r="AI6576" s="32"/>
      <c r="AJ6576" s="32"/>
    </row>
    <row r="6577" spans="32:36" x14ac:dyDescent="0.25">
      <c r="AF6577" s="32"/>
      <c r="AG6577" s="32"/>
      <c r="AH6577" s="32"/>
      <c r="AI6577" s="32"/>
      <c r="AJ6577" s="32"/>
    </row>
    <row r="6578" spans="32:36" x14ac:dyDescent="0.25">
      <c r="AF6578" s="32"/>
      <c r="AG6578" s="32"/>
      <c r="AH6578" s="32"/>
      <c r="AI6578" s="32"/>
      <c r="AJ6578" s="32"/>
    </row>
    <row r="6579" spans="32:36" x14ac:dyDescent="0.25">
      <c r="AF6579" s="32"/>
      <c r="AG6579" s="32"/>
      <c r="AH6579" s="32"/>
      <c r="AI6579" s="32"/>
      <c r="AJ6579" s="32"/>
    </row>
    <row r="6580" spans="32:36" x14ac:dyDescent="0.25">
      <c r="AF6580" s="32"/>
      <c r="AG6580" s="32"/>
      <c r="AH6580" s="32"/>
      <c r="AI6580" s="32"/>
      <c r="AJ6580" s="32"/>
    </row>
    <row r="6581" spans="32:36" x14ac:dyDescent="0.25">
      <c r="AF6581" s="32"/>
      <c r="AG6581" s="32"/>
      <c r="AH6581" s="32"/>
      <c r="AI6581" s="32"/>
      <c r="AJ6581" s="32"/>
    </row>
    <row r="6582" spans="32:36" x14ac:dyDescent="0.25">
      <c r="AF6582" s="32"/>
      <c r="AG6582" s="32"/>
      <c r="AH6582" s="32"/>
      <c r="AI6582" s="32"/>
      <c r="AJ6582" s="32"/>
    </row>
    <row r="6583" spans="32:36" x14ac:dyDescent="0.25">
      <c r="AF6583" s="32"/>
      <c r="AG6583" s="32"/>
      <c r="AH6583" s="32"/>
      <c r="AI6583" s="32"/>
      <c r="AJ6583" s="32"/>
    </row>
    <row r="6584" spans="32:36" x14ac:dyDescent="0.25">
      <c r="AF6584" s="32"/>
      <c r="AG6584" s="32"/>
      <c r="AH6584" s="32"/>
      <c r="AI6584" s="32"/>
      <c r="AJ6584" s="32"/>
    </row>
    <row r="6585" spans="32:36" x14ac:dyDescent="0.25">
      <c r="AF6585" s="32"/>
      <c r="AG6585" s="32"/>
      <c r="AH6585" s="32"/>
      <c r="AI6585" s="32"/>
      <c r="AJ6585" s="32"/>
    </row>
    <row r="6586" spans="32:36" x14ac:dyDescent="0.25">
      <c r="AF6586" s="32"/>
      <c r="AG6586" s="32"/>
      <c r="AH6586" s="32"/>
      <c r="AI6586" s="32"/>
      <c r="AJ6586" s="32"/>
    </row>
    <row r="6587" spans="32:36" x14ac:dyDescent="0.25">
      <c r="AF6587" s="32"/>
      <c r="AG6587" s="32"/>
      <c r="AH6587" s="32"/>
      <c r="AI6587" s="32"/>
      <c r="AJ6587" s="32"/>
    </row>
    <row r="6588" spans="32:36" x14ac:dyDescent="0.25">
      <c r="AF6588" s="32"/>
      <c r="AG6588" s="32"/>
      <c r="AH6588" s="32"/>
      <c r="AI6588" s="32"/>
      <c r="AJ6588" s="32"/>
    </row>
    <row r="6589" spans="32:36" x14ac:dyDescent="0.25">
      <c r="AF6589" s="32"/>
      <c r="AG6589" s="32"/>
      <c r="AH6589" s="32"/>
      <c r="AI6589" s="32"/>
      <c r="AJ6589" s="32"/>
    </row>
    <row r="6590" spans="32:36" x14ac:dyDescent="0.25">
      <c r="AF6590" s="32"/>
      <c r="AG6590" s="32"/>
      <c r="AH6590" s="32"/>
      <c r="AI6590" s="32"/>
      <c r="AJ6590" s="32"/>
    </row>
    <row r="6591" spans="32:36" x14ac:dyDescent="0.25">
      <c r="AF6591" s="32"/>
      <c r="AG6591" s="32"/>
      <c r="AH6591" s="32"/>
      <c r="AI6591" s="32"/>
      <c r="AJ6591" s="32"/>
    </row>
    <row r="6592" spans="32:36" x14ac:dyDescent="0.25">
      <c r="AF6592" s="32"/>
      <c r="AG6592" s="32"/>
      <c r="AH6592" s="32"/>
      <c r="AI6592" s="32"/>
      <c r="AJ6592" s="32"/>
    </row>
    <row r="6593" spans="32:36" x14ac:dyDescent="0.25">
      <c r="AF6593" s="32"/>
      <c r="AG6593" s="32"/>
      <c r="AH6593" s="32"/>
      <c r="AI6593" s="32"/>
      <c r="AJ6593" s="32"/>
    </row>
    <row r="6594" spans="32:36" x14ac:dyDescent="0.25">
      <c r="AF6594" s="32"/>
      <c r="AG6594" s="32"/>
      <c r="AH6594" s="32"/>
      <c r="AI6594" s="32"/>
      <c r="AJ6594" s="32"/>
    </row>
    <row r="6595" spans="32:36" x14ac:dyDescent="0.25">
      <c r="AF6595" s="32"/>
      <c r="AG6595" s="32"/>
      <c r="AH6595" s="32"/>
      <c r="AI6595" s="32"/>
      <c r="AJ6595" s="32"/>
    </row>
    <row r="6596" spans="32:36" x14ac:dyDescent="0.25">
      <c r="AF6596" s="32"/>
      <c r="AG6596" s="32"/>
      <c r="AH6596" s="32"/>
      <c r="AI6596" s="32"/>
      <c r="AJ6596" s="32"/>
    </row>
    <row r="6597" spans="32:36" x14ac:dyDescent="0.25">
      <c r="AF6597" s="32"/>
      <c r="AG6597" s="32"/>
      <c r="AH6597" s="32"/>
      <c r="AI6597" s="32"/>
      <c r="AJ6597" s="32"/>
    </row>
    <row r="6598" spans="32:36" x14ac:dyDescent="0.25">
      <c r="AF6598" s="32"/>
      <c r="AG6598" s="32"/>
      <c r="AH6598" s="32"/>
      <c r="AI6598" s="32"/>
      <c r="AJ6598" s="32"/>
    </row>
    <row r="6599" spans="32:36" x14ac:dyDescent="0.25">
      <c r="AF6599" s="32"/>
      <c r="AG6599" s="32"/>
      <c r="AH6599" s="32"/>
      <c r="AI6599" s="32"/>
      <c r="AJ6599" s="32"/>
    </row>
    <row r="6600" spans="32:36" x14ac:dyDescent="0.25">
      <c r="AF6600" s="32"/>
      <c r="AG6600" s="32"/>
      <c r="AH6600" s="32"/>
      <c r="AI6600" s="32"/>
      <c r="AJ6600" s="32"/>
    </row>
    <row r="6601" spans="32:36" x14ac:dyDescent="0.25">
      <c r="AF6601" s="32"/>
      <c r="AG6601" s="32"/>
      <c r="AH6601" s="32"/>
      <c r="AI6601" s="32"/>
      <c r="AJ6601" s="32"/>
    </row>
    <row r="6602" spans="32:36" x14ac:dyDescent="0.25">
      <c r="AF6602" s="32"/>
      <c r="AG6602" s="32"/>
      <c r="AH6602" s="32"/>
      <c r="AI6602" s="32"/>
      <c r="AJ6602" s="32"/>
    </row>
    <row r="6603" spans="32:36" x14ac:dyDescent="0.25">
      <c r="AF6603" s="32"/>
      <c r="AG6603" s="32"/>
      <c r="AH6603" s="32"/>
      <c r="AI6603" s="32"/>
      <c r="AJ6603" s="32"/>
    </row>
    <row r="6604" spans="32:36" x14ac:dyDescent="0.25">
      <c r="AF6604" s="32"/>
      <c r="AG6604" s="32"/>
      <c r="AH6604" s="32"/>
      <c r="AI6604" s="32"/>
      <c r="AJ6604" s="32"/>
    </row>
    <row r="6605" spans="32:36" x14ac:dyDescent="0.25">
      <c r="AF6605" s="32"/>
      <c r="AG6605" s="32"/>
      <c r="AH6605" s="32"/>
      <c r="AI6605" s="32"/>
      <c r="AJ6605" s="32"/>
    </row>
    <row r="6606" spans="32:36" x14ac:dyDescent="0.25">
      <c r="AF6606" s="32"/>
      <c r="AG6606" s="32"/>
      <c r="AH6606" s="32"/>
      <c r="AI6606" s="32"/>
      <c r="AJ6606" s="32"/>
    </row>
    <row r="6607" spans="32:36" x14ac:dyDescent="0.25">
      <c r="AF6607" s="32"/>
      <c r="AG6607" s="32"/>
      <c r="AH6607" s="32"/>
      <c r="AI6607" s="32"/>
      <c r="AJ6607" s="32"/>
    </row>
    <row r="6608" spans="32:36" x14ac:dyDescent="0.25">
      <c r="AF6608" s="32"/>
      <c r="AG6608" s="32"/>
      <c r="AH6608" s="32"/>
      <c r="AI6608" s="32"/>
      <c r="AJ6608" s="32"/>
    </row>
    <row r="6609" spans="32:36" x14ac:dyDescent="0.25">
      <c r="AF6609" s="32"/>
      <c r="AG6609" s="32"/>
      <c r="AH6609" s="32"/>
      <c r="AI6609" s="32"/>
      <c r="AJ6609" s="32"/>
    </row>
    <row r="6610" spans="32:36" x14ac:dyDescent="0.25">
      <c r="AF6610" s="32"/>
      <c r="AG6610" s="32"/>
      <c r="AH6610" s="32"/>
      <c r="AI6610" s="32"/>
      <c r="AJ6610" s="32"/>
    </row>
    <row r="6611" spans="32:36" x14ac:dyDescent="0.25">
      <c r="AF6611" s="32"/>
      <c r="AG6611" s="32"/>
      <c r="AH6611" s="32"/>
      <c r="AI6611" s="32"/>
      <c r="AJ6611" s="32"/>
    </row>
    <row r="6612" spans="32:36" x14ac:dyDescent="0.25">
      <c r="AF6612" s="32"/>
      <c r="AG6612" s="32"/>
      <c r="AH6612" s="32"/>
      <c r="AI6612" s="32"/>
      <c r="AJ6612" s="32"/>
    </row>
    <row r="6613" spans="32:36" x14ac:dyDescent="0.25">
      <c r="AF6613" s="32"/>
      <c r="AG6613" s="32"/>
      <c r="AH6613" s="32"/>
      <c r="AI6613" s="32"/>
      <c r="AJ6613" s="32"/>
    </row>
    <row r="6614" spans="32:36" x14ac:dyDescent="0.25">
      <c r="AF6614" s="32"/>
      <c r="AG6614" s="32"/>
      <c r="AH6614" s="32"/>
      <c r="AI6614" s="32"/>
      <c r="AJ6614" s="32"/>
    </row>
    <row r="6615" spans="32:36" x14ac:dyDescent="0.25">
      <c r="AF6615" s="32"/>
      <c r="AG6615" s="32"/>
      <c r="AH6615" s="32"/>
      <c r="AI6615" s="32"/>
      <c r="AJ6615" s="32"/>
    </row>
    <row r="6616" spans="32:36" x14ac:dyDescent="0.25">
      <c r="AF6616" s="32"/>
      <c r="AG6616" s="32"/>
      <c r="AH6616" s="32"/>
      <c r="AI6616" s="32"/>
      <c r="AJ6616" s="32"/>
    </row>
    <row r="6617" spans="32:36" x14ac:dyDescent="0.25">
      <c r="AF6617" s="32"/>
      <c r="AG6617" s="32"/>
      <c r="AH6617" s="32"/>
      <c r="AI6617" s="32"/>
      <c r="AJ6617" s="32"/>
    </row>
    <row r="6618" spans="32:36" x14ac:dyDescent="0.25">
      <c r="AF6618" s="32"/>
      <c r="AG6618" s="32"/>
      <c r="AH6618" s="32"/>
      <c r="AI6618" s="32"/>
      <c r="AJ6618" s="32"/>
    </row>
    <row r="6619" spans="32:36" x14ac:dyDescent="0.25">
      <c r="AF6619" s="32"/>
      <c r="AG6619" s="32"/>
      <c r="AH6619" s="32"/>
      <c r="AI6619" s="32"/>
      <c r="AJ6619" s="32"/>
    </row>
    <row r="6620" spans="32:36" x14ac:dyDescent="0.25">
      <c r="AF6620" s="32"/>
      <c r="AG6620" s="32"/>
      <c r="AH6620" s="32"/>
      <c r="AI6620" s="32"/>
      <c r="AJ6620" s="32"/>
    </row>
    <row r="6621" spans="32:36" x14ac:dyDescent="0.25">
      <c r="AF6621" s="32"/>
      <c r="AG6621" s="32"/>
      <c r="AH6621" s="32"/>
      <c r="AI6621" s="32"/>
      <c r="AJ6621" s="32"/>
    </row>
    <row r="6622" spans="32:36" x14ac:dyDescent="0.25">
      <c r="AF6622" s="32"/>
      <c r="AG6622" s="32"/>
      <c r="AH6622" s="32"/>
      <c r="AI6622" s="32"/>
      <c r="AJ6622" s="32"/>
    </row>
    <row r="6623" spans="32:36" x14ac:dyDescent="0.25">
      <c r="AF6623" s="32"/>
      <c r="AG6623" s="32"/>
      <c r="AH6623" s="32"/>
      <c r="AI6623" s="32"/>
      <c r="AJ6623" s="32"/>
    </row>
    <row r="6624" spans="32:36" x14ac:dyDescent="0.25">
      <c r="AF6624" s="32"/>
      <c r="AG6624" s="32"/>
      <c r="AH6624" s="32"/>
      <c r="AI6624" s="32"/>
      <c r="AJ6624" s="32"/>
    </row>
    <row r="6625" spans="32:36" x14ac:dyDescent="0.25">
      <c r="AF6625" s="32"/>
      <c r="AG6625" s="32"/>
      <c r="AH6625" s="32"/>
      <c r="AI6625" s="32"/>
      <c r="AJ6625" s="32"/>
    </row>
    <row r="6626" spans="32:36" x14ac:dyDescent="0.25">
      <c r="AF6626" s="32"/>
      <c r="AG6626" s="32"/>
      <c r="AH6626" s="32"/>
      <c r="AI6626" s="32"/>
      <c r="AJ6626" s="32"/>
    </row>
    <row r="6627" spans="32:36" x14ac:dyDescent="0.25">
      <c r="AF6627" s="32"/>
      <c r="AG6627" s="32"/>
      <c r="AH6627" s="32"/>
      <c r="AI6627" s="32"/>
      <c r="AJ6627" s="32"/>
    </row>
    <row r="6628" spans="32:36" x14ac:dyDescent="0.25">
      <c r="AF6628" s="32"/>
      <c r="AG6628" s="32"/>
      <c r="AH6628" s="32"/>
      <c r="AI6628" s="32"/>
      <c r="AJ6628" s="32"/>
    </row>
    <row r="6629" spans="32:36" x14ac:dyDescent="0.25">
      <c r="AF6629" s="32"/>
      <c r="AG6629" s="32"/>
      <c r="AH6629" s="32"/>
      <c r="AI6629" s="32"/>
      <c r="AJ6629" s="32"/>
    </row>
    <row r="6630" spans="32:36" x14ac:dyDescent="0.25">
      <c r="AF6630" s="32"/>
      <c r="AG6630" s="32"/>
      <c r="AH6630" s="32"/>
      <c r="AI6630" s="32"/>
      <c r="AJ6630" s="32"/>
    </row>
    <row r="6631" spans="32:36" x14ac:dyDescent="0.25">
      <c r="AF6631" s="32"/>
      <c r="AG6631" s="32"/>
      <c r="AH6631" s="32"/>
      <c r="AI6631" s="32"/>
      <c r="AJ6631" s="32"/>
    </row>
    <row r="6632" spans="32:36" x14ac:dyDescent="0.25">
      <c r="AF6632" s="32"/>
      <c r="AG6632" s="32"/>
      <c r="AH6632" s="32"/>
      <c r="AI6632" s="32"/>
      <c r="AJ6632" s="32"/>
    </row>
    <row r="6633" spans="32:36" x14ac:dyDescent="0.25">
      <c r="AF6633" s="32"/>
      <c r="AG6633" s="32"/>
      <c r="AH6633" s="32"/>
      <c r="AI6633" s="32"/>
      <c r="AJ6633" s="32"/>
    </row>
    <row r="6634" spans="32:36" x14ac:dyDescent="0.25">
      <c r="AF6634" s="32"/>
      <c r="AG6634" s="32"/>
      <c r="AH6634" s="32"/>
      <c r="AI6634" s="32"/>
      <c r="AJ6634" s="32"/>
    </row>
    <row r="6635" spans="32:36" x14ac:dyDescent="0.25">
      <c r="AF6635" s="32"/>
      <c r="AG6635" s="32"/>
      <c r="AH6635" s="32"/>
      <c r="AI6635" s="32"/>
      <c r="AJ6635" s="32"/>
    </row>
    <row r="6636" spans="32:36" x14ac:dyDescent="0.25">
      <c r="AF6636" s="32"/>
      <c r="AG6636" s="32"/>
      <c r="AH6636" s="32"/>
      <c r="AI6636" s="32"/>
      <c r="AJ6636" s="32"/>
    </row>
    <row r="6637" spans="32:36" x14ac:dyDescent="0.25">
      <c r="AF6637" s="32"/>
      <c r="AG6637" s="32"/>
      <c r="AH6637" s="32"/>
      <c r="AI6637" s="32"/>
      <c r="AJ6637" s="32"/>
    </row>
    <row r="6638" spans="32:36" x14ac:dyDescent="0.25">
      <c r="AF6638" s="32"/>
      <c r="AG6638" s="32"/>
      <c r="AH6638" s="32"/>
      <c r="AI6638" s="32"/>
      <c r="AJ6638" s="32"/>
    </row>
    <row r="6639" spans="32:36" x14ac:dyDescent="0.25">
      <c r="AF6639" s="32"/>
      <c r="AG6639" s="32"/>
      <c r="AH6639" s="32"/>
      <c r="AI6639" s="32"/>
      <c r="AJ6639" s="32"/>
    </row>
    <row r="6640" spans="32:36" x14ac:dyDescent="0.25">
      <c r="AF6640" s="32"/>
      <c r="AG6640" s="32"/>
      <c r="AH6640" s="32"/>
      <c r="AI6640" s="32"/>
      <c r="AJ6640" s="32"/>
    </row>
    <row r="6641" spans="32:36" x14ac:dyDescent="0.25">
      <c r="AF6641" s="32"/>
      <c r="AG6641" s="32"/>
      <c r="AH6641" s="32"/>
      <c r="AI6641" s="32"/>
      <c r="AJ6641" s="32"/>
    </row>
    <row r="6642" spans="32:36" x14ac:dyDescent="0.25">
      <c r="AF6642" s="32"/>
      <c r="AG6642" s="32"/>
      <c r="AH6642" s="32"/>
      <c r="AI6642" s="32"/>
      <c r="AJ6642" s="32"/>
    </row>
    <row r="6643" spans="32:36" x14ac:dyDescent="0.25">
      <c r="AF6643" s="32"/>
      <c r="AG6643" s="32"/>
      <c r="AH6643" s="32"/>
      <c r="AI6643" s="32"/>
      <c r="AJ6643" s="32"/>
    </row>
    <row r="6644" spans="32:36" x14ac:dyDescent="0.25">
      <c r="AF6644" s="32"/>
      <c r="AG6644" s="32"/>
      <c r="AH6644" s="32"/>
      <c r="AI6644" s="32"/>
      <c r="AJ6644" s="32"/>
    </row>
    <row r="6645" spans="32:36" x14ac:dyDescent="0.25">
      <c r="AF6645" s="32"/>
      <c r="AG6645" s="32"/>
      <c r="AH6645" s="32"/>
      <c r="AI6645" s="32"/>
      <c r="AJ6645" s="32"/>
    </row>
    <row r="6646" spans="32:36" x14ac:dyDescent="0.25">
      <c r="AF6646" s="32"/>
      <c r="AG6646" s="32"/>
      <c r="AH6646" s="32"/>
      <c r="AI6646" s="32"/>
      <c r="AJ6646" s="32"/>
    </row>
    <row r="6647" spans="32:36" x14ac:dyDescent="0.25">
      <c r="AF6647" s="32"/>
      <c r="AG6647" s="32"/>
      <c r="AH6647" s="32"/>
      <c r="AI6647" s="32"/>
      <c r="AJ6647" s="32"/>
    </row>
    <row r="6648" spans="32:36" x14ac:dyDescent="0.25">
      <c r="AF6648" s="32"/>
      <c r="AG6648" s="32"/>
      <c r="AH6648" s="32"/>
      <c r="AI6648" s="32"/>
      <c r="AJ6648" s="32"/>
    </row>
    <row r="6649" spans="32:36" x14ac:dyDescent="0.25">
      <c r="AF6649" s="32"/>
      <c r="AG6649" s="32"/>
      <c r="AH6649" s="32"/>
      <c r="AI6649" s="32"/>
      <c r="AJ6649" s="32"/>
    </row>
    <row r="6650" spans="32:36" x14ac:dyDescent="0.25">
      <c r="AF6650" s="32"/>
      <c r="AG6650" s="32"/>
      <c r="AH6650" s="32"/>
      <c r="AI6650" s="32"/>
      <c r="AJ6650" s="32"/>
    </row>
    <row r="6651" spans="32:36" x14ac:dyDescent="0.25">
      <c r="AF6651" s="32"/>
      <c r="AG6651" s="32"/>
      <c r="AH6651" s="32"/>
      <c r="AI6651" s="32"/>
      <c r="AJ6651" s="32"/>
    </row>
    <row r="6652" spans="32:36" x14ac:dyDescent="0.25">
      <c r="AF6652" s="32"/>
      <c r="AG6652" s="32"/>
      <c r="AH6652" s="32"/>
      <c r="AI6652" s="32"/>
      <c r="AJ6652" s="32"/>
    </row>
    <row r="6653" spans="32:36" x14ac:dyDescent="0.25">
      <c r="AF6653" s="32"/>
      <c r="AG6653" s="32"/>
      <c r="AH6653" s="32"/>
      <c r="AI6653" s="32"/>
      <c r="AJ6653" s="32"/>
    </row>
    <row r="6654" spans="32:36" x14ac:dyDescent="0.25">
      <c r="AF6654" s="32"/>
      <c r="AG6654" s="32"/>
      <c r="AH6654" s="32"/>
      <c r="AI6654" s="32"/>
      <c r="AJ6654" s="32"/>
    </row>
    <row r="6655" spans="32:36" x14ac:dyDescent="0.25">
      <c r="AF6655" s="32"/>
      <c r="AG6655" s="32"/>
      <c r="AH6655" s="32"/>
      <c r="AI6655" s="32"/>
      <c r="AJ6655" s="32"/>
    </row>
    <row r="6656" spans="32:36" x14ac:dyDescent="0.25">
      <c r="AF6656" s="32"/>
      <c r="AG6656" s="32"/>
      <c r="AH6656" s="32"/>
      <c r="AI6656" s="32"/>
      <c r="AJ6656" s="32"/>
    </row>
    <row r="6657" spans="32:36" x14ac:dyDescent="0.25">
      <c r="AF6657" s="32"/>
      <c r="AG6657" s="32"/>
      <c r="AH6657" s="32"/>
      <c r="AI6657" s="32"/>
      <c r="AJ6657" s="32"/>
    </row>
    <row r="6658" spans="32:36" x14ac:dyDescent="0.25">
      <c r="AF6658" s="32"/>
      <c r="AG6658" s="32"/>
      <c r="AH6658" s="32"/>
      <c r="AI6658" s="32"/>
      <c r="AJ6658" s="32"/>
    </row>
    <row r="6659" spans="32:36" x14ac:dyDescent="0.25">
      <c r="AF6659" s="32"/>
      <c r="AG6659" s="32"/>
      <c r="AH6659" s="32"/>
      <c r="AI6659" s="32"/>
      <c r="AJ6659" s="32"/>
    </row>
    <row r="6660" spans="32:36" x14ac:dyDescent="0.25">
      <c r="AF6660" s="32"/>
      <c r="AG6660" s="32"/>
      <c r="AH6660" s="32"/>
      <c r="AI6660" s="32"/>
      <c r="AJ6660" s="32"/>
    </row>
    <row r="6661" spans="32:36" x14ac:dyDescent="0.25">
      <c r="AF6661" s="32"/>
      <c r="AG6661" s="32"/>
      <c r="AH6661" s="32"/>
      <c r="AI6661" s="32"/>
      <c r="AJ6661" s="32"/>
    </row>
    <row r="6662" spans="32:36" x14ac:dyDescent="0.25">
      <c r="AF6662" s="32"/>
      <c r="AG6662" s="32"/>
      <c r="AH6662" s="32"/>
      <c r="AI6662" s="32"/>
      <c r="AJ6662" s="32"/>
    </row>
    <row r="6663" spans="32:36" x14ac:dyDescent="0.25">
      <c r="AF6663" s="32"/>
      <c r="AG6663" s="32"/>
      <c r="AH6663" s="32"/>
      <c r="AI6663" s="32"/>
      <c r="AJ6663" s="32"/>
    </row>
    <row r="6664" spans="32:36" x14ac:dyDescent="0.25">
      <c r="AF6664" s="32"/>
      <c r="AG6664" s="32"/>
      <c r="AH6664" s="32"/>
      <c r="AI6664" s="32"/>
      <c r="AJ6664" s="32"/>
    </row>
    <row r="6665" spans="32:36" x14ac:dyDescent="0.25">
      <c r="AF6665" s="32"/>
      <c r="AG6665" s="32"/>
      <c r="AH6665" s="32"/>
      <c r="AI6665" s="32"/>
      <c r="AJ6665" s="32"/>
    </row>
    <row r="6666" spans="32:36" x14ac:dyDescent="0.25">
      <c r="AF6666" s="32"/>
      <c r="AG6666" s="32"/>
      <c r="AH6666" s="32"/>
      <c r="AI6666" s="32"/>
      <c r="AJ6666" s="32"/>
    </row>
    <row r="6667" spans="32:36" x14ac:dyDescent="0.25">
      <c r="AF6667" s="32"/>
      <c r="AG6667" s="32"/>
      <c r="AH6667" s="32"/>
      <c r="AI6667" s="32"/>
      <c r="AJ6667" s="32"/>
    </row>
    <row r="6668" spans="32:36" x14ac:dyDescent="0.25">
      <c r="AF6668" s="32"/>
      <c r="AG6668" s="32"/>
      <c r="AH6668" s="32"/>
      <c r="AI6668" s="32"/>
      <c r="AJ6668" s="32"/>
    </row>
    <row r="6669" spans="32:36" x14ac:dyDescent="0.25">
      <c r="AF6669" s="32"/>
      <c r="AG6669" s="32"/>
      <c r="AH6669" s="32"/>
      <c r="AI6669" s="32"/>
      <c r="AJ6669" s="32"/>
    </row>
    <row r="6670" spans="32:36" x14ac:dyDescent="0.25">
      <c r="AF6670" s="32"/>
      <c r="AG6670" s="32"/>
      <c r="AH6670" s="32"/>
      <c r="AI6670" s="32"/>
      <c r="AJ6670" s="32"/>
    </row>
    <row r="6671" spans="32:36" x14ac:dyDescent="0.25">
      <c r="AF6671" s="32"/>
      <c r="AG6671" s="32"/>
      <c r="AH6671" s="32"/>
      <c r="AI6671" s="32"/>
      <c r="AJ6671" s="32"/>
    </row>
    <row r="6672" spans="32:36" x14ac:dyDescent="0.25">
      <c r="AF6672" s="32"/>
      <c r="AG6672" s="32"/>
      <c r="AH6672" s="32"/>
      <c r="AI6672" s="32"/>
      <c r="AJ6672" s="32"/>
    </row>
    <row r="6673" spans="32:36" x14ac:dyDescent="0.25">
      <c r="AF6673" s="32"/>
      <c r="AG6673" s="32"/>
      <c r="AH6673" s="32"/>
      <c r="AI6673" s="32"/>
      <c r="AJ6673" s="32"/>
    </row>
    <row r="6674" spans="32:36" x14ac:dyDescent="0.25">
      <c r="AF6674" s="32"/>
      <c r="AG6674" s="32"/>
      <c r="AH6674" s="32"/>
      <c r="AI6674" s="32"/>
      <c r="AJ6674" s="32"/>
    </row>
    <row r="6675" spans="32:36" x14ac:dyDescent="0.25">
      <c r="AF6675" s="32"/>
      <c r="AG6675" s="32"/>
      <c r="AH6675" s="32"/>
      <c r="AI6675" s="32"/>
      <c r="AJ6675" s="32"/>
    </row>
    <row r="6676" spans="32:36" x14ac:dyDescent="0.25">
      <c r="AF6676" s="32"/>
      <c r="AG6676" s="32"/>
      <c r="AH6676" s="32"/>
      <c r="AI6676" s="32"/>
      <c r="AJ6676" s="32"/>
    </row>
    <row r="6677" spans="32:36" x14ac:dyDescent="0.25">
      <c r="AF6677" s="32"/>
      <c r="AG6677" s="32"/>
      <c r="AH6677" s="32"/>
      <c r="AI6677" s="32"/>
      <c r="AJ6677" s="32"/>
    </row>
    <row r="6678" spans="32:36" x14ac:dyDescent="0.25">
      <c r="AF6678" s="32"/>
      <c r="AG6678" s="32"/>
      <c r="AH6678" s="32"/>
      <c r="AI6678" s="32"/>
      <c r="AJ6678" s="32"/>
    </row>
    <row r="6679" spans="32:36" x14ac:dyDescent="0.25">
      <c r="AF6679" s="32"/>
      <c r="AG6679" s="32"/>
      <c r="AH6679" s="32"/>
      <c r="AI6679" s="32"/>
      <c r="AJ6679" s="32"/>
    </row>
    <row r="6680" spans="32:36" x14ac:dyDescent="0.25">
      <c r="AF6680" s="32"/>
      <c r="AG6680" s="32"/>
      <c r="AH6680" s="32"/>
      <c r="AI6680" s="32"/>
      <c r="AJ6680" s="32"/>
    </row>
    <row r="6681" spans="32:36" x14ac:dyDescent="0.25">
      <c r="AF6681" s="32"/>
      <c r="AG6681" s="32"/>
      <c r="AH6681" s="32"/>
      <c r="AI6681" s="32"/>
      <c r="AJ6681" s="32"/>
    </row>
    <row r="6682" spans="32:36" x14ac:dyDescent="0.25">
      <c r="AF6682" s="32"/>
      <c r="AG6682" s="32"/>
      <c r="AH6682" s="32"/>
      <c r="AI6682" s="32"/>
      <c r="AJ6682" s="32"/>
    </row>
    <row r="6683" spans="32:36" x14ac:dyDescent="0.25">
      <c r="AF6683" s="32"/>
      <c r="AG6683" s="32"/>
      <c r="AH6683" s="32"/>
      <c r="AI6683" s="32"/>
      <c r="AJ6683" s="32"/>
    </row>
    <row r="6684" spans="32:36" x14ac:dyDescent="0.25">
      <c r="AF6684" s="32"/>
      <c r="AG6684" s="32"/>
      <c r="AH6684" s="32"/>
      <c r="AI6684" s="32"/>
      <c r="AJ6684" s="32"/>
    </row>
    <row r="6685" spans="32:36" x14ac:dyDescent="0.25">
      <c r="AF6685" s="32"/>
      <c r="AG6685" s="32"/>
      <c r="AH6685" s="32"/>
      <c r="AI6685" s="32"/>
      <c r="AJ6685" s="32"/>
    </row>
    <row r="6686" spans="32:36" x14ac:dyDescent="0.25">
      <c r="AF6686" s="32"/>
      <c r="AG6686" s="32"/>
      <c r="AH6686" s="32"/>
      <c r="AI6686" s="32"/>
      <c r="AJ6686" s="32"/>
    </row>
    <row r="6687" spans="32:36" x14ac:dyDescent="0.25">
      <c r="AF6687" s="32"/>
      <c r="AG6687" s="32"/>
      <c r="AH6687" s="32"/>
      <c r="AI6687" s="32"/>
      <c r="AJ6687" s="32"/>
    </row>
    <row r="6688" spans="32:36" x14ac:dyDescent="0.25">
      <c r="AF6688" s="32"/>
      <c r="AG6688" s="32"/>
      <c r="AH6688" s="32"/>
      <c r="AI6688" s="32"/>
      <c r="AJ6688" s="32"/>
    </row>
    <row r="6689" spans="32:36" x14ac:dyDescent="0.25">
      <c r="AF6689" s="32"/>
      <c r="AG6689" s="32"/>
      <c r="AH6689" s="32"/>
      <c r="AI6689" s="32"/>
      <c r="AJ6689" s="32"/>
    </row>
    <row r="6690" spans="32:36" x14ac:dyDescent="0.25">
      <c r="AF6690" s="32"/>
      <c r="AG6690" s="32"/>
      <c r="AH6690" s="32"/>
      <c r="AI6690" s="32"/>
      <c r="AJ6690" s="32"/>
    </row>
    <row r="6691" spans="32:36" x14ac:dyDescent="0.25">
      <c r="AF6691" s="32"/>
      <c r="AG6691" s="32"/>
      <c r="AH6691" s="32"/>
      <c r="AI6691" s="32"/>
      <c r="AJ6691" s="32"/>
    </row>
    <row r="6692" spans="32:36" x14ac:dyDescent="0.25">
      <c r="AF6692" s="32"/>
      <c r="AG6692" s="32"/>
      <c r="AH6692" s="32"/>
      <c r="AI6692" s="32"/>
      <c r="AJ6692" s="32"/>
    </row>
    <row r="6693" spans="32:36" x14ac:dyDescent="0.25">
      <c r="AF6693" s="32"/>
      <c r="AG6693" s="32"/>
      <c r="AH6693" s="32"/>
      <c r="AI6693" s="32"/>
      <c r="AJ6693" s="32"/>
    </row>
    <row r="6694" spans="32:36" x14ac:dyDescent="0.25">
      <c r="AF6694" s="32"/>
      <c r="AG6694" s="32"/>
      <c r="AH6694" s="32"/>
      <c r="AI6694" s="32"/>
      <c r="AJ6694" s="32"/>
    </row>
    <row r="6695" spans="32:36" x14ac:dyDescent="0.25">
      <c r="AF6695" s="32"/>
      <c r="AG6695" s="32"/>
      <c r="AH6695" s="32"/>
      <c r="AI6695" s="32"/>
      <c r="AJ6695" s="32"/>
    </row>
    <row r="6696" spans="32:36" x14ac:dyDescent="0.25">
      <c r="AF6696" s="32"/>
      <c r="AG6696" s="32"/>
      <c r="AH6696" s="32"/>
      <c r="AI6696" s="32"/>
      <c r="AJ6696" s="32"/>
    </row>
    <row r="6697" spans="32:36" x14ac:dyDescent="0.25">
      <c r="AF6697" s="32"/>
      <c r="AG6697" s="32"/>
      <c r="AH6697" s="32"/>
      <c r="AI6697" s="32"/>
      <c r="AJ6697" s="32"/>
    </row>
    <row r="6698" spans="32:36" x14ac:dyDescent="0.25">
      <c r="AF6698" s="32"/>
      <c r="AG6698" s="32"/>
      <c r="AH6698" s="32"/>
      <c r="AI6698" s="32"/>
      <c r="AJ6698" s="32"/>
    </row>
    <row r="6699" spans="32:36" x14ac:dyDescent="0.25">
      <c r="AF6699" s="32"/>
      <c r="AG6699" s="32"/>
      <c r="AH6699" s="32"/>
      <c r="AI6699" s="32"/>
      <c r="AJ6699" s="32"/>
    </row>
    <row r="6700" spans="32:36" x14ac:dyDescent="0.25">
      <c r="AF6700" s="32"/>
      <c r="AG6700" s="32"/>
      <c r="AH6700" s="32"/>
      <c r="AI6700" s="32"/>
      <c r="AJ6700" s="32"/>
    </row>
    <row r="6701" spans="32:36" x14ac:dyDescent="0.25">
      <c r="AF6701" s="32"/>
      <c r="AG6701" s="32"/>
      <c r="AH6701" s="32"/>
      <c r="AI6701" s="32"/>
      <c r="AJ6701" s="32"/>
    </row>
    <row r="6702" spans="32:36" x14ac:dyDescent="0.25">
      <c r="AF6702" s="32"/>
      <c r="AG6702" s="32"/>
      <c r="AH6702" s="32"/>
      <c r="AI6702" s="32"/>
      <c r="AJ6702" s="32"/>
    </row>
    <row r="6703" spans="32:36" x14ac:dyDescent="0.25">
      <c r="AF6703" s="32"/>
      <c r="AG6703" s="32"/>
      <c r="AH6703" s="32"/>
      <c r="AI6703" s="32"/>
      <c r="AJ6703" s="32"/>
    </row>
    <row r="6704" spans="32:36" x14ac:dyDescent="0.25">
      <c r="AF6704" s="32"/>
      <c r="AG6704" s="32"/>
      <c r="AH6704" s="32"/>
      <c r="AI6704" s="32"/>
      <c r="AJ6704" s="32"/>
    </row>
    <row r="6705" spans="32:36" x14ac:dyDescent="0.25">
      <c r="AF6705" s="32"/>
      <c r="AG6705" s="32"/>
      <c r="AH6705" s="32"/>
      <c r="AI6705" s="32"/>
      <c r="AJ6705" s="32"/>
    </row>
    <row r="6706" spans="32:36" x14ac:dyDescent="0.25">
      <c r="AF6706" s="32"/>
      <c r="AG6706" s="32"/>
      <c r="AH6706" s="32"/>
      <c r="AI6706" s="32"/>
      <c r="AJ6706" s="32"/>
    </row>
    <row r="6707" spans="32:36" x14ac:dyDescent="0.25">
      <c r="AF6707" s="32"/>
      <c r="AG6707" s="32"/>
      <c r="AH6707" s="32"/>
      <c r="AI6707" s="32"/>
      <c r="AJ6707" s="32"/>
    </row>
    <row r="6708" spans="32:36" x14ac:dyDescent="0.25">
      <c r="AF6708" s="32"/>
      <c r="AG6708" s="32"/>
      <c r="AH6708" s="32"/>
      <c r="AI6708" s="32"/>
      <c r="AJ6708" s="32"/>
    </row>
    <row r="6709" spans="32:36" x14ac:dyDescent="0.25">
      <c r="AF6709" s="32"/>
      <c r="AG6709" s="32"/>
      <c r="AH6709" s="32"/>
      <c r="AI6709" s="32"/>
      <c r="AJ6709" s="32"/>
    </row>
    <row r="6710" spans="32:36" x14ac:dyDescent="0.25">
      <c r="AF6710" s="32"/>
      <c r="AG6710" s="32"/>
      <c r="AH6710" s="32"/>
      <c r="AI6710" s="32"/>
      <c r="AJ6710" s="32"/>
    </row>
    <row r="6711" spans="32:36" x14ac:dyDescent="0.25">
      <c r="AF6711" s="32"/>
      <c r="AG6711" s="32"/>
      <c r="AH6711" s="32"/>
      <c r="AI6711" s="32"/>
      <c r="AJ6711" s="32"/>
    </row>
    <row r="6712" spans="32:36" x14ac:dyDescent="0.25">
      <c r="AF6712" s="32"/>
      <c r="AG6712" s="32"/>
      <c r="AH6712" s="32"/>
      <c r="AI6712" s="32"/>
      <c r="AJ6712" s="32"/>
    </row>
    <row r="6713" spans="32:36" x14ac:dyDescent="0.25">
      <c r="AF6713" s="32"/>
      <c r="AG6713" s="32"/>
      <c r="AH6713" s="32"/>
      <c r="AI6713" s="32"/>
      <c r="AJ6713" s="32"/>
    </row>
    <row r="6714" spans="32:36" x14ac:dyDescent="0.25">
      <c r="AF6714" s="32"/>
      <c r="AG6714" s="32"/>
      <c r="AH6714" s="32"/>
      <c r="AI6714" s="32"/>
      <c r="AJ6714" s="32"/>
    </row>
    <row r="6715" spans="32:36" x14ac:dyDescent="0.25">
      <c r="AF6715" s="32"/>
      <c r="AG6715" s="32"/>
      <c r="AH6715" s="32"/>
      <c r="AI6715" s="32"/>
      <c r="AJ6715" s="32"/>
    </row>
    <row r="6716" spans="32:36" x14ac:dyDescent="0.25">
      <c r="AF6716" s="32"/>
      <c r="AG6716" s="32"/>
      <c r="AH6716" s="32"/>
      <c r="AI6716" s="32"/>
      <c r="AJ6716" s="32"/>
    </row>
    <row r="6717" spans="32:36" x14ac:dyDescent="0.25">
      <c r="AF6717" s="32"/>
      <c r="AG6717" s="32"/>
      <c r="AH6717" s="32"/>
      <c r="AI6717" s="32"/>
      <c r="AJ6717" s="32"/>
    </row>
    <row r="6718" spans="32:36" x14ac:dyDescent="0.25">
      <c r="AF6718" s="32"/>
      <c r="AG6718" s="32"/>
      <c r="AH6718" s="32"/>
      <c r="AI6718" s="32"/>
      <c r="AJ6718" s="32"/>
    </row>
    <row r="6719" spans="32:36" x14ac:dyDescent="0.25">
      <c r="AF6719" s="32"/>
      <c r="AG6719" s="32"/>
      <c r="AH6719" s="32"/>
      <c r="AI6719" s="32"/>
      <c r="AJ6719" s="32"/>
    </row>
    <row r="6720" spans="32:36" x14ac:dyDescent="0.25">
      <c r="AF6720" s="32"/>
      <c r="AG6720" s="32"/>
      <c r="AH6720" s="32"/>
      <c r="AI6720" s="32"/>
      <c r="AJ6720" s="32"/>
    </row>
    <row r="6721" spans="32:36" x14ac:dyDescent="0.25">
      <c r="AF6721" s="32"/>
      <c r="AG6721" s="32"/>
      <c r="AH6721" s="32"/>
      <c r="AI6721" s="32"/>
      <c r="AJ6721" s="32"/>
    </row>
    <row r="6722" spans="32:36" x14ac:dyDescent="0.25">
      <c r="AF6722" s="32"/>
      <c r="AG6722" s="32"/>
      <c r="AH6722" s="32"/>
      <c r="AI6722" s="32"/>
      <c r="AJ6722" s="32"/>
    </row>
    <row r="6723" spans="32:36" x14ac:dyDescent="0.25">
      <c r="AF6723" s="32"/>
      <c r="AG6723" s="32"/>
      <c r="AH6723" s="32"/>
      <c r="AI6723" s="32"/>
      <c r="AJ6723" s="32"/>
    </row>
    <row r="6724" spans="32:36" x14ac:dyDescent="0.25">
      <c r="AF6724" s="32"/>
      <c r="AG6724" s="32"/>
      <c r="AH6724" s="32"/>
      <c r="AI6724" s="32"/>
      <c r="AJ6724" s="32"/>
    </row>
    <row r="6725" spans="32:36" x14ac:dyDescent="0.25">
      <c r="AF6725" s="32"/>
      <c r="AG6725" s="32"/>
      <c r="AH6725" s="32"/>
      <c r="AI6725" s="32"/>
      <c r="AJ6725" s="32"/>
    </row>
    <row r="6726" spans="32:36" x14ac:dyDescent="0.25">
      <c r="AF6726" s="32"/>
      <c r="AG6726" s="32"/>
      <c r="AH6726" s="32"/>
      <c r="AI6726" s="32"/>
      <c r="AJ6726" s="32"/>
    </row>
    <row r="6727" spans="32:36" x14ac:dyDescent="0.25">
      <c r="AF6727" s="32"/>
      <c r="AG6727" s="32"/>
      <c r="AH6727" s="32"/>
      <c r="AI6727" s="32"/>
      <c r="AJ6727" s="32"/>
    </row>
    <row r="6728" spans="32:36" x14ac:dyDescent="0.25">
      <c r="AF6728" s="32"/>
      <c r="AG6728" s="32"/>
      <c r="AH6728" s="32"/>
      <c r="AI6728" s="32"/>
      <c r="AJ6728" s="32"/>
    </row>
    <row r="6729" spans="32:36" x14ac:dyDescent="0.25">
      <c r="AF6729" s="32"/>
      <c r="AG6729" s="32"/>
      <c r="AH6729" s="32"/>
      <c r="AI6729" s="32"/>
      <c r="AJ6729" s="32"/>
    </row>
    <row r="6730" spans="32:36" x14ac:dyDescent="0.25">
      <c r="AF6730" s="32"/>
      <c r="AG6730" s="32"/>
      <c r="AH6730" s="32"/>
      <c r="AI6730" s="32"/>
      <c r="AJ6730" s="32"/>
    </row>
    <row r="6731" spans="32:36" x14ac:dyDescent="0.25">
      <c r="AF6731" s="32"/>
      <c r="AG6731" s="32"/>
      <c r="AH6731" s="32"/>
      <c r="AI6731" s="32"/>
      <c r="AJ6731" s="32"/>
    </row>
    <row r="6732" spans="32:36" x14ac:dyDescent="0.25">
      <c r="AF6732" s="32"/>
      <c r="AG6732" s="32"/>
      <c r="AH6732" s="32"/>
      <c r="AI6732" s="32"/>
      <c r="AJ6732" s="32"/>
    </row>
    <row r="6733" spans="32:36" x14ac:dyDescent="0.25">
      <c r="AF6733" s="32"/>
      <c r="AG6733" s="32"/>
      <c r="AH6733" s="32"/>
      <c r="AI6733" s="32"/>
      <c r="AJ6733" s="32"/>
    </row>
    <row r="6734" spans="32:36" x14ac:dyDescent="0.25">
      <c r="AF6734" s="32"/>
      <c r="AG6734" s="32"/>
      <c r="AH6734" s="32"/>
      <c r="AI6734" s="32"/>
      <c r="AJ6734" s="32"/>
    </row>
    <row r="6735" spans="32:36" x14ac:dyDescent="0.25">
      <c r="AF6735" s="32"/>
      <c r="AG6735" s="32"/>
      <c r="AH6735" s="32"/>
      <c r="AI6735" s="32"/>
      <c r="AJ6735" s="32"/>
    </row>
    <row r="6736" spans="32:36" x14ac:dyDescent="0.25">
      <c r="AF6736" s="32"/>
      <c r="AG6736" s="32"/>
      <c r="AH6736" s="32"/>
      <c r="AI6736" s="32"/>
      <c r="AJ6736" s="32"/>
    </row>
    <row r="6737" spans="32:36" x14ac:dyDescent="0.25">
      <c r="AF6737" s="32"/>
      <c r="AG6737" s="32"/>
      <c r="AH6737" s="32"/>
      <c r="AI6737" s="32"/>
      <c r="AJ6737" s="32"/>
    </row>
    <row r="6738" spans="32:36" x14ac:dyDescent="0.25">
      <c r="AF6738" s="32"/>
      <c r="AG6738" s="32"/>
      <c r="AH6738" s="32"/>
      <c r="AI6738" s="32"/>
      <c r="AJ6738" s="32"/>
    </row>
    <row r="6739" spans="32:36" x14ac:dyDescent="0.25">
      <c r="AF6739" s="32"/>
      <c r="AG6739" s="32"/>
      <c r="AH6739" s="32"/>
      <c r="AI6739" s="32"/>
      <c r="AJ6739" s="32"/>
    </row>
    <row r="6740" spans="32:36" x14ac:dyDescent="0.25">
      <c r="AF6740" s="32"/>
      <c r="AG6740" s="32"/>
      <c r="AH6740" s="32"/>
      <c r="AI6740" s="32"/>
      <c r="AJ6740" s="32"/>
    </row>
    <row r="6741" spans="32:36" x14ac:dyDescent="0.25">
      <c r="AF6741" s="32"/>
      <c r="AG6741" s="32"/>
      <c r="AH6741" s="32"/>
      <c r="AI6741" s="32"/>
      <c r="AJ6741" s="32"/>
    </row>
    <row r="6742" spans="32:36" x14ac:dyDescent="0.25">
      <c r="AF6742" s="32"/>
      <c r="AG6742" s="32"/>
      <c r="AH6742" s="32"/>
      <c r="AI6742" s="32"/>
      <c r="AJ6742" s="32"/>
    </row>
    <row r="6743" spans="32:36" x14ac:dyDescent="0.25">
      <c r="AF6743" s="32"/>
      <c r="AG6743" s="32"/>
      <c r="AH6743" s="32"/>
      <c r="AI6743" s="32"/>
      <c r="AJ6743" s="32"/>
    </row>
    <row r="6744" spans="32:36" x14ac:dyDescent="0.25">
      <c r="AF6744" s="32"/>
      <c r="AG6744" s="32"/>
      <c r="AH6744" s="32"/>
      <c r="AI6744" s="32"/>
      <c r="AJ6744" s="32"/>
    </row>
    <row r="6745" spans="32:36" x14ac:dyDescent="0.25">
      <c r="AF6745" s="32"/>
      <c r="AG6745" s="32"/>
      <c r="AH6745" s="32"/>
      <c r="AI6745" s="32"/>
      <c r="AJ6745" s="32"/>
    </row>
    <row r="6746" spans="32:36" x14ac:dyDescent="0.25">
      <c r="AF6746" s="32"/>
      <c r="AG6746" s="32"/>
      <c r="AH6746" s="32"/>
      <c r="AI6746" s="32"/>
      <c r="AJ6746" s="32"/>
    </row>
    <row r="6747" spans="32:36" x14ac:dyDescent="0.25">
      <c r="AF6747" s="32"/>
      <c r="AG6747" s="32"/>
      <c r="AH6747" s="32"/>
      <c r="AI6747" s="32"/>
      <c r="AJ6747" s="32"/>
    </row>
    <row r="6748" spans="32:36" x14ac:dyDescent="0.25">
      <c r="AF6748" s="32"/>
      <c r="AG6748" s="32"/>
      <c r="AH6748" s="32"/>
      <c r="AI6748" s="32"/>
      <c r="AJ6748" s="32"/>
    </row>
    <row r="6749" spans="32:36" x14ac:dyDescent="0.25">
      <c r="AF6749" s="32"/>
      <c r="AG6749" s="32"/>
      <c r="AH6749" s="32"/>
      <c r="AI6749" s="32"/>
      <c r="AJ6749" s="32"/>
    </row>
    <row r="6750" spans="32:36" x14ac:dyDescent="0.25">
      <c r="AF6750" s="32"/>
      <c r="AG6750" s="32"/>
      <c r="AH6750" s="32"/>
      <c r="AI6750" s="32"/>
      <c r="AJ6750" s="32"/>
    </row>
    <row r="6751" spans="32:36" x14ac:dyDescent="0.25">
      <c r="AF6751" s="32"/>
      <c r="AG6751" s="32"/>
      <c r="AH6751" s="32"/>
      <c r="AI6751" s="32"/>
      <c r="AJ6751" s="32"/>
    </row>
    <row r="6752" spans="32:36" x14ac:dyDescent="0.25">
      <c r="AF6752" s="32"/>
      <c r="AG6752" s="32"/>
      <c r="AH6752" s="32"/>
      <c r="AI6752" s="32"/>
      <c r="AJ6752" s="32"/>
    </row>
    <row r="6753" spans="32:36" x14ac:dyDescent="0.25">
      <c r="AF6753" s="32"/>
      <c r="AG6753" s="32"/>
      <c r="AH6753" s="32"/>
      <c r="AI6753" s="32"/>
      <c r="AJ6753" s="32"/>
    </row>
    <row r="6754" spans="32:36" x14ac:dyDescent="0.25">
      <c r="AF6754" s="32"/>
      <c r="AG6754" s="32"/>
      <c r="AH6754" s="32"/>
      <c r="AI6754" s="32"/>
      <c r="AJ6754" s="32"/>
    </row>
    <row r="6755" spans="32:36" x14ac:dyDescent="0.25">
      <c r="AF6755" s="32"/>
      <c r="AG6755" s="32"/>
      <c r="AH6755" s="32"/>
      <c r="AI6755" s="32"/>
      <c r="AJ6755" s="32"/>
    </row>
    <row r="6756" spans="32:36" x14ac:dyDescent="0.25">
      <c r="AF6756" s="32"/>
      <c r="AG6756" s="32"/>
      <c r="AH6756" s="32"/>
      <c r="AI6756" s="32"/>
      <c r="AJ6756" s="32"/>
    </row>
    <row r="6757" spans="32:36" x14ac:dyDescent="0.25">
      <c r="AF6757" s="32"/>
      <c r="AG6757" s="32"/>
      <c r="AH6757" s="32"/>
      <c r="AI6757" s="32"/>
      <c r="AJ6757" s="32"/>
    </row>
    <row r="6758" spans="32:36" x14ac:dyDescent="0.25">
      <c r="AF6758" s="32"/>
      <c r="AG6758" s="32"/>
      <c r="AH6758" s="32"/>
      <c r="AI6758" s="32"/>
      <c r="AJ6758" s="32"/>
    </row>
    <row r="6759" spans="32:36" x14ac:dyDescent="0.25">
      <c r="AF6759" s="32"/>
      <c r="AG6759" s="32"/>
      <c r="AH6759" s="32"/>
      <c r="AI6759" s="32"/>
      <c r="AJ6759" s="32"/>
    </row>
    <row r="6760" spans="32:36" x14ac:dyDescent="0.25">
      <c r="AF6760" s="32"/>
      <c r="AG6760" s="32"/>
      <c r="AH6760" s="32"/>
      <c r="AI6760" s="32"/>
      <c r="AJ6760" s="32"/>
    </row>
    <row r="6761" spans="32:36" x14ac:dyDescent="0.25">
      <c r="AF6761" s="32"/>
      <c r="AG6761" s="32"/>
      <c r="AH6761" s="32"/>
      <c r="AI6761" s="32"/>
      <c r="AJ6761" s="32"/>
    </row>
    <row r="6762" spans="32:36" x14ac:dyDescent="0.25">
      <c r="AF6762" s="32"/>
      <c r="AG6762" s="32"/>
      <c r="AH6762" s="32"/>
      <c r="AI6762" s="32"/>
      <c r="AJ6762" s="32"/>
    </row>
    <row r="6763" spans="32:36" x14ac:dyDescent="0.25">
      <c r="AF6763" s="32"/>
      <c r="AG6763" s="32"/>
      <c r="AH6763" s="32"/>
      <c r="AI6763" s="32"/>
      <c r="AJ6763" s="32"/>
    </row>
    <row r="6764" spans="32:36" x14ac:dyDescent="0.25">
      <c r="AF6764" s="32"/>
      <c r="AG6764" s="32"/>
      <c r="AH6764" s="32"/>
      <c r="AI6764" s="32"/>
      <c r="AJ6764" s="32"/>
    </row>
    <row r="6765" spans="32:36" x14ac:dyDescent="0.25">
      <c r="AF6765" s="32"/>
      <c r="AG6765" s="32"/>
      <c r="AH6765" s="32"/>
      <c r="AI6765" s="32"/>
      <c r="AJ6765" s="32"/>
    </row>
    <row r="6766" spans="32:36" x14ac:dyDescent="0.25">
      <c r="AF6766" s="32"/>
      <c r="AG6766" s="32"/>
      <c r="AH6766" s="32"/>
      <c r="AI6766" s="32"/>
      <c r="AJ6766" s="32"/>
    </row>
    <row r="6767" spans="32:36" x14ac:dyDescent="0.25">
      <c r="AF6767" s="32"/>
      <c r="AG6767" s="32"/>
      <c r="AH6767" s="32"/>
      <c r="AI6767" s="32"/>
      <c r="AJ6767" s="32"/>
    </row>
    <row r="6768" spans="32:36" x14ac:dyDescent="0.25">
      <c r="AF6768" s="32"/>
      <c r="AG6768" s="32"/>
      <c r="AH6768" s="32"/>
      <c r="AI6768" s="32"/>
      <c r="AJ6768" s="32"/>
    </row>
    <row r="6769" spans="32:36" x14ac:dyDescent="0.25">
      <c r="AF6769" s="32"/>
      <c r="AG6769" s="32"/>
      <c r="AH6769" s="32"/>
      <c r="AI6769" s="32"/>
      <c r="AJ6769" s="32"/>
    </row>
    <row r="6770" spans="32:36" x14ac:dyDescent="0.25">
      <c r="AF6770" s="32"/>
      <c r="AG6770" s="32"/>
      <c r="AH6770" s="32"/>
      <c r="AI6770" s="32"/>
      <c r="AJ6770" s="32"/>
    </row>
    <row r="6771" spans="32:36" x14ac:dyDescent="0.25">
      <c r="AF6771" s="32"/>
      <c r="AG6771" s="32"/>
      <c r="AH6771" s="32"/>
      <c r="AI6771" s="32"/>
      <c r="AJ6771" s="32"/>
    </row>
    <row r="6772" spans="32:36" x14ac:dyDescent="0.25">
      <c r="AF6772" s="32"/>
      <c r="AG6772" s="32"/>
      <c r="AH6772" s="32"/>
      <c r="AI6772" s="32"/>
      <c r="AJ6772" s="32"/>
    </row>
    <row r="6773" spans="32:36" x14ac:dyDescent="0.25">
      <c r="AF6773" s="32"/>
      <c r="AG6773" s="32"/>
      <c r="AH6773" s="32"/>
      <c r="AI6773" s="32"/>
      <c r="AJ6773" s="32"/>
    </row>
    <row r="6774" spans="32:36" x14ac:dyDescent="0.25">
      <c r="AF6774" s="32"/>
      <c r="AG6774" s="32"/>
      <c r="AH6774" s="32"/>
      <c r="AI6774" s="32"/>
      <c r="AJ6774" s="32"/>
    </row>
    <row r="6775" spans="32:36" x14ac:dyDescent="0.25">
      <c r="AF6775" s="32"/>
      <c r="AG6775" s="32"/>
      <c r="AH6775" s="32"/>
      <c r="AI6775" s="32"/>
      <c r="AJ6775" s="32"/>
    </row>
    <row r="6776" spans="32:36" x14ac:dyDescent="0.25">
      <c r="AF6776" s="32"/>
      <c r="AG6776" s="32"/>
      <c r="AH6776" s="32"/>
      <c r="AI6776" s="32"/>
      <c r="AJ6776" s="32"/>
    </row>
    <row r="6777" spans="32:36" x14ac:dyDescent="0.25">
      <c r="AF6777" s="32"/>
      <c r="AG6777" s="32"/>
      <c r="AH6777" s="32"/>
      <c r="AI6777" s="32"/>
      <c r="AJ6777" s="32"/>
    </row>
    <row r="6778" spans="32:36" x14ac:dyDescent="0.25">
      <c r="AF6778" s="32"/>
      <c r="AG6778" s="32"/>
      <c r="AH6778" s="32"/>
      <c r="AI6778" s="32"/>
      <c r="AJ6778" s="32"/>
    </row>
    <row r="6779" spans="32:36" x14ac:dyDescent="0.25">
      <c r="AF6779" s="32"/>
      <c r="AG6779" s="32"/>
      <c r="AH6779" s="32"/>
      <c r="AI6779" s="32"/>
      <c r="AJ6779" s="32"/>
    </row>
    <row r="6780" spans="32:36" x14ac:dyDescent="0.25">
      <c r="AF6780" s="32"/>
      <c r="AG6780" s="32"/>
      <c r="AH6780" s="32"/>
      <c r="AI6780" s="32"/>
      <c r="AJ6780" s="32"/>
    </row>
    <row r="6781" spans="32:36" x14ac:dyDescent="0.25">
      <c r="AF6781" s="32"/>
      <c r="AG6781" s="32"/>
      <c r="AH6781" s="32"/>
      <c r="AI6781" s="32"/>
      <c r="AJ6781" s="32"/>
    </row>
    <row r="6782" spans="32:36" x14ac:dyDescent="0.25">
      <c r="AF6782" s="32"/>
      <c r="AG6782" s="32"/>
      <c r="AH6782" s="32"/>
      <c r="AI6782" s="32"/>
      <c r="AJ6782" s="32"/>
    </row>
    <row r="6783" spans="32:36" x14ac:dyDescent="0.25">
      <c r="AF6783" s="32"/>
      <c r="AG6783" s="32"/>
      <c r="AH6783" s="32"/>
      <c r="AI6783" s="32"/>
      <c r="AJ6783" s="32"/>
    </row>
    <row r="6784" spans="32:36" x14ac:dyDescent="0.25">
      <c r="AF6784" s="32"/>
      <c r="AG6784" s="32"/>
      <c r="AH6784" s="32"/>
      <c r="AI6784" s="32"/>
      <c r="AJ6784" s="32"/>
    </row>
    <row r="6785" spans="32:36" x14ac:dyDescent="0.25">
      <c r="AF6785" s="32"/>
      <c r="AG6785" s="32"/>
      <c r="AH6785" s="32"/>
      <c r="AI6785" s="32"/>
      <c r="AJ6785" s="32"/>
    </row>
    <row r="6786" spans="32:36" x14ac:dyDescent="0.25">
      <c r="AF6786" s="32"/>
      <c r="AG6786" s="32"/>
      <c r="AH6786" s="32"/>
      <c r="AI6786" s="32"/>
      <c r="AJ6786" s="32"/>
    </row>
    <row r="6787" spans="32:36" x14ac:dyDescent="0.25">
      <c r="AF6787" s="32"/>
      <c r="AG6787" s="32"/>
      <c r="AH6787" s="32"/>
      <c r="AI6787" s="32"/>
      <c r="AJ6787" s="32"/>
    </row>
    <row r="6788" spans="32:36" x14ac:dyDescent="0.25">
      <c r="AF6788" s="32"/>
      <c r="AG6788" s="32"/>
      <c r="AH6788" s="32"/>
      <c r="AI6788" s="32"/>
      <c r="AJ6788" s="32"/>
    </row>
    <row r="6789" spans="32:36" x14ac:dyDescent="0.25">
      <c r="AF6789" s="32"/>
      <c r="AG6789" s="32"/>
      <c r="AH6789" s="32"/>
      <c r="AI6789" s="32"/>
      <c r="AJ6789" s="32"/>
    </row>
    <row r="6790" spans="32:36" x14ac:dyDescent="0.25">
      <c r="AF6790" s="32"/>
      <c r="AG6790" s="32"/>
      <c r="AH6790" s="32"/>
      <c r="AI6790" s="32"/>
      <c r="AJ6790" s="32"/>
    </row>
    <row r="6791" spans="32:36" x14ac:dyDescent="0.25">
      <c r="AF6791" s="32"/>
      <c r="AG6791" s="32"/>
      <c r="AH6791" s="32"/>
      <c r="AI6791" s="32"/>
      <c r="AJ6791" s="32"/>
    </row>
    <row r="6792" spans="32:36" x14ac:dyDescent="0.25">
      <c r="AF6792" s="32"/>
      <c r="AG6792" s="32"/>
      <c r="AH6792" s="32"/>
      <c r="AI6792" s="32"/>
      <c r="AJ6792" s="32"/>
    </row>
    <row r="6793" spans="32:36" x14ac:dyDescent="0.25">
      <c r="AF6793" s="32"/>
      <c r="AG6793" s="32"/>
      <c r="AH6793" s="32"/>
      <c r="AI6793" s="32"/>
      <c r="AJ6793" s="32"/>
    </row>
    <row r="6794" spans="32:36" x14ac:dyDescent="0.25">
      <c r="AF6794" s="32"/>
      <c r="AG6794" s="32"/>
      <c r="AH6794" s="32"/>
      <c r="AI6794" s="32"/>
      <c r="AJ6794" s="32"/>
    </row>
    <row r="6795" spans="32:36" x14ac:dyDescent="0.25">
      <c r="AF6795" s="32"/>
      <c r="AG6795" s="32"/>
      <c r="AH6795" s="32"/>
      <c r="AI6795" s="32"/>
      <c r="AJ6795" s="32"/>
    </row>
    <row r="6796" spans="32:36" x14ac:dyDescent="0.25">
      <c r="AF6796" s="32"/>
      <c r="AG6796" s="32"/>
      <c r="AH6796" s="32"/>
      <c r="AI6796" s="32"/>
      <c r="AJ6796" s="32"/>
    </row>
    <row r="6797" spans="32:36" x14ac:dyDescent="0.25">
      <c r="AF6797" s="32"/>
      <c r="AG6797" s="32"/>
      <c r="AH6797" s="32"/>
      <c r="AI6797" s="32"/>
      <c r="AJ6797" s="32"/>
    </row>
    <row r="6798" spans="32:36" x14ac:dyDescent="0.25">
      <c r="AF6798" s="32"/>
      <c r="AG6798" s="32"/>
      <c r="AH6798" s="32"/>
      <c r="AI6798" s="32"/>
      <c r="AJ6798" s="32"/>
    </row>
    <row r="6799" spans="32:36" x14ac:dyDescent="0.25">
      <c r="AF6799" s="32"/>
      <c r="AG6799" s="32"/>
      <c r="AH6799" s="32"/>
      <c r="AI6799" s="32"/>
      <c r="AJ6799" s="32"/>
    </row>
    <row r="6800" spans="32:36" x14ac:dyDescent="0.25">
      <c r="AF6800" s="32"/>
      <c r="AG6800" s="32"/>
      <c r="AH6800" s="32"/>
      <c r="AI6800" s="32"/>
      <c r="AJ6800" s="32"/>
    </row>
    <row r="6801" spans="32:36" x14ac:dyDescent="0.25">
      <c r="AF6801" s="32"/>
      <c r="AG6801" s="32"/>
      <c r="AH6801" s="32"/>
      <c r="AI6801" s="32"/>
      <c r="AJ6801" s="32"/>
    </row>
    <row r="6802" spans="32:36" x14ac:dyDescent="0.25">
      <c r="AF6802" s="32"/>
      <c r="AG6802" s="32"/>
      <c r="AH6802" s="32"/>
      <c r="AI6802" s="32"/>
      <c r="AJ6802" s="32"/>
    </row>
    <row r="6803" spans="32:36" x14ac:dyDescent="0.25">
      <c r="AF6803" s="32"/>
      <c r="AG6803" s="32"/>
      <c r="AH6803" s="32"/>
      <c r="AI6803" s="32"/>
      <c r="AJ6803" s="32"/>
    </row>
    <row r="6804" spans="32:36" x14ac:dyDescent="0.25">
      <c r="AF6804" s="32"/>
      <c r="AG6804" s="32"/>
      <c r="AH6804" s="32"/>
      <c r="AI6804" s="32"/>
      <c r="AJ6804" s="32"/>
    </row>
    <row r="6805" spans="32:36" x14ac:dyDescent="0.25">
      <c r="AF6805" s="32"/>
      <c r="AG6805" s="32"/>
      <c r="AH6805" s="32"/>
      <c r="AI6805" s="32"/>
      <c r="AJ6805" s="32"/>
    </row>
    <row r="6806" spans="32:36" x14ac:dyDescent="0.25">
      <c r="AF6806" s="32"/>
      <c r="AG6806" s="32"/>
      <c r="AH6806" s="32"/>
      <c r="AI6806" s="32"/>
      <c r="AJ6806" s="32"/>
    </row>
    <row r="6807" spans="32:36" x14ac:dyDescent="0.25">
      <c r="AF6807" s="32"/>
      <c r="AG6807" s="32"/>
      <c r="AH6807" s="32"/>
      <c r="AI6807" s="32"/>
      <c r="AJ6807" s="32"/>
    </row>
    <row r="6808" spans="32:36" x14ac:dyDescent="0.25">
      <c r="AF6808" s="32"/>
      <c r="AG6808" s="32"/>
      <c r="AH6808" s="32"/>
      <c r="AI6808" s="32"/>
      <c r="AJ6808" s="32"/>
    </row>
    <row r="6809" spans="32:36" x14ac:dyDescent="0.25">
      <c r="AF6809" s="32"/>
      <c r="AG6809" s="32"/>
      <c r="AH6809" s="32"/>
      <c r="AI6809" s="32"/>
      <c r="AJ6809" s="32"/>
    </row>
    <row r="6810" spans="32:36" x14ac:dyDescent="0.25">
      <c r="AF6810" s="32"/>
      <c r="AG6810" s="32"/>
      <c r="AH6810" s="32"/>
      <c r="AI6810" s="32"/>
      <c r="AJ6810" s="32"/>
    </row>
    <row r="6811" spans="32:36" x14ac:dyDescent="0.25">
      <c r="AF6811" s="32"/>
      <c r="AG6811" s="32"/>
      <c r="AH6811" s="32"/>
      <c r="AI6811" s="32"/>
      <c r="AJ6811" s="32"/>
    </row>
    <row r="6812" spans="32:36" x14ac:dyDescent="0.25">
      <c r="AF6812" s="32"/>
      <c r="AG6812" s="32"/>
      <c r="AH6812" s="32"/>
      <c r="AI6812" s="32"/>
      <c r="AJ6812" s="32"/>
    </row>
    <row r="6813" spans="32:36" x14ac:dyDescent="0.25">
      <c r="AF6813" s="32"/>
      <c r="AG6813" s="32"/>
      <c r="AH6813" s="32"/>
      <c r="AI6813" s="32"/>
      <c r="AJ6813" s="32"/>
    </row>
    <row r="6814" spans="32:36" x14ac:dyDescent="0.25">
      <c r="AF6814" s="32"/>
      <c r="AG6814" s="32"/>
      <c r="AH6814" s="32"/>
      <c r="AI6814" s="32"/>
      <c r="AJ6814" s="32"/>
    </row>
    <row r="6815" spans="32:36" x14ac:dyDescent="0.25">
      <c r="AF6815" s="32"/>
      <c r="AG6815" s="32"/>
      <c r="AH6815" s="32"/>
      <c r="AI6815" s="32"/>
      <c r="AJ6815" s="32"/>
    </row>
    <row r="6816" spans="32:36" x14ac:dyDescent="0.25">
      <c r="AF6816" s="32"/>
      <c r="AG6816" s="32"/>
      <c r="AH6816" s="32"/>
      <c r="AI6816" s="32"/>
      <c r="AJ6816" s="32"/>
    </row>
    <row r="6817" spans="32:36" x14ac:dyDescent="0.25">
      <c r="AF6817" s="32"/>
      <c r="AG6817" s="32"/>
      <c r="AH6817" s="32"/>
      <c r="AI6817" s="32"/>
      <c r="AJ6817" s="32"/>
    </row>
    <row r="6818" spans="32:36" x14ac:dyDescent="0.25">
      <c r="AF6818" s="32"/>
      <c r="AG6818" s="32"/>
      <c r="AH6818" s="32"/>
      <c r="AI6818" s="32"/>
      <c r="AJ6818" s="32"/>
    </row>
    <row r="6819" spans="32:36" x14ac:dyDescent="0.25">
      <c r="AF6819" s="32"/>
      <c r="AG6819" s="32"/>
      <c r="AH6819" s="32"/>
      <c r="AI6819" s="32"/>
      <c r="AJ6819" s="32"/>
    </row>
    <row r="6820" spans="32:36" x14ac:dyDescent="0.25">
      <c r="AF6820" s="32"/>
      <c r="AG6820" s="32"/>
      <c r="AH6820" s="32"/>
      <c r="AI6820" s="32"/>
      <c r="AJ6820" s="32"/>
    </row>
    <row r="6821" spans="32:36" x14ac:dyDescent="0.25">
      <c r="AF6821" s="32"/>
      <c r="AG6821" s="32"/>
      <c r="AH6821" s="32"/>
      <c r="AI6821" s="32"/>
      <c r="AJ6821" s="32"/>
    </row>
    <row r="6822" spans="32:36" x14ac:dyDescent="0.25">
      <c r="AF6822" s="32"/>
      <c r="AG6822" s="32"/>
      <c r="AH6822" s="32"/>
      <c r="AI6822" s="32"/>
      <c r="AJ6822" s="32"/>
    </row>
    <row r="6823" spans="32:36" x14ac:dyDescent="0.25">
      <c r="AF6823" s="32"/>
      <c r="AG6823" s="32"/>
      <c r="AH6823" s="32"/>
      <c r="AI6823" s="32"/>
      <c r="AJ6823" s="32"/>
    </row>
    <row r="6824" spans="32:36" x14ac:dyDescent="0.25">
      <c r="AF6824" s="32"/>
      <c r="AG6824" s="32"/>
      <c r="AH6824" s="32"/>
      <c r="AI6824" s="32"/>
      <c r="AJ6824" s="32"/>
    </row>
    <row r="6825" spans="32:36" x14ac:dyDescent="0.25">
      <c r="AF6825" s="32"/>
      <c r="AG6825" s="32"/>
      <c r="AH6825" s="32"/>
      <c r="AI6825" s="32"/>
      <c r="AJ6825" s="32"/>
    </row>
    <row r="6826" spans="32:36" x14ac:dyDescent="0.25">
      <c r="AF6826" s="32"/>
      <c r="AG6826" s="32"/>
      <c r="AH6826" s="32"/>
      <c r="AI6826" s="32"/>
      <c r="AJ6826" s="32"/>
    </row>
    <row r="6827" spans="32:36" x14ac:dyDescent="0.25">
      <c r="AF6827" s="32"/>
      <c r="AG6827" s="32"/>
      <c r="AH6827" s="32"/>
      <c r="AI6827" s="32"/>
      <c r="AJ6827" s="32"/>
    </row>
    <row r="6828" spans="32:36" x14ac:dyDescent="0.25">
      <c r="AF6828" s="32"/>
      <c r="AG6828" s="32"/>
      <c r="AH6828" s="32"/>
      <c r="AI6828" s="32"/>
      <c r="AJ6828" s="32"/>
    </row>
    <row r="6829" spans="32:36" x14ac:dyDescent="0.25">
      <c r="AF6829" s="32"/>
      <c r="AG6829" s="32"/>
      <c r="AH6829" s="32"/>
      <c r="AI6829" s="32"/>
      <c r="AJ6829" s="32"/>
    </row>
    <row r="6830" spans="32:36" x14ac:dyDescent="0.25">
      <c r="AF6830" s="32"/>
      <c r="AG6830" s="32"/>
      <c r="AH6830" s="32"/>
      <c r="AI6830" s="32"/>
      <c r="AJ6830" s="32"/>
    </row>
    <row r="6831" spans="32:36" x14ac:dyDescent="0.25">
      <c r="AF6831" s="32"/>
      <c r="AG6831" s="32"/>
      <c r="AH6831" s="32"/>
      <c r="AI6831" s="32"/>
      <c r="AJ6831" s="32"/>
    </row>
    <row r="6832" spans="32:36" x14ac:dyDescent="0.25">
      <c r="AF6832" s="32"/>
      <c r="AG6832" s="32"/>
      <c r="AH6832" s="32"/>
      <c r="AI6832" s="32"/>
      <c r="AJ6832" s="32"/>
    </row>
    <row r="6833" spans="32:36" x14ac:dyDescent="0.25">
      <c r="AF6833" s="32"/>
      <c r="AG6833" s="32"/>
      <c r="AH6833" s="32"/>
      <c r="AI6833" s="32"/>
      <c r="AJ6833" s="32"/>
    </row>
    <row r="6834" spans="32:36" x14ac:dyDescent="0.25">
      <c r="AF6834" s="32"/>
      <c r="AG6834" s="32"/>
      <c r="AH6834" s="32"/>
      <c r="AI6834" s="32"/>
      <c r="AJ6834" s="32"/>
    </row>
    <row r="6835" spans="32:36" x14ac:dyDescent="0.25">
      <c r="AF6835" s="32"/>
      <c r="AG6835" s="32"/>
      <c r="AH6835" s="32"/>
      <c r="AI6835" s="32"/>
      <c r="AJ6835" s="32"/>
    </row>
    <row r="6836" spans="32:36" x14ac:dyDescent="0.25">
      <c r="AF6836" s="32"/>
      <c r="AG6836" s="32"/>
      <c r="AH6836" s="32"/>
      <c r="AI6836" s="32"/>
      <c r="AJ6836" s="32"/>
    </row>
    <row r="6837" spans="32:36" x14ac:dyDescent="0.25">
      <c r="AF6837" s="32"/>
      <c r="AG6837" s="32"/>
      <c r="AH6837" s="32"/>
      <c r="AI6837" s="32"/>
      <c r="AJ6837" s="32"/>
    </row>
    <row r="6838" spans="32:36" x14ac:dyDescent="0.25">
      <c r="AF6838" s="32"/>
      <c r="AG6838" s="32"/>
      <c r="AH6838" s="32"/>
      <c r="AI6838" s="32"/>
      <c r="AJ6838" s="32"/>
    </row>
    <row r="6839" spans="32:36" x14ac:dyDescent="0.25">
      <c r="AF6839" s="32"/>
      <c r="AG6839" s="32"/>
      <c r="AH6839" s="32"/>
      <c r="AI6839" s="32"/>
      <c r="AJ6839" s="32"/>
    </row>
    <row r="6840" spans="32:36" x14ac:dyDescent="0.25">
      <c r="AF6840" s="32"/>
      <c r="AG6840" s="32"/>
      <c r="AH6840" s="32"/>
      <c r="AI6840" s="32"/>
      <c r="AJ6840" s="32"/>
    </row>
    <row r="6841" spans="32:36" x14ac:dyDescent="0.25">
      <c r="AF6841" s="32"/>
      <c r="AG6841" s="32"/>
      <c r="AH6841" s="32"/>
      <c r="AI6841" s="32"/>
      <c r="AJ6841" s="32"/>
    </row>
    <row r="6842" spans="32:36" x14ac:dyDescent="0.25">
      <c r="AF6842" s="32"/>
      <c r="AG6842" s="32"/>
      <c r="AH6842" s="32"/>
      <c r="AI6842" s="32"/>
      <c r="AJ6842" s="32"/>
    </row>
    <row r="6843" spans="32:36" x14ac:dyDescent="0.25">
      <c r="AF6843" s="32"/>
      <c r="AG6843" s="32"/>
      <c r="AH6843" s="32"/>
      <c r="AI6843" s="32"/>
      <c r="AJ6843" s="32"/>
    </row>
    <row r="6844" spans="32:36" x14ac:dyDescent="0.25">
      <c r="AF6844" s="32"/>
      <c r="AG6844" s="32"/>
      <c r="AH6844" s="32"/>
      <c r="AI6844" s="32"/>
      <c r="AJ6844" s="32"/>
    </row>
    <row r="6845" spans="32:36" x14ac:dyDescent="0.25">
      <c r="AF6845" s="32"/>
      <c r="AG6845" s="32"/>
      <c r="AH6845" s="32"/>
      <c r="AI6845" s="32"/>
      <c r="AJ6845" s="32"/>
    </row>
    <row r="6846" spans="32:36" x14ac:dyDescent="0.25">
      <c r="AF6846" s="32"/>
      <c r="AG6846" s="32"/>
      <c r="AH6846" s="32"/>
      <c r="AI6846" s="32"/>
      <c r="AJ6846" s="32"/>
    </row>
    <row r="6847" spans="32:36" x14ac:dyDescent="0.25">
      <c r="AF6847" s="32"/>
      <c r="AG6847" s="32"/>
      <c r="AH6847" s="32"/>
      <c r="AI6847" s="32"/>
      <c r="AJ6847" s="32"/>
    </row>
    <row r="6848" spans="32:36" x14ac:dyDescent="0.25">
      <c r="AF6848" s="32"/>
      <c r="AG6848" s="32"/>
      <c r="AH6848" s="32"/>
      <c r="AI6848" s="32"/>
      <c r="AJ6848" s="32"/>
    </row>
    <row r="6849" spans="32:36" x14ac:dyDescent="0.25">
      <c r="AF6849" s="32"/>
      <c r="AG6849" s="32"/>
      <c r="AH6849" s="32"/>
      <c r="AI6849" s="32"/>
      <c r="AJ6849" s="32"/>
    </row>
    <row r="6850" spans="32:36" x14ac:dyDescent="0.25">
      <c r="AF6850" s="32"/>
      <c r="AG6850" s="32"/>
      <c r="AH6850" s="32"/>
      <c r="AI6850" s="32"/>
      <c r="AJ6850" s="32"/>
    </row>
    <row r="6851" spans="32:36" x14ac:dyDescent="0.25">
      <c r="AF6851" s="32"/>
      <c r="AG6851" s="32"/>
      <c r="AH6851" s="32"/>
      <c r="AI6851" s="32"/>
      <c r="AJ6851" s="32"/>
    </row>
    <row r="6852" spans="32:36" x14ac:dyDescent="0.25">
      <c r="AF6852" s="32"/>
      <c r="AG6852" s="32"/>
      <c r="AH6852" s="32"/>
      <c r="AI6852" s="32"/>
      <c r="AJ6852" s="32"/>
    </row>
    <row r="6853" spans="32:36" x14ac:dyDescent="0.25">
      <c r="AF6853" s="32"/>
      <c r="AG6853" s="32"/>
      <c r="AH6853" s="32"/>
      <c r="AI6853" s="32"/>
      <c r="AJ6853" s="32"/>
    </row>
    <row r="6854" spans="32:36" x14ac:dyDescent="0.25">
      <c r="AF6854" s="32"/>
      <c r="AG6854" s="32"/>
      <c r="AH6854" s="32"/>
      <c r="AI6854" s="32"/>
      <c r="AJ6854" s="32"/>
    </row>
    <row r="6855" spans="32:36" x14ac:dyDescent="0.25">
      <c r="AF6855" s="32"/>
      <c r="AG6855" s="32"/>
      <c r="AH6855" s="32"/>
      <c r="AI6855" s="32"/>
      <c r="AJ6855" s="32"/>
    </row>
    <row r="6856" spans="32:36" x14ac:dyDescent="0.25">
      <c r="AF6856" s="32"/>
      <c r="AG6856" s="32"/>
      <c r="AH6856" s="32"/>
      <c r="AI6856" s="32"/>
      <c r="AJ6856" s="32"/>
    </row>
    <row r="6857" spans="32:36" x14ac:dyDescent="0.25">
      <c r="AF6857" s="32"/>
      <c r="AG6857" s="32"/>
      <c r="AH6857" s="32"/>
      <c r="AI6857" s="32"/>
      <c r="AJ6857" s="32"/>
    </row>
    <row r="6858" spans="32:36" x14ac:dyDescent="0.25">
      <c r="AF6858" s="32"/>
      <c r="AG6858" s="32"/>
      <c r="AH6858" s="32"/>
      <c r="AI6858" s="32"/>
      <c r="AJ6858" s="32"/>
    </row>
    <row r="6859" spans="32:36" x14ac:dyDescent="0.25">
      <c r="AF6859" s="32"/>
      <c r="AG6859" s="32"/>
      <c r="AH6859" s="32"/>
      <c r="AI6859" s="32"/>
      <c r="AJ6859" s="32"/>
    </row>
    <row r="6860" spans="32:36" x14ac:dyDescent="0.25">
      <c r="AF6860" s="32"/>
      <c r="AG6860" s="32"/>
      <c r="AH6860" s="32"/>
      <c r="AI6860" s="32"/>
      <c r="AJ6860" s="32"/>
    </row>
    <row r="6861" spans="32:36" x14ac:dyDescent="0.25">
      <c r="AF6861" s="32"/>
      <c r="AG6861" s="32"/>
      <c r="AH6861" s="32"/>
      <c r="AI6861" s="32"/>
      <c r="AJ6861" s="32"/>
    </row>
    <row r="6862" spans="32:36" x14ac:dyDescent="0.25">
      <c r="AF6862" s="32"/>
      <c r="AG6862" s="32"/>
      <c r="AH6862" s="32"/>
      <c r="AI6862" s="32"/>
      <c r="AJ6862" s="32"/>
    </row>
    <row r="6863" spans="32:36" x14ac:dyDescent="0.25">
      <c r="AF6863" s="32"/>
      <c r="AG6863" s="32"/>
      <c r="AH6863" s="32"/>
      <c r="AI6863" s="32"/>
      <c r="AJ6863" s="32"/>
    </row>
    <row r="6864" spans="32:36" x14ac:dyDescent="0.25">
      <c r="AF6864" s="32"/>
      <c r="AG6864" s="32"/>
      <c r="AH6864" s="32"/>
      <c r="AI6864" s="32"/>
      <c r="AJ6864" s="32"/>
    </row>
    <row r="6865" spans="32:36" x14ac:dyDescent="0.25">
      <c r="AF6865" s="32"/>
      <c r="AG6865" s="32"/>
      <c r="AH6865" s="32"/>
      <c r="AI6865" s="32"/>
      <c r="AJ6865" s="32"/>
    </row>
    <row r="6866" spans="32:36" x14ac:dyDescent="0.25">
      <c r="AF6866" s="32"/>
      <c r="AG6866" s="32"/>
      <c r="AH6866" s="32"/>
      <c r="AI6866" s="32"/>
      <c r="AJ6866" s="32"/>
    </row>
    <row r="6867" spans="32:36" x14ac:dyDescent="0.25">
      <c r="AF6867" s="32"/>
      <c r="AG6867" s="32"/>
      <c r="AH6867" s="32"/>
      <c r="AI6867" s="32"/>
      <c r="AJ6867" s="32"/>
    </row>
    <row r="6868" spans="32:36" x14ac:dyDescent="0.25">
      <c r="AF6868" s="32"/>
      <c r="AG6868" s="32"/>
      <c r="AH6868" s="32"/>
      <c r="AI6868" s="32"/>
      <c r="AJ6868" s="32"/>
    </row>
    <row r="6869" spans="32:36" x14ac:dyDescent="0.25">
      <c r="AF6869" s="32"/>
      <c r="AG6869" s="32"/>
      <c r="AH6869" s="32"/>
      <c r="AI6869" s="32"/>
      <c r="AJ6869" s="32"/>
    </row>
    <row r="6870" spans="32:36" x14ac:dyDescent="0.25">
      <c r="AF6870" s="32"/>
      <c r="AG6870" s="32"/>
      <c r="AH6870" s="32"/>
      <c r="AI6870" s="32"/>
      <c r="AJ6870" s="32"/>
    </row>
    <row r="6871" spans="32:36" x14ac:dyDescent="0.25">
      <c r="AF6871" s="32"/>
      <c r="AG6871" s="32"/>
      <c r="AH6871" s="32"/>
      <c r="AI6871" s="32"/>
      <c r="AJ6871" s="32"/>
    </row>
    <row r="6872" spans="32:36" x14ac:dyDescent="0.25">
      <c r="AF6872" s="32"/>
      <c r="AG6872" s="32"/>
      <c r="AH6872" s="32"/>
      <c r="AI6872" s="32"/>
      <c r="AJ6872" s="32"/>
    </row>
    <row r="6873" spans="32:36" x14ac:dyDescent="0.25">
      <c r="AF6873" s="32"/>
      <c r="AG6873" s="32"/>
      <c r="AH6873" s="32"/>
      <c r="AI6873" s="32"/>
      <c r="AJ6873" s="32"/>
    </row>
    <row r="6874" spans="32:36" x14ac:dyDescent="0.25">
      <c r="AF6874" s="32"/>
      <c r="AG6874" s="32"/>
      <c r="AH6874" s="32"/>
      <c r="AI6874" s="32"/>
      <c r="AJ6874" s="32"/>
    </row>
    <row r="6875" spans="32:36" x14ac:dyDescent="0.25">
      <c r="AF6875" s="32"/>
      <c r="AG6875" s="32"/>
      <c r="AH6875" s="32"/>
      <c r="AI6875" s="32"/>
      <c r="AJ6875" s="32"/>
    </row>
    <row r="6876" spans="32:36" x14ac:dyDescent="0.25">
      <c r="AF6876" s="32"/>
      <c r="AG6876" s="32"/>
      <c r="AH6876" s="32"/>
      <c r="AI6876" s="32"/>
      <c r="AJ6876" s="32"/>
    </row>
    <row r="6877" spans="32:36" x14ac:dyDescent="0.25">
      <c r="AF6877" s="32"/>
      <c r="AG6877" s="32"/>
      <c r="AH6877" s="32"/>
      <c r="AI6877" s="32"/>
      <c r="AJ6877" s="32"/>
    </row>
    <row r="6878" spans="32:36" x14ac:dyDescent="0.25">
      <c r="AF6878" s="32"/>
      <c r="AG6878" s="32"/>
      <c r="AH6878" s="32"/>
      <c r="AI6878" s="32"/>
      <c r="AJ6878" s="32"/>
    </row>
    <row r="6879" spans="32:36" x14ac:dyDescent="0.25">
      <c r="AF6879" s="32"/>
      <c r="AG6879" s="32"/>
      <c r="AH6879" s="32"/>
      <c r="AI6879" s="32"/>
      <c r="AJ6879" s="32"/>
    </row>
    <row r="6880" spans="32:36" x14ac:dyDescent="0.25">
      <c r="AF6880" s="32"/>
      <c r="AG6880" s="32"/>
      <c r="AH6880" s="32"/>
      <c r="AI6880" s="32"/>
      <c r="AJ6880" s="32"/>
    </row>
    <row r="6881" spans="32:36" x14ac:dyDescent="0.25">
      <c r="AF6881" s="32"/>
      <c r="AG6881" s="32"/>
      <c r="AH6881" s="32"/>
      <c r="AI6881" s="32"/>
      <c r="AJ6881" s="32"/>
    </row>
    <row r="6882" spans="32:36" x14ac:dyDescent="0.25">
      <c r="AF6882" s="32"/>
      <c r="AG6882" s="32"/>
      <c r="AH6882" s="32"/>
      <c r="AI6882" s="32"/>
      <c r="AJ6882" s="32"/>
    </row>
    <row r="6883" spans="32:36" x14ac:dyDescent="0.25">
      <c r="AF6883" s="32"/>
      <c r="AG6883" s="32"/>
      <c r="AH6883" s="32"/>
      <c r="AI6883" s="32"/>
      <c r="AJ6883" s="32"/>
    </row>
    <row r="6884" spans="32:36" x14ac:dyDescent="0.25">
      <c r="AF6884" s="32"/>
      <c r="AG6884" s="32"/>
      <c r="AH6884" s="32"/>
      <c r="AI6884" s="32"/>
      <c r="AJ6884" s="32"/>
    </row>
    <row r="6885" spans="32:36" x14ac:dyDescent="0.25">
      <c r="AF6885" s="32"/>
      <c r="AG6885" s="32"/>
      <c r="AH6885" s="32"/>
      <c r="AI6885" s="32"/>
      <c r="AJ6885" s="32"/>
    </row>
    <row r="6886" spans="32:36" x14ac:dyDescent="0.25">
      <c r="AF6886" s="32"/>
      <c r="AG6886" s="32"/>
      <c r="AH6886" s="32"/>
      <c r="AI6886" s="32"/>
      <c r="AJ6886" s="32"/>
    </row>
    <row r="6887" spans="32:36" x14ac:dyDescent="0.25">
      <c r="AF6887" s="32"/>
      <c r="AG6887" s="32"/>
      <c r="AH6887" s="32"/>
      <c r="AI6887" s="32"/>
      <c r="AJ6887" s="32"/>
    </row>
    <row r="6888" spans="32:36" x14ac:dyDescent="0.25">
      <c r="AF6888" s="32"/>
      <c r="AG6888" s="32"/>
      <c r="AH6888" s="32"/>
      <c r="AI6888" s="32"/>
      <c r="AJ6888" s="32"/>
    </row>
    <row r="6889" spans="32:36" x14ac:dyDescent="0.25">
      <c r="AF6889" s="32"/>
      <c r="AG6889" s="32"/>
      <c r="AH6889" s="32"/>
      <c r="AI6889" s="32"/>
      <c r="AJ6889" s="32"/>
    </row>
    <row r="6890" spans="32:36" x14ac:dyDescent="0.25">
      <c r="AF6890" s="32"/>
      <c r="AG6890" s="32"/>
      <c r="AH6890" s="32"/>
      <c r="AI6890" s="32"/>
      <c r="AJ6890" s="32"/>
    </row>
    <row r="6891" spans="32:36" x14ac:dyDescent="0.25">
      <c r="AF6891" s="32"/>
      <c r="AG6891" s="32"/>
      <c r="AH6891" s="32"/>
      <c r="AI6891" s="32"/>
      <c r="AJ6891" s="32"/>
    </row>
    <row r="6892" spans="32:36" x14ac:dyDescent="0.25">
      <c r="AF6892" s="32"/>
      <c r="AG6892" s="32"/>
      <c r="AH6892" s="32"/>
      <c r="AI6892" s="32"/>
      <c r="AJ6892" s="32"/>
    </row>
    <row r="6893" spans="32:36" x14ac:dyDescent="0.25">
      <c r="AF6893" s="32"/>
      <c r="AG6893" s="32"/>
      <c r="AH6893" s="32"/>
      <c r="AI6893" s="32"/>
      <c r="AJ6893" s="32"/>
    </row>
    <row r="6894" spans="32:36" x14ac:dyDescent="0.25">
      <c r="AF6894" s="32"/>
      <c r="AG6894" s="32"/>
      <c r="AH6894" s="32"/>
      <c r="AI6894" s="32"/>
      <c r="AJ6894" s="32"/>
    </row>
    <row r="6895" spans="32:36" x14ac:dyDescent="0.25">
      <c r="AF6895" s="32"/>
      <c r="AG6895" s="32"/>
      <c r="AH6895" s="32"/>
      <c r="AI6895" s="32"/>
      <c r="AJ6895" s="32"/>
    </row>
    <row r="6896" spans="32:36" x14ac:dyDescent="0.25">
      <c r="AF6896" s="32"/>
      <c r="AG6896" s="32"/>
      <c r="AH6896" s="32"/>
      <c r="AI6896" s="32"/>
      <c r="AJ6896" s="32"/>
    </row>
    <row r="6897" spans="32:36" x14ac:dyDescent="0.25">
      <c r="AF6897" s="32"/>
      <c r="AG6897" s="32"/>
      <c r="AH6897" s="32"/>
      <c r="AI6897" s="32"/>
      <c r="AJ6897" s="32"/>
    </row>
    <row r="6898" spans="32:36" x14ac:dyDescent="0.25">
      <c r="AF6898" s="32"/>
      <c r="AG6898" s="32"/>
      <c r="AH6898" s="32"/>
      <c r="AI6898" s="32"/>
      <c r="AJ6898" s="32"/>
    </row>
    <row r="6899" spans="32:36" x14ac:dyDescent="0.25">
      <c r="AF6899" s="32"/>
      <c r="AG6899" s="32"/>
      <c r="AH6899" s="32"/>
      <c r="AI6899" s="32"/>
      <c r="AJ6899" s="32"/>
    </row>
    <row r="6900" spans="32:36" x14ac:dyDescent="0.25">
      <c r="AF6900" s="32"/>
      <c r="AG6900" s="32"/>
      <c r="AH6900" s="32"/>
      <c r="AI6900" s="32"/>
      <c r="AJ6900" s="32"/>
    </row>
    <row r="6901" spans="32:36" x14ac:dyDescent="0.25">
      <c r="AF6901" s="32"/>
      <c r="AG6901" s="32"/>
      <c r="AH6901" s="32"/>
      <c r="AI6901" s="32"/>
      <c r="AJ6901" s="32"/>
    </row>
    <row r="6902" spans="32:36" x14ac:dyDescent="0.25">
      <c r="AF6902" s="32"/>
      <c r="AG6902" s="32"/>
      <c r="AH6902" s="32"/>
      <c r="AI6902" s="32"/>
      <c r="AJ6902" s="32"/>
    </row>
    <row r="6903" spans="32:36" x14ac:dyDescent="0.25">
      <c r="AF6903" s="32"/>
      <c r="AG6903" s="32"/>
      <c r="AH6903" s="32"/>
      <c r="AI6903" s="32"/>
      <c r="AJ6903" s="32"/>
    </row>
    <row r="6904" spans="32:36" x14ac:dyDescent="0.25">
      <c r="AF6904" s="32"/>
      <c r="AG6904" s="32"/>
      <c r="AH6904" s="32"/>
      <c r="AI6904" s="32"/>
      <c r="AJ6904" s="32"/>
    </row>
    <row r="6905" spans="32:36" x14ac:dyDescent="0.25">
      <c r="AF6905" s="32"/>
      <c r="AG6905" s="32"/>
      <c r="AH6905" s="32"/>
      <c r="AI6905" s="32"/>
      <c r="AJ6905" s="32"/>
    </row>
    <row r="6906" spans="32:36" x14ac:dyDescent="0.25">
      <c r="AF6906" s="32"/>
      <c r="AG6906" s="32"/>
      <c r="AH6906" s="32"/>
      <c r="AI6906" s="32"/>
      <c r="AJ6906" s="32"/>
    </row>
    <row r="6907" spans="32:36" x14ac:dyDescent="0.25">
      <c r="AF6907" s="32"/>
      <c r="AG6907" s="32"/>
      <c r="AH6907" s="32"/>
      <c r="AI6907" s="32"/>
      <c r="AJ6907" s="32"/>
    </row>
    <row r="6908" spans="32:36" x14ac:dyDescent="0.25">
      <c r="AF6908" s="32"/>
      <c r="AG6908" s="32"/>
      <c r="AH6908" s="32"/>
      <c r="AI6908" s="32"/>
      <c r="AJ6908" s="32"/>
    </row>
    <row r="6909" spans="32:36" x14ac:dyDescent="0.25">
      <c r="AF6909" s="32"/>
      <c r="AG6909" s="32"/>
      <c r="AH6909" s="32"/>
      <c r="AI6909" s="32"/>
      <c r="AJ6909" s="32"/>
    </row>
    <row r="6910" spans="32:36" x14ac:dyDescent="0.25">
      <c r="AF6910" s="32"/>
      <c r="AG6910" s="32"/>
      <c r="AH6910" s="32"/>
      <c r="AI6910" s="32"/>
      <c r="AJ6910" s="32"/>
    </row>
    <row r="6911" spans="32:36" x14ac:dyDescent="0.25">
      <c r="AF6911" s="32"/>
      <c r="AG6911" s="32"/>
      <c r="AH6911" s="32"/>
      <c r="AI6911" s="32"/>
      <c r="AJ6911" s="32"/>
    </row>
    <row r="6912" spans="32:36" x14ac:dyDescent="0.25">
      <c r="AF6912" s="32"/>
      <c r="AG6912" s="32"/>
      <c r="AH6912" s="32"/>
      <c r="AI6912" s="32"/>
      <c r="AJ6912" s="32"/>
    </row>
    <row r="6913" spans="32:36" x14ac:dyDescent="0.25">
      <c r="AF6913" s="32"/>
      <c r="AG6913" s="32"/>
      <c r="AH6913" s="32"/>
      <c r="AI6913" s="32"/>
      <c r="AJ6913" s="32"/>
    </row>
    <row r="6914" spans="32:36" x14ac:dyDescent="0.25">
      <c r="AF6914" s="32"/>
      <c r="AG6914" s="32"/>
      <c r="AH6914" s="32"/>
      <c r="AI6914" s="32"/>
      <c r="AJ6914" s="32"/>
    </row>
    <row r="6915" spans="32:36" x14ac:dyDescent="0.25">
      <c r="AF6915" s="32"/>
      <c r="AG6915" s="32"/>
      <c r="AH6915" s="32"/>
      <c r="AI6915" s="32"/>
      <c r="AJ6915" s="32"/>
    </row>
    <row r="6916" spans="32:36" x14ac:dyDescent="0.25">
      <c r="AF6916" s="32"/>
      <c r="AG6916" s="32"/>
      <c r="AH6916" s="32"/>
      <c r="AI6916" s="32"/>
      <c r="AJ6916" s="32"/>
    </row>
    <row r="6917" spans="32:36" x14ac:dyDescent="0.25">
      <c r="AF6917" s="32"/>
      <c r="AG6917" s="32"/>
      <c r="AH6917" s="32"/>
      <c r="AI6917" s="32"/>
      <c r="AJ6917" s="32"/>
    </row>
    <row r="6918" spans="32:36" x14ac:dyDescent="0.25">
      <c r="AF6918" s="32"/>
      <c r="AG6918" s="32"/>
      <c r="AH6918" s="32"/>
      <c r="AI6918" s="32"/>
      <c r="AJ6918" s="32"/>
    </row>
    <row r="6919" spans="32:36" x14ac:dyDescent="0.25">
      <c r="AF6919" s="32"/>
      <c r="AG6919" s="32"/>
      <c r="AH6919" s="32"/>
      <c r="AI6919" s="32"/>
      <c r="AJ6919" s="32"/>
    </row>
    <row r="6920" spans="32:36" x14ac:dyDescent="0.25">
      <c r="AF6920" s="32"/>
      <c r="AG6920" s="32"/>
      <c r="AH6920" s="32"/>
      <c r="AI6920" s="32"/>
      <c r="AJ6920" s="32"/>
    </row>
    <row r="6921" spans="32:36" x14ac:dyDescent="0.25">
      <c r="AF6921" s="32"/>
      <c r="AG6921" s="32"/>
      <c r="AH6921" s="32"/>
      <c r="AI6921" s="32"/>
      <c r="AJ6921" s="32"/>
    </row>
    <row r="6922" spans="32:36" x14ac:dyDescent="0.25">
      <c r="AF6922" s="32"/>
      <c r="AG6922" s="32"/>
      <c r="AH6922" s="32"/>
      <c r="AI6922" s="32"/>
      <c r="AJ6922" s="32"/>
    </row>
    <row r="6923" spans="32:36" x14ac:dyDescent="0.25">
      <c r="AF6923" s="32"/>
      <c r="AG6923" s="32"/>
      <c r="AH6923" s="32"/>
      <c r="AI6923" s="32"/>
      <c r="AJ6923" s="32"/>
    </row>
    <row r="6924" spans="32:36" x14ac:dyDescent="0.25">
      <c r="AF6924" s="32"/>
      <c r="AG6924" s="32"/>
      <c r="AH6924" s="32"/>
      <c r="AI6924" s="32"/>
      <c r="AJ6924" s="32"/>
    </row>
    <row r="6925" spans="32:36" x14ac:dyDescent="0.25">
      <c r="AF6925" s="32"/>
      <c r="AG6925" s="32"/>
      <c r="AH6925" s="32"/>
      <c r="AI6925" s="32"/>
      <c r="AJ6925" s="32"/>
    </row>
    <row r="6926" spans="32:36" x14ac:dyDescent="0.25">
      <c r="AF6926" s="32"/>
      <c r="AG6926" s="32"/>
      <c r="AH6926" s="32"/>
      <c r="AI6926" s="32"/>
      <c r="AJ6926" s="32"/>
    </row>
    <row r="6927" spans="32:36" x14ac:dyDescent="0.25">
      <c r="AF6927" s="32"/>
      <c r="AG6927" s="32"/>
      <c r="AH6927" s="32"/>
      <c r="AI6927" s="32"/>
      <c r="AJ6927" s="32"/>
    </row>
    <row r="6928" spans="32:36" x14ac:dyDescent="0.25">
      <c r="AF6928" s="32"/>
      <c r="AG6928" s="32"/>
      <c r="AH6928" s="32"/>
      <c r="AI6928" s="32"/>
      <c r="AJ6928" s="32"/>
    </row>
    <row r="6929" spans="32:36" x14ac:dyDescent="0.25">
      <c r="AF6929" s="32"/>
      <c r="AG6929" s="32"/>
      <c r="AH6929" s="32"/>
      <c r="AI6929" s="32"/>
      <c r="AJ6929" s="32"/>
    </row>
    <row r="6930" spans="32:36" x14ac:dyDescent="0.25">
      <c r="AF6930" s="32"/>
      <c r="AG6930" s="32"/>
      <c r="AH6930" s="32"/>
      <c r="AI6930" s="32"/>
      <c r="AJ6930" s="32"/>
    </row>
    <row r="6931" spans="32:36" x14ac:dyDescent="0.25">
      <c r="AF6931" s="32"/>
      <c r="AG6931" s="32"/>
      <c r="AH6931" s="32"/>
      <c r="AI6931" s="32"/>
      <c r="AJ6931" s="32"/>
    </row>
    <row r="6932" spans="32:36" x14ac:dyDescent="0.25">
      <c r="AF6932" s="32"/>
      <c r="AG6932" s="32"/>
      <c r="AH6932" s="32"/>
      <c r="AI6932" s="32"/>
      <c r="AJ6932" s="32"/>
    </row>
    <row r="6933" spans="32:36" x14ac:dyDescent="0.25">
      <c r="AF6933" s="32"/>
      <c r="AG6933" s="32"/>
      <c r="AH6933" s="32"/>
      <c r="AI6933" s="32"/>
      <c r="AJ6933" s="32"/>
    </row>
    <row r="6934" spans="32:36" x14ac:dyDescent="0.25">
      <c r="AF6934" s="32"/>
      <c r="AG6934" s="32"/>
      <c r="AH6934" s="32"/>
      <c r="AI6934" s="32"/>
      <c r="AJ6934" s="32"/>
    </row>
    <row r="6935" spans="32:36" x14ac:dyDescent="0.25">
      <c r="AF6935" s="32"/>
      <c r="AG6935" s="32"/>
      <c r="AH6935" s="32"/>
      <c r="AI6935" s="32"/>
      <c r="AJ6935" s="32"/>
    </row>
    <row r="6936" spans="32:36" x14ac:dyDescent="0.25">
      <c r="AF6936" s="32"/>
      <c r="AG6936" s="32"/>
      <c r="AH6936" s="32"/>
      <c r="AI6936" s="32"/>
      <c r="AJ6936" s="32"/>
    </row>
    <row r="6937" spans="32:36" x14ac:dyDescent="0.25">
      <c r="AF6937" s="32"/>
      <c r="AG6937" s="32"/>
      <c r="AH6937" s="32"/>
      <c r="AI6937" s="32"/>
      <c r="AJ6937" s="32"/>
    </row>
    <row r="6938" spans="32:36" x14ac:dyDescent="0.25">
      <c r="AF6938" s="32"/>
      <c r="AG6938" s="32"/>
      <c r="AH6938" s="32"/>
      <c r="AI6938" s="32"/>
      <c r="AJ6938" s="32"/>
    </row>
    <row r="6939" spans="32:36" x14ac:dyDescent="0.25">
      <c r="AF6939" s="32"/>
      <c r="AG6939" s="32"/>
      <c r="AH6939" s="32"/>
      <c r="AI6939" s="32"/>
      <c r="AJ6939" s="32"/>
    </row>
    <row r="6940" spans="32:36" x14ac:dyDescent="0.25">
      <c r="AF6940" s="32"/>
      <c r="AG6940" s="32"/>
      <c r="AH6940" s="32"/>
      <c r="AI6940" s="32"/>
      <c r="AJ6940" s="32"/>
    </row>
    <row r="6941" spans="32:36" x14ac:dyDescent="0.25">
      <c r="AF6941" s="32"/>
      <c r="AG6941" s="32"/>
      <c r="AH6941" s="32"/>
      <c r="AI6941" s="32"/>
      <c r="AJ6941" s="32"/>
    </row>
    <row r="6942" spans="32:36" x14ac:dyDescent="0.25">
      <c r="AF6942" s="32"/>
      <c r="AG6942" s="32"/>
      <c r="AH6942" s="32"/>
      <c r="AI6942" s="32"/>
      <c r="AJ6942" s="32"/>
    </row>
    <row r="6943" spans="32:36" x14ac:dyDescent="0.25">
      <c r="AF6943" s="32"/>
      <c r="AG6943" s="32"/>
      <c r="AH6943" s="32"/>
      <c r="AI6943" s="32"/>
      <c r="AJ6943" s="32"/>
    </row>
    <row r="6944" spans="32:36" x14ac:dyDescent="0.25">
      <c r="AF6944" s="32"/>
      <c r="AG6944" s="32"/>
      <c r="AH6944" s="32"/>
      <c r="AI6944" s="32"/>
      <c r="AJ6944" s="32"/>
    </row>
    <row r="6945" spans="32:36" x14ac:dyDescent="0.25">
      <c r="AF6945" s="32"/>
      <c r="AG6945" s="32"/>
      <c r="AH6945" s="32"/>
      <c r="AI6945" s="32"/>
      <c r="AJ6945" s="32"/>
    </row>
    <row r="6946" spans="32:36" x14ac:dyDescent="0.25">
      <c r="AF6946" s="32"/>
      <c r="AG6946" s="32"/>
      <c r="AH6946" s="32"/>
      <c r="AI6946" s="32"/>
      <c r="AJ6946" s="32"/>
    </row>
    <row r="6947" spans="32:36" x14ac:dyDescent="0.25">
      <c r="AF6947" s="32"/>
      <c r="AG6947" s="32"/>
      <c r="AH6947" s="32"/>
      <c r="AI6947" s="32"/>
      <c r="AJ6947" s="32"/>
    </row>
    <row r="6948" spans="32:36" x14ac:dyDescent="0.25">
      <c r="AF6948" s="32"/>
      <c r="AG6948" s="32"/>
      <c r="AH6948" s="32"/>
      <c r="AI6948" s="32"/>
      <c r="AJ6948" s="32"/>
    </row>
    <row r="6949" spans="32:36" x14ac:dyDescent="0.25">
      <c r="AF6949" s="32"/>
      <c r="AG6949" s="32"/>
      <c r="AH6949" s="32"/>
      <c r="AI6949" s="32"/>
      <c r="AJ6949" s="32"/>
    </row>
    <row r="6950" spans="32:36" x14ac:dyDescent="0.25">
      <c r="AF6950" s="32"/>
      <c r="AG6950" s="32"/>
      <c r="AH6950" s="32"/>
      <c r="AI6950" s="32"/>
      <c r="AJ6950" s="32"/>
    </row>
    <row r="6951" spans="32:36" x14ac:dyDescent="0.25">
      <c r="AF6951" s="32"/>
      <c r="AG6951" s="32"/>
      <c r="AH6951" s="32"/>
      <c r="AI6951" s="32"/>
      <c r="AJ6951" s="32"/>
    </row>
    <row r="6952" spans="32:36" x14ac:dyDescent="0.25">
      <c r="AF6952" s="32"/>
      <c r="AG6952" s="32"/>
      <c r="AH6952" s="32"/>
      <c r="AI6952" s="32"/>
      <c r="AJ6952" s="32"/>
    </row>
    <row r="6953" spans="32:36" x14ac:dyDescent="0.25">
      <c r="AF6953" s="32"/>
      <c r="AG6953" s="32"/>
      <c r="AH6953" s="32"/>
      <c r="AI6953" s="32"/>
      <c r="AJ6953" s="32"/>
    </row>
    <row r="6954" spans="32:36" x14ac:dyDescent="0.25">
      <c r="AF6954" s="32"/>
      <c r="AG6954" s="32"/>
      <c r="AH6954" s="32"/>
      <c r="AI6954" s="32"/>
      <c r="AJ6954" s="32"/>
    </row>
    <row r="6955" spans="32:36" x14ac:dyDescent="0.25">
      <c r="AF6955" s="32"/>
      <c r="AG6955" s="32"/>
      <c r="AH6955" s="32"/>
      <c r="AI6955" s="32"/>
      <c r="AJ6955" s="32"/>
    </row>
    <row r="6956" spans="32:36" x14ac:dyDescent="0.25">
      <c r="AF6956" s="32"/>
      <c r="AG6956" s="32"/>
      <c r="AH6956" s="32"/>
      <c r="AI6956" s="32"/>
      <c r="AJ6956" s="32"/>
    </row>
    <row r="6957" spans="32:36" x14ac:dyDescent="0.25">
      <c r="AF6957" s="32"/>
      <c r="AG6957" s="32"/>
      <c r="AH6957" s="32"/>
      <c r="AI6957" s="32"/>
      <c r="AJ6957" s="32"/>
    </row>
    <row r="6958" spans="32:36" x14ac:dyDescent="0.25">
      <c r="AF6958" s="32"/>
      <c r="AG6958" s="32"/>
      <c r="AH6958" s="32"/>
      <c r="AI6958" s="32"/>
      <c r="AJ6958" s="32"/>
    </row>
    <row r="6959" spans="32:36" x14ac:dyDescent="0.25">
      <c r="AF6959" s="32"/>
      <c r="AG6959" s="32"/>
      <c r="AH6959" s="32"/>
      <c r="AI6959" s="32"/>
      <c r="AJ6959" s="32"/>
    </row>
    <row r="6960" spans="32:36" x14ac:dyDescent="0.25">
      <c r="AF6960" s="32"/>
      <c r="AG6960" s="32"/>
      <c r="AH6960" s="32"/>
      <c r="AI6960" s="32"/>
      <c r="AJ6960" s="32"/>
    </row>
    <row r="6961" spans="32:36" x14ac:dyDescent="0.25">
      <c r="AF6961" s="32"/>
      <c r="AG6961" s="32"/>
      <c r="AH6961" s="32"/>
      <c r="AI6961" s="32"/>
      <c r="AJ6961" s="32"/>
    </row>
    <row r="6962" spans="32:36" x14ac:dyDescent="0.25">
      <c r="AF6962" s="32"/>
      <c r="AG6962" s="32"/>
      <c r="AH6962" s="32"/>
      <c r="AI6962" s="32"/>
      <c r="AJ6962" s="32"/>
    </row>
    <row r="6963" spans="32:36" x14ac:dyDescent="0.25">
      <c r="AF6963" s="32"/>
      <c r="AG6963" s="32"/>
      <c r="AH6963" s="32"/>
      <c r="AI6963" s="32"/>
      <c r="AJ6963" s="32"/>
    </row>
    <row r="6964" spans="32:36" x14ac:dyDescent="0.25">
      <c r="AF6964" s="32"/>
      <c r="AG6964" s="32"/>
      <c r="AH6964" s="32"/>
      <c r="AI6964" s="32"/>
      <c r="AJ6964" s="32"/>
    </row>
    <row r="6965" spans="32:36" x14ac:dyDescent="0.25">
      <c r="AF6965" s="32"/>
      <c r="AG6965" s="32"/>
      <c r="AH6965" s="32"/>
      <c r="AI6965" s="32"/>
      <c r="AJ6965" s="32"/>
    </row>
    <row r="6966" spans="32:36" x14ac:dyDescent="0.25">
      <c r="AF6966" s="32"/>
      <c r="AG6966" s="32"/>
      <c r="AH6966" s="32"/>
      <c r="AI6966" s="32"/>
      <c r="AJ6966" s="32"/>
    </row>
    <row r="6967" spans="32:36" x14ac:dyDescent="0.25">
      <c r="AF6967" s="32"/>
      <c r="AG6967" s="32"/>
      <c r="AH6967" s="32"/>
      <c r="AI6967" s="32"/>
      <c r="AJ6967" s="32"/>
    </row>
    <row r="6968" spans="32:36" x14ac:dyDescent="0.25">
      <c r="AF6968" s="32"/>
      <c r="AG6968" s="32"/>
      <c r="AH6968" s="32"/>
      <c r="AI6968" s="32"/>
      <c r="AJ6968" s="32"/>
    </row>
    <row r="6969" spans="32:36" x14ac:dyDescent="0.25">
      <c r="AF6969" s="32"/>
      <c r="AG6969" s="32"/>
      <c r="AH6969" s="32"/>
      <c r="AI6969" s="32"/>
      <c r="AJ6969" s="32"/>
    </row>
    <row r="6970" spans="32:36" x14ac:dyDescent="0.25">
      <c r="AF6970" s="32"/>
      <c r="AG6970" s="32"/>
      <c r="AH6970" s="32"/>
      <c r="AI6970" s="32"/>
      <c r="AJ6970" s="32"/>
    </row>
    <row r="6971" spans="32:36" x14ac:dyDescent="0.25">
      <c r="AF6971" s="32"/>
      <c r="AG6971" s="32"/>
      <c r="AH6971" s="32"/>
      <c r="AI6971" s="32"/>
      <c r="AJ6971" s="32"/>
    </row>
    <row r="6972" spans="32:36" x14ac:dyDescent="0.25">
      <c r="AF6972" s="32"/>
      <c r="AG6972" s="32"/>
      <c r="AH6972" s="32"/>
      <c r="AI6972" s="32"/>
      <c r="AJ6972" s="32"/>
    </row>
    <row r="6973" spans="32:36" x14ac:dyDescent="0.25">
      <c r="AF6973" s="32"/>
      <c r="AG6973" s="32"/>
      <c r="AH6973" s="32"/>
      <c r="AI6973" s="32"/>
      <c r="AJ6973" s="32"/>
    </row>
    <row r="6974" spans="32:36" x14ac:dyDescent="0.25">
      <c r="AF6974" s="32"/>
      <c r="AG6974" s="32"/>
      <c r="AH6974" s="32"/>
      <c r="AI6974" s="32"/>
      <c r="AJ6974" s="32"/>
    </row>
    <row r="6975" spans="32:36" x14ac:dyDescent="0.25">
      <c r="AF6975" s="32"/>
      <c r="AG6975" s="32"/>
      <c r="AH6975" s="32"/>
      <c r="AI6975" s="32"/>
      <c r="AJ6975" s="32"/>
    </row>
    <row r="6976" spans="32:36" x14ac:dyDescent="0.25">
      <c r="AF6976" s="32"/>
      <c r="AG6976" s="32"/>
      <c r="AH6976" s="32"/>
      <c r="AI6976" s="32"/>
      <c r="AJ6976" s="32"/>
    </row>
    <row r="6977" spans="32:36" x14ac:dyDescent="0.25">
      <c r="AF6977" s="32"/>
      <c r="AG6977" s="32"/>
      <c r="AH6977" s="32"/>
      <c r="AI6977" s="32"/>
      <c r="AJ6977" s="32"/>
    </row>
    <row r="6978" spans="32:36" x14ac:dyDescent="0.25">
      <c r="AF6978" s="32"/>
      <c r="AG6978" s="32"/>
      <c r="AH6978" s="32"/>
      <c r="AI6978" s="32"/>
      <c r="AJ6978" s="32"/>
    </row>
    <row r="6979" spans="32:36" x14ac:dyDescent="0.25">
      <c r="AF6979" s="32"/>
      <c r="AG6979" s="32"/>
      <c r="AH6979" s="32"/>
      <c r="AI6979" s="32"/>
      <c r="AJ6979" s="32"/>
    </row>
    <row r="6980" spans="32:36" x14ac:dyDescent="0.25">
      <c r="AF6980" s="32"/>
      <c r="AG6980" s="32"/>
      <c r="AH6980" s="32"/>
      <c r="AI6980" s="32"/>
      <c r="AJ6980" s="32"/>
    </row>
    <row r="6981" spans="32:36" x14ac:dyDescent="0.25">
      <c r="AF6981" s="32"/>
      <c r="AG6981" s="32"/>
      <c r="AH6981" s="32"/>
      <c r="AI6981" s="32"/>
      <c r="AJ6981" s="32"/>
    </row>
    <row r="6982" spans="32:36" x14ac:dyDescent="0.25">
      <c r="AF6982" s="32"/>
      <c r="AG6982" s="32"/>
      <c r="AH6982" s="32"/>
      <c r="AI6982" s="32"/>
      <c r="AJ6982" s="32"/>
    </row>
    <row r="6983" spans="32:36" x14ac:dyDescent="0.25">
      <c r="AF6983" s="32"/>
      <c r="AG6983" s="32"/>
      <c r="AH6983" s="32"/>
      <c r="AI6983" s="32"/>
      <c r="AJ6983" s="32"/>
    </row>
    <row r="6984" spans="32:36" x14ac:dyDescent="0.25">
      <c r="AF6984" s="32"/>
      <c r="AG6984" s="32"/>
      <c r="AH6984" s="32"/>
      <c r="AI6984" s="32"/>
      <c r="AJ6984" s="32"/>
    </row>
    <row r="6985" spans="32:36" x14ac:dyDescent="0.25">
      <c r="AF6985" s="32"/>
      <c r="AG6985" s="32"/>
      <c r="AH6985" s="32"/>
      <c r="AI6985" s="32"/>
      <c r="AJ6985" s="32"/>
    </row>
    <row r="6986" spans="32:36" x14ac:dyDescent="0.25">
      <c r="AF6986" s="32"/>
      <c r="AG6986" s="32"/>
      <c r="AH6986" s="32"/>
      <c r="AI6986" s="32"/>
      <c r="AJ6986" s="32"/>
    </row>
    <row r="6987" spans="32:36" x14ac:dyDescent="0.25">
      <c r="AF6987" s="32"/>
      <c r="AG6987" s="32"/>
      <c r="AH6987" s="32"/>
      <c r="AI6987" s="32"/>
      <c r="AJ6987" s="32"/>
    </row>
    <row r="6988" spans="32:36" x14ac:dyDescent="0.25">
      <c r="AF6988" s="32"/>
      <c r="AG6988" s="32"/>
      <c r="AH6988" s="32"/>
      <c r="AI6988" s="32"/>
      <c r="AJ6988" s="32"/>
    </row>
    <row r="6989" spans="32:36" x14ac:dyDescent="0.25">
      <c r="AF6989" s="32"/>
      <c r="AG6989" s="32"/>
      <c r="AH6989" s="32"/>
      <c r="AI6989" s="32"/>
      <c r="AJ6989" s="32"/>
    </row>
    <row r="6990" spans="32:36" x14ac:dyDescent="0.25">
      <c r="AF6990" s="32"/>
      <c r="AG6990" s="32"/>
      <c r="AH6990" s="32"/>
      <c r="AI6990" s="32"/>
      <c r="AJ6990" s="32"/>
    </row>
    <row r="6991" spans="32:36" x14ac:dyDescent="0.25">
      <c r="AF6991" s="32"/>
      <c r="AG6991" s="32"/>
      <c r="AH6991" s="32"/>
      <c r="AI6991" s="32"/>
      <c r="AJ6991" s="32"/>
    </row>
    <row r="6992" spans="32:36" x14ac:dyDescent="0.25">
      <c r="AF6992" s="32"/>
      <c r="AG6992" s="32"/>
      <c r="AH6992" s="32"/>
      <c r="AI6992" s="32"/>
      <c r="AJ6992" s="32"/>
    </row>
    <row r="6993" spans="32:36" x14ac:dyDescent="0.25">
      <c r="AF6993" s="32"/>
      <c r="AG6993" s="32"/>
      <c r="AH6993" s="32"/>
      <c r="AI6993" s="32"/>
      <c r="AJ6993" s="32"/>
    </row>
    <row r="6994" spans="32:36" x14ac:dyDescent="0.25">
      <c r="AF6994" s="32"/>
      <c r="AG6994" s="32"/>
      <c r="AH6994" s="32"/>
      <c r="AI6994" s="32"/>
      <c r="AJ6994" s="32"/>
    </row>
    <row r="6995" spans="32:36" x14ac:dyDescent="0.25">
      <c r="AF6995" s="32"/>
      <c r="AG6995" s="32"/>
      <c r="AH6995" s="32"/>
      <c r="AI6995" s="32"/>
      <c r="AJ6995" s="32"/>
    </row>
    <row r="6996" spans="32:36" x14ac:dyDescent="0.25">
      <c r="AF6996" s="32"/>
      <c r="AG6996" s="32"/>
      <c r="AH6996" s="32"/>
      <c r="AI6996" s="32"/>
      <c r="AJ6996" s="32"/>
    </row>
    <row r="6997" spans="32:36" x14ac:dyDescent="0.25">
      <c r="AF6997" s="32"/>
      <c r="AG6997" s="32"/>
      <c r="AH6997" s="32"/>
      <c r="AI6997" s="32"/>
      <c r="AJ6997" s="32"/>
    </row>
    <row r="6998" spans="32:36" x14ac:dyDescent="0.25">
      <c r="AF6998" s="32"/>
      <c r="AG6998" s="32"/>
      <c r="AH6998" s="32"/>
      <c r="AI6998" s="32"/>
      <c r="AJ6998" s="32"/>
    </row>
    <row r="6999" spans="32:36" x14ac:dyDescent="0.25">
      <c r="AF6999" s="32"/>
      <c r="AG6999" s="32"/>
      <c r="AH6999" s="32"/>
      <c r="AI6999" s="32"/>
      <c r="AJ6999" s="32"/>
    </row>
    <row r="7000" spans="32:36" x14ac:dyDescent="0.25">
      <c r="AF7000" s="32"/>
      <c r="AG7000" s="32"/>
      <c r="AH7000" s="32"/>
      <c r="AI7000" s="32"/>
      <c r="AJ7000" s="32"/>
    </row>
    <row r="7001" spans="32:36" x14ac:dyDescent="0.25">
      <c r="AF7001" s="32"/>
      <c r="AG7001" s="32"/>
      <c r="AH7001" s="32"/>
      <c r="AI7001" s="32"/>
      <c r="AJ7001" s="32"/>
    </row>
    <row r="7002" spans="32:36" x14ac:dyDescent="0.25">
      <c r="AF7002" s="32"/>
      <c r="AG7002" s="32"/>
      <c r="AH7002" s="32"/>
      <c r="AI7002" s="32"/>
      <c r="AJ7002" s="32"/>
    </row>
    <row r="7003" spans="32:36" x14ac:dyDescent="0.25">
      <c r="AF7003" s="32"/>
      <c r="AG7003" s="32"/>
      <c r="AH7003" s="32"/>
      <c r="AI7003" s="32"/>
      <c r="AJ7003" s="32"/>
    </row>
    <row r="7004" spans="32:36" x14ac:dyDescent="0.25">
      <c r="AF7004" s="32"/>
      <c r="AG7004" s="32"/>
      <c r="AH7004" s="32"/>
      <c r="AI7004" s="32"/>
      <c r="AJ7004" s="32"/>
    </row>
    <row r="7005" spans="32:36" x14ac:dyDescent="0.25">
      <c r="AF7005" s="32"/>
      <c r="AG7005" s="32"/>
      <c r="AH7005" s="32"/>
      <c r="AI7005" s="32"/>
      <c r="AJ7005" s="32"/>
    </row>
    <row r="7006" spans="32:36" x14ac:dyDescent="0.25">
      <c r="AF7006" s="32"/>
      <c r="AG7006" s="32"/>
      <c r="AH7006" s="32"/>
      <c r="AI7006" s="32"/>
      <c r="AJ7006" s="32"/>
    </row>
    <row r="7007" spans="32:36" x14ac:dyDescent="0.25">
      <c r="AF7007" s="32"/>
      <c r="AG7007" s="32"/>
      <c r="AH7007" s="32"/>
      <c r="AI7007" s="32"/>
      <c r="AJ7007" s="32"/>
    </row>
    <row r="7008" spans="32:36" x14ac:dyDescent="0.25">
      <c r="AF7008" s="32"/>
      <c r="AG7008" s="32"/>
      <c r="AH7008" s="32"/>
      <c r="AI7008" s="32"/>
      <c r="AJ7008" s="32"/>
    </row>
    <row r="7009" spans="32:36" x14ac:dyDescent="0.25">
      <c r="AF7009" s="32"/>
      <c r="AG7009" s="32"/>
      <c r="AH7009" s="32"/>
      <c r="AI7009" s="32"/>
      <c r="AJ7009" s="32"/>
    </row>
    <row r="7010" spans="32:36" x14ac:dyDescent="0.25">
      <c r="AF7010" s="32"/>
      <c r="AG7010" s="32"/>
      <c r="AH7010" s="32"/>
      <c r="AI7010" s="32"/>
      <c r="AJ7010" s="32"/>
    </row>
    <row r="7011" spans="32:36" x14ac:dyDescent="0.25">
      <c r="AF7011" s="32"/>
      <c r="AG7011" s="32"/>
      <c r="AH7011" s="32"/>
      <c r="AI7011" s="32"/>
      <c r="AJ7011" s="32"/>
    </row>
    <row r="7012" spans="32:36" x14ac:dyDescent="0.25">
      <c r="AF7012" s="32"/>
      <c r="AG7012" s="32"/>
      <c r="AH7012" s="32"/>
      <c r="AI7012" s="32"/>
      <c r="AJ7012" s="32"/>
    </row>
    <row r="7013" spans="32:36" x14ac:dyDescent="0.25">
      <c r="AF7013" s="32"/>
      <c r="AG7013" s="32"/>
      <c r="AH7013" s="32"/>
      <c r="AI7013" s="32"/>
      <c r="AJ7013" s="32"/>
    </row>
    <row r="7014" spans="32:36" x14ac:dyDescent="0.25">
      <c r="AF7014" s="32"/>
      <c r="AG7014" s="32"/>
      <c r="AH7014" s="32"/>
      <c r="AI7014" s="32"/>
      <c r="AJ7014" s="32"/>
    </row>
    <row r="7015" spans="32:36" x14ac:dyDescent="0.25">
      <c r="AF7015" s="32"/>
      <c r="AG7015" s="32"/>
      <c r="AH7015" s="32"/>
      <c r="AI7015" s="32"/>
      <c r="AJ7015" s="32"/>
    </row>
    <row r="7016" spans="32:36" x14ac:dyDescent="0.25">
      <c r="AF7016" s="32"/>
      <c r="AG7016" s="32"/>
      <c r="AH7016" s="32"/>
      <c r="AI7016" s="32"/>
      <c r="AJ7016" s="32"/>
    </row>
    <row r="7017" spans="32:36" x14ac:dyDescent="0.25">
      <c r="AF7017" s="32"/>
      <c r="AG7017" s="32"/>
      <c r="AH7017" s="32"/>
      <c r="AI7017" s="32"/>
      <c r="AJ7017" s="32"/>
    </row>
    <row r="7018" spans="32:36" x14ac:dyDescent="0.25">
      <c r="AF7018" s="32"/>
      <c r="AG7018" s="32"/>
      <c r="AH7018" s="32"/>
      <c r="AI7018" s="32"/>
      <c r="AJ7018" s="32"/>
    </row>
    <row r="7019" spans="32:36" x14ac:dyDescent="0.25">
      <c r="AF7019" s="32"/>
      <c r="AG7019" s="32"/>
      <c r="AH7019" s="32"/>
      <c r="AI7019" s="32"/>
      <c r="AJ7019" s="32"/>
    </row>
    <row r="7020" spans="32:36" x14ac:dyDescent="0.25">
      <c r="AF7020" s="32"/>
      <c r="AG7020" s="32"/>
      <c r="AH7020" s="32"/>
      <c r="AI7020" s="32"/>
      <c r="AJ7020" s="32"/>
    </row>
    <row r="7021" spans="32:36" x14ac:dyDescent="0.25">
      <c r="AF7021" s="32"/>
      <c r="AG7021" s="32"/>
      <c r="AH7021" s="32"/>
      <c r="AI7021" s="32"/>
      <c r="AJ7021" s="32"/>
    </row>
    <row r="7022" spans="32:36" x14ac:dyDescent="0.25">
      <c r="AF7022" s="32"/>
      <c r="AG7022" s="32"/>
      <c r="AH7022" s="32"/>
      <c r="AI7022" s="32"/>
      <c r="AJ7022" s="32"/>
    </row>
    <row r="7023" spans="32:36" x14ac:dyDescent="0.25">
      <c r="AF7023" s="32"/>
      <c r="AG7023" s="32"/>
      <c r="AH7023" s="32"/>
      <c r="AI7023" s="32"/>
      <c r="AJ7023" s="32"/>
    </row>
    <row r="7024" spans="32:36" x14ac:dyDescent="0.25">
      <c r="AF7024" s="32"/>
      <c r="AG7024" s="32"/>
      <c r="AH7024" s="32"/>
      <c r="AI7024" s="32"/>
      <c r="AJ7024" s="32"/>
    </row>
    <row r="7025" spans="32:36" x14ac:dyDescent="0.25">
      <c r="AF7025" s="32"/>
      <c r="AG7025" s="32"/>
      <c r="AH7025" s="32"/>
      <c r="AI7025" s="32"/>
      <c r="AJ7025" s="32"/>
    </row>
    <row r="7026" spans="32:36" x14ac:dyDescent="0.25">
      <c r="AF7026" s="32"/>
      <c r="AG7026" s="32"/>
      <c r="AH7026" s="32"/>
      <c r="AI7026" s="32"/>
      <c r="AJ7026" s="32"/>
    </row>
    <row r="7027" spans="32:36" x14ac:dyDescent="0.25">
      <c r="AF7027" s="32"/>
      <c r="AG7027" s="32"/>
      <c r="AH7027" s="32"/>
      <c r="AI7027" s="32"/>
      <c r="AJ7027" s="32"/>
    </row>
    <row r="7028" spans="32:36" x14ac:dyDescent="0.25">
      <c r="AF7028" s="32"/>
      <c r="AG7028" s="32"/>
      <c r="AH7028" s="32"/>
      <c r="AI7028" s="32"/>
      <c r="AJ7028" s="32"/>
    </row>
    <row r="7029" spans="32:36" x14ac:dyDescent="0.25">
      <c r="AF7029" s="32"/>
      <c r="AG7029" s="32"/>
      <c r="AH7029" s="32"/>
      <c r="AI7029" s="32"/>
      <c r="AJ7029" s="32"/>
    </row>
    <row r="7030" spans="32:36" x14ac:dyDescent="0.25">
      <c r="AF7030" s="32"/>
      <c r="AG7030" s="32"/>
      <c r="AH7030" s="32"/>
      <c r="AI7030" s="32"/>
      <c r="AJ7030" s="32"/>
    </row>
    <row r="7031" spans="32:36" x14ac:dyDescent="0.25">
      <c r="AF7031" s="32"/>
      <c r="AG7031" s="32"/>
      <c r="AH7031" s="32"/>
      <c r="AI7031" s="32"/>
      <c r="AJ7031" s="32"/>
    </row>
    <row r="7032" spans="32:36" x14ac:dyDescent="0.25">
      <c r="AF7032" s="32"/>
      <c r="AG7032" s="32"/>
      <c r="AH7032" s="32"/>
      <c r="AI7032" s="32"/>
      <c r="AJ7032" s="32"/>
    </row>
    <row r="7033" spans="32:36" x14ac:dyDescent="0.25">
      <c r="AF7033" s="32"/>
      <c r="AG7033" s="32"/>
      <c r="AH7033" s="32"/>
      <c r="AI7033" s="32"/>
      <c r="AJ7033" s="32"/>
    </row>
    <row r="7034" spans="32:36" x14ac:dyDescent="0.25">
      <c r="AF7034" s="32"/>
      <c r="AG7034" s="32"/>
      <c r="AH7034" s="32"/>
      <c r="AI7034" s="32"/>
      <c r="AJ7034" s="32"/>
    </row>
    <row r="7035" spans="32:36" x14ac:dyDescent="0.25">
      <c r="AF7035" s="32"/>
      <c r="AG7035" s="32"/>
      <c r="AH7035" s="32"/>
      <c r="AI7035" s="32"/>
      <c r="AJ7035" s="32"/>
    </row>
    <row r="7036" spans="32:36" x14ac:dyDescent="0.25">
      <c r="AF7036" s="32"/>
      <c r="AG7036" s="32"/>
      <c r="AH7036" s="32"/>
      <c r="AI7036" s="32"/>
      <c r="AJ7036" s="32"/>
    </row>
    <row r="7037" spans="32:36" x14ac:dyDescent="0.25">
      <c r="AF7037" s="32"/>
      <c r="AG7037" s="32"/>
      <c r="AH7037" s="32"/>
      <c r="AI7037" s="32"/>
      <c r="AJ7037" s="32"/>
    </row>
    <row r="7038" spans="32:36" x14ac:dyDescent="0.25">
      <c r="AF7038" s="32"/>
      <c r="AG7038" s="32"/>
      <c r="AH7038" s="32"/>
      <c r="AI7038" s="32"/>
      <c r="AJ7038" s="32"/>
    </row>
    <row r="7039" spans="32:36" x14ac:dyDescent="0.25">
      <c r="AF7039" s="32"/>
      <c r="AG7039" s="32"/>
      <c r="AH7039" s="32"/>
      <c r="AI7039" s="32"/>
      <c r="AJ7039" s="32"/>
    </row>
    <row r="7040" spans="32:36" x14ac:dyDescent="0.25">
      <c r="AF7040" s="32"/>
      <c r="AG7040" s="32"/>
      <c r="AH7040" s="32"/>
      <c r="AI7040" s="32"/>
      <c r="AJ7040" s="32"/>
    </row>
    <row r="7041" spans="32:36" x14ac:dyDescent="0.25">
      <c r="AF7041" s="32"/>
      <c r="AG7041" s="32"/>
      <c r="AH7041" s="32"/>
      <c r="AI7041" s="32"/>
      <c r="AJ7041" s="32"/>
    </row>
    <row r="7042" spans="32:36" x14ac:dyDescent="0.25">
      <c r="AF7042" s="32"/>
      <c r="AG7042" s="32"/>
      <c r="AH7042" s="32"/>
      <c r="AI7042" s="32"/>
      <c r="AJ7042" s="32"/>
    </row>
    <row r="7043" spans="32:36" x14ac:dyDescent="0.25">
      <c r="AF7043" s="32"/>
      <c r="AG7043" s="32"/>
      <c r="AH7043" s="32"/>
      <c r="AI7043" s="32"/>
      <c r="AJ7043" s="32"/>
    </row>
    <row r="7044" spans="32:36" x14ac:dyDescent="0.25">
      <c r="AF7044" s="32"/>
      <c r="AG7044" s="32"/>
      <c r="AH7044" s="32"/>
      <c r="AI7044" s="32"/>
      <c r="AJ7044" s="32"/>
    </row>
    <row r="7045" spans="32:36" x14ac:dyDescent="0.25">
      <c r="AF7045" s="32"/>
      <c r="AG7045" s="32"/>
      <c r="AH7045" s="32"/>
      <c r="AI7045" s="32"/>
      <c r="AJ7045" s="32"/>
    </row>
    <row r="7046" spans="32:36" x14ac:dyDescent="0.25">
      <c r="AF7046" s="32"/>
      <c r="AG7046" s="32"/>
      <c r="AH7046" s="32"/>
      <c r="AI7046" s="32"/>
      <c r="AJ7046" s="32"/>
    </row>
    <row r="7047" spans="32:36" x14ac:dyDescent="0.25">
      <c r="AF7047" s="32"/>
      <c r="AG7047" s="32"/>
      <c r="AH7047" s="32"/>
      <c r="AI7047" s="32"/>
      <c r="AJ7047" s="32"/>
    </row>
    <row r="7048" spans="32:36" x14ac:dyDescent="0.25">
      <c r="AF7048" s="32"/>
      <c r="AG7048" s="32"/>
      <c r="AH7048" s="32"/>
      <c r="AI7048" s="32"/>
      <c r="AJ7048" s="32"/>
    </row>
    <row r="7049" spans="32:36" x14ac:dyDescent="0.25">
      <c r="AF7049" s="32"/>
      <c r="AG7049" s="32"/>
      <c r="AH7049" s="32"/>
      <c r="AI7049" s="32"/>
      <c r="AJ7049" s="32"/>
    </row>
    <row r="7050" spans="32:36" x14ac:dyDescent="0.25">
      <c r="AF7050" s="32"/>
      <c r="AG7050" s="32"/>
      <c r="AH7050" s="32"/>
      <c r="AI7050" s="32"/>
      <c r="AJ7050" s="32"/>
    </row>
    <row r="7051" spans="32:36" x14ac:dyDescent="0.25">
      <c r="AF7051" s="32"/>
      <c r="AG7051" s="32"/>
      <c r="AH7051" s="32"/>
      <c r="AI7051" s="32"/>
      <c r="AJ7051" s="32"/>
    </row>
    <row r="7052" spans="32:36" x14ac:dyDescent="0.25">
      <c r="AF7052" s="32"/>
      <c r="AG7052" s="32"/>
      <c r="AH7052" s="32"/>
      <c r="AI7052" s="32"/>
      <c r="AJ7052" s="32"/>
    </row>
    <row r="7053" spans="32:36" x14ac:dyDescent="0.25">
      <c r="AF7053" s="32"/>
      <c r="AG7053" s="32"/>
      <c r="AH7053" s="32"/>
      <c r="AI7053" s="32"/>
      <c r="AJ7053" s="32"/>
    </row>
    <row r="7054" spans="32:36" x14ac:dyDescent="0.25">
      <c r="AF7054" s="32"/>
      <c r="AG7054" s="32"/>
      <c r="AH7054" s="32"/>
      <c r="AI7054" s="32"/>
      <c r="AJ7054" s="32"/>
    </row>
    <row r="7055" spans="32:36" x14ac:dyDescent="0.25">
      <c r="AF7055" s="32"/>
      <c r="AG7055" s="32"/>
      <c r="AH7055" s="32"/>
      <c r="AI7055" s="32"/>
      <c r="AJ7055" s="32"/>
    </row>
    <row r="7056" spans="32:36" x14ac:dyDescent="0.25">
      <c r="AF7056" s="32"/>
      <c r="AG7056" s="32"/>
      <c r="AH7056" s="32"/>
      <c r="AI7056" s="32"/>
      <c r="AJ7056" s="32"/>
    </row>
    <row r="7057" spans="32:36" x14ac:dyDescent="0.25">
      <c r="AF7057" s="32"/>
      <c r="AG7057" s="32"/>
      <c r="AH7057" s="32"/>
      <c r="AI7057" s="32"/>
      <c r="AJ7057" s="32"/>
    </row>
    <row r="7058" spans="32:36" x14ac:dyDescent="0.25">
      <c r="AF7058" s="32"/>
      <c r="AG7058" s="32"/>
      <c r="AH7058" s="32"/>
      <c r="AI7058" s="32"/>
      <c r="AJ7058" s="32"/>
    </row>
    <row r="7059" spans="32:36" x14ac:dyDescent="0.25">
      <c r="AF7059" s="32"/>
      <c r="AG7059" s="32"/>
      <c r="AH7059" s="32"/>
      <c r="AI7059" s="32"/>
      <c r="AJ7059" s="32"/>
    </row>
    <row r="7060" spans="32:36" x14ac:dyDescent="0.25">
      <c r="AF7060" s="32"/>
      <c r="AG7060" s="32"/>
      <c r="AH7060" s="32"/>
      <c r="AI7060" s="32"/>
      <c r="AJ7060" s="32"/>
    </row>
    <row r="7061" spans="32:36" x14ac:dyDescent="0.25">
      <c r="AF7061" s="32"/>
      <c r="AG7061" s="32"/>
      <c r="AH7061" s="32"/>
      <c r="AI7061" s="32"/>
      <c r="AJ7061" s="32"/>
    </row>
    <row r="7062" spans="32:36" x14ac:dyDescent="0.25">
      <c r="AF7062" s="32"/>
      <c r="AG7062" s="32"/>
      <c r="AH7062" s="32"/>
      <c r="AI7062" s="32"/>
      <c r="AJ7062" s="32"/>
    </row>
    <row r="7063" spans="32:36" x14ac:dyDescent="0.25">
      <c r="AF7063" s="32"/>
      <c r="AG7063" s="32"/>
      <c r="AH7063" s="32"/>
      <c r="AI7063" s="32"/>
      <c r="AJ7063" s="32"/>
    </row>
    <row r="7064" spans="32:36" x14ac:dyDescent="0.25">
      <c r="AF7064" s="32"/>
      <c r="AG7064" s="32"/>
      <c r="AH7064" s="32"/>
      <c r="AI7064" s="32"/>
      <c r="AJ7064" s="32"/>
    </row>
    <row r="7065" spans="32:36" x14ac:dyDescent="0.25">
      <c r="AF7065" s="32"/>
      <c r="AG7065" s="32"/>
      <c r="AH7065" s="32"/>
      <c r="AI7065" s="32"/>
      <c r="AJ7065" s="32"/>
    </row>
    <row r="7066" spans="32:36" x14ac:dyDescent="0.25">
      <c r="AF7066" s="32"/>
      <c r="AG7066" s="32"/>
      <c r="AH7066" s="32"/>
      <c r="AI7066" s="32"/>
      <c r="AJ7066" s="32"/>
    </row>
    <row r="7067" spans="32:36" x14ac:dyDescent="0.25">
      <c r="AF7067" s="32"/>
      <c r="AG7067" s="32"/>
      <c r="AH7067" s="32"/>
      <c r="AI7067" s="32"/>
      <c r="AJ7067" s="32"/>
    </row>
    <row r="7068" spans="32:36" x14ac:dyDescent="0.25">
      <c r="AF7068" s="32"/>
      <c r="AG7068" s="32"/>
      <c r="AH7068" s="32"/>
      <c r="AI7068" s="32"/>
      <c r="AJ7068" s="32"/>
    </row>
    <row r="7069" spans="32:36" x14ac:dyDescent="0.25">
      <c r="AF7069" s="32"/>
      <c r="AG7069" s="32"/>
      <c r="AH7069" s="32"/>
      <c r="AI7069" s="32"/>
      <c r="AJ7069" s="32"/>
    </row>
    <row r="7070" spans="32:36" x14ac:dyDescent="0.25">
      <c r="AF7070" s="32"/>
      <c r="AG7070" s="32"/>
      <c r="AH7070" s="32"/>
      <c r="AI7070" s="32"/>
      <c r="AJ7070" s="32"/>
    </row>
    <row r="7071" spans="32:36" x14ac:dyDescent="0.25">
      <c r="AF7071" s="32"/>
      <c r="AG7071" s="32"/>
      <c r="AH7071" s="32"/>
      <c r="AI7071" s="32"/>
      <c r="AJ7071" s="32"/>
    </row>
    <row r="7072" spans="32:36" x14ac:dyDescent="0.25">
      <c r="AF7072" s="32"/>
      <c r="AG7072" s="32"/>
      <c r="AH7072" s="32"/>
      <c r="AI7072" s="32"/>
      <c r="AJ7072" s="32"/>
    </row>
    <row r="7073" spans="32:36" x14ac:dyDescent="0.25">
      <c r="AF7073" s="32"/>
      <c r="AG7073" s="32"/>
      <c r="AH7073" s="32"/>
      <c r="AI7073" s="32"/>
      <c r="AJ7073" s="32"/>
    </row>
    <row r="7074" spans="32:36" x14ac:dyDescent="0.25">
      <c r="AF7074" s="32"/>
      <c r="AG7074" s="32"/>
      <c r="AH7074" s="32"/>
      <c r="AI7074" s="32"/>
      <c r="AJ7074" s="32"/>
    </row>
    <row r="7075" spans="32:36" x14ac:dyDescent="0.25">
      <c r="AF7075" s="32"/>
      <c r="AG7075" s="32"/>
      <c r="AH7075" s="32"/>
      <c r="AI7075" s="32"/>
      <c r="AJ7075" s="32"/>
    </row>
    <row r="7076" spans="32:36" x14ac:dyDescent="0.25">
      <c r="AF7076" s="32"/>
      <c r="AG7076" s="32"/>
      <c r="AH7076" s="32"/>
      <c r="AI7076" s="32"/>
      <c r="AJ7076" s="32"/>
    </row>
    <row r="7077" spans="32:36" x14ac:dyDescent="0.25">
      <c r="AF7077" s="32"/>
      <c r="AG7077" s="32"/>
      <c r="AH7077" s="32"/>
      <c r="AI7077" s="32"/>
      <c r="AJ7077" s="32"/>
    </row>
    <row r="7078" spans="32:36" x14ac:dyDescent="0.25">
      <c r="AF7078" s="32"/>
      <c r="AG7078" s="32"/>
      <c r="AH7078" s="32"/>
      <c r="AI7078" s="32"/>
      <c r="AJ7078" s="32"/>
    </row>
    <row r="7079" spans="32:36" x14ac:dyDescent="0.25">
      <c r="AF7079" s="32"/>
      <c r="AG7079" s="32"/>
      <c r="AH7079" s="32"/>
      <c r="AI7079" s="32"/>
      <c r="AJ7079" s="32"/>
    </row>
    <row r="7080" spans="32:36" x14ac:dyDescent="0.25">
      <c r="AF7080" s="32"/>
      <c r="AG7080" s="32"/>
      <c r="AH7080" s="32"/>
      <c r="AI7080" s="32"/>
      <c r="AJ7080" s="32"/>
    </row>
    <row r="7081" spans="32:36" x14ac:dyDescent="0.25">
      <c r="AF7081" s="32"/>
      <c r="AG7081" s="32"/>
      <c r="AH7081" s="32"/>
      <c r="AI7081" s="32"/>
      <c r="AJ7081" s="32"/>
    </row>
    <row r="7082" spans="32:36" x14ac:dyDescent="0.25">
      <c r="AF7082" s="32"/>
      <c r="AG7082" s="32"/>
      <c r="AH7082" s="32"/>
      <c r="AI7082" s="32"/>
      <c r="AJ7082" s="32"/>
    </row>
    <row r="7083" spans="32:36" x14ac:dyDescent="0.25">
      <c r="AF7083" s="32"/>
      <c r="AG7083" s="32"/>
      <c r="AH7083" s="32"/>
      <c r="AI7083" s="32"/>
      <c r="AJ7083" s="32"/>
    </row>
    <row r="7084" spans="32:36" x14ac:dyDescent="0.25">
      <c r="AF7084" s="32"/>
      <c r="AG7084" s="32"/>
      <c r="AH7084" s="32"/>
      <c r="AI7084" s="32"/>
      <c r="AJ7084" s="32"/>
    </row>
    <row r="7085" spans="32:36" x14ac:dyDescent="0.25">
      <c r="AF7085" s="32"/>
      <c r="AG7085" s="32"/>
      <c r="AH7085" s="32"/>
      <c r="AI7085" s="32"/>
      <c r="AJ7085" s="32"/>
    </row>
    <row r="7086" spans="32:36" x14ac:dyDescent="0.25">
      <c r="AF7086" s="32"/>
      <c r="AG7086" s="32"/>
      <c r="AH7086" s="32"/>
      <c r="AI7086" s="32"/>
      <c r="AJ7086" s="32"/>
    </row>
    <row r="7087" spans="32:36" x14ac:dyDescent="0.25">
      <c r="AF7087" s="32"/>
      <c r="AG7087" s="32"/>
      <c r="AH7087" s="32"/>
      <c r="AI7087" s="32"/>
      <c r="AJ7087" s="32"/>
    </row>
    <row r="7088" spans="32:36" x14ac:dyDescent="0.25">
      <c r="AF7088" s="32"/>
      <c r="AG7088" s="32"/>
      <c r="AH7088" s="32"/>
      <c r="AI7088" s="32"/>
      <c r="AJ7088" s="32"/>
    </row>
    <row r="7089" spans="32:36" x14ac:dyDescent="0.25">
      <c r="AF7089" s="32"/>
      <c r="AG7089" s="32"/>
      <c r="AH7089" s="32"/>
      <c r="AI7089" s="32"/>
      <c r="AJ7089" s="32"/>
    </row>
    <row r="7090" spans="32:36" x14ac:dyDescent="0.25">
      <c r="AF7090" s="32"/>
      <c r="AG7090" s="32"/>
      <c r="AH7090" s="32"/>
      <c r="AI7090" s="32"/>
      <c r="AJ7090" s="32"/>
    </row>
    <row r="7091" spans="32:36" x14ac:dyDescent="0.25">
      <c r="AF7091" s="32"/>
      <c r="AG7091" s="32"/>
      <c r="AH7091" s="32"/>
      <c r="AI7091" s="32"/>
      <c r="AJ7091" s="32"/>
    </row>
    <row r="7092" spans="32:36" x14ac:dyDescent="0.25">
      <c r="AF7092" s="32"/>
      <c r="AG7092" s="32"/>
      <c r="AH7092" s="32"/>
      <c r="AI7092" s="32"/>
      <c r="AJ7092" s="32"/>
    </row>
    <row r="7093" spans="32:36" x14ac:dyDescent="0.25">
      <c r="AF7093" s="32"/>
      <c r="AG7093" s="32"/>
      <c r="AH7093" s="32"/>
      <c r="AI7093" s="32"/>
      <c r="AJ7093" s="32"/>
    </row>
    <row r="7094" spans="32:36" x14ac:dyDescent="0.25">
      <c r="AF7094" s="32"/>
      <c r="AG7094" s="32"/>
      <c r="AH7094" s="32"/>
      <c r="AI7094" s="32"/>
      <c r="AJ7094" s="32"/>
    </row>
    <row r="7095" spans="32:36" x14ac:dyDescent="0.25">
      <c r="AF7095" s="32"/>
      <c r="AG7095" s="32"/>
      <c r="AH7095" s="32"/>
      <c r="AI7095" s="32"/>
      <c r="AJ7095" s="32"/>
    </row>
    <row r="7096" spans="32:36" x14ac:dyDescent="0.25">
      <c r="AF7096" s="32"/>
      <c r="AG7096" s="32"/>
      <c r="AH7096" s="32"/>
      <c r="AI7096" s="32"/>
      <c r="AJ7096" s="32"/>
    </row>
    <row r="7097" spans="32:36" x14ac:dyDescent="0.25">
      <c r="AF7097" s="32"/>
      <c r="AG7097" s="32"/>
      <c r="AH7097" s="32"/>
      <c r="AI7097" s="32"/>
      <c r="AJ7097" s="32"/>
    </row>
    <row r="7098" spans="32:36" x14ac:dyDescent="0.25">
      <c r="AF7098" s="32"/>
      <c r="AG7098" s="32"/>
      <c r="AH7098" s="32"/>
      <c r="AI7098" s="32"/>
      <c r="AJ7098" s="32"/>
    </row>
    <row r="7099" spans="32:36" x14ac:dyDescent="0.25">
      <c r="AF7099" s="32"/>
      <c r="AG7099" s="32"/>
      <c r="AH7099" s="32"/>
      <c r="AI7099" s="32"/>
      <c r="AJ7099" s="32"/>
    </row>
    <row r="7100" spans="32:36" x14ac:dyDescent="0.25">
      <c r="AF7100" s="32"/>
      <c r="AG7100" s="32"/>
      <c r="AH7100" s="32"/>
      <c r="AI7100" s="32"/>
      <c r="AJ7100" s="32"/>
    </row>
    <row r="7101" spans="32:36" x14ac:dyDescent="0.25">
      <c r="AF7101" s="32"/>
      <c r="AG7101" s="32"/>
      <c r="AH7101" s="32"/>
      <c r="AI7101" s="32"/>
      <c r="AJ7101" s="32"/>
    </row>
    <row r="7102" spans="32:36" x14ac:dyDescent="0.25">
      <c r="AF7102" s="32"/>
      <c r="AG7102" s="32"/>
      <c r="AH7102" s="32"/>
      <c r="AI7102" s="32"/>
      <c r="AJ7102" s="32"/>
    </row>
    <row r="7103" spans="32:36" x14ac:dyDescent="0.25">
      <c r="AF7103" s="32"/>
      <c r="AG7103" s="32"/>
      <c r="AH7103" s="32"/>
      <c r="AI7103" s="32"/>
      <c r="AJ7103" s="32"/>
    </row>
    <row r="7104" spans="32:36" x14ac:dyDescent="0.25">
      <c r="AF7104" s="32"/>
      <c r="AG7104" s="32"/>
      <c r="AH7104" s="32"/>
      <c r="AI7104" s="32"/>
      <c r="AJ7104" s="32"/>
    </row>
    <row r="7105" spans="32:36" x14ac:dyDescent="0.25">
      <c r="AF7105" s="32"/>
      <c r="AG7105" s="32"/>
      <c r="AH7105" s="32"/>
      <c r="AI7105" s="32"/>
      <c r="AJ7105" s="32"/>
    </row>
    <row r="7106" spans="32:36" x14ac:dyDescent="0.25">
      <c r="AF7106" s="32"/>
      <c r="AG7106" s="32"/>
      <c r="AH7106" s="32"/>
      <c r="AI7106" s="32"/>
      <c r="AJ7106" s="32"/>
    </row>
    <row r="7107" spans="32:36" x14ac:dyDescent="0.25">
      <c r="AF7107" s="32"/>
      <c r="AG7107" s="32"/>
      <c r="AH7107" s="32"/>
      <c r="AI7107" s="32"/>
      <c r="AJ7107" s="32"/>
    </row>
    <row r="7108" spans="32:36" x14ac:dyDescent="0.25">
      <c r="AF7108" s="32"/>
      <c r="AG7108" s="32"/>
      <c r="AH7108" s="32"/>
      <c r="AI7108" s="32"/>
      <c r="AJ7108" s="32"/>
    </row>
    <row r="7109" spans="32:36" x14ac:dyDescent="0.25">
      <c r="AF7109" s="32"/>
      <c r="AG7109" s="32"/>
      <c r="AH7109" s="32"/>
      <c r="AI7109" s="32"/>
      <c r="AJ7109" s="32"/>
    </row>
    <row r="7110" spans="32:36" x14ac:dyDescent="0.25">
      <c r="AF7110" s="32"/>
      <c r="AG7110" s="32"/>
      <c r="AH7110" s="32"/>
      <c r="AI7110" s="32"/>
      <c r="AJ7110" s="32"/>
    </row>
    <row r="7111" spans="32:36" x14ac:dyDescent="0.25">
      <c r="AF7111" s="32"/>
      <c r="AG7111" s="32"/>
      <c r="AH7111" s="32"/>
      <c r="AI7111" s="32"/>
      <c r="AJ7111" s="32"/>
    </row>
    <row r="7112" spans="32:36" x14ac:dyDescent="0.25">
      <c r="AF7112" s="32"/>
      <c r="AG7112" s="32"/>
      <c r="AH7112" s="32"/>
      <c r="AI7112" s="32"/>
      <c r="AJ7112" s="32"/>
    </row>
    <row r="7113" spans="32:36" x14ac:dyDescent="0.25">
      <c r="AF7113" s="32"/>
      <c r="AG7113" s="32"/>
      <c r="AH7113" s="32"/>
      <c r="AI7113" s="32"/>
      <c r="AJ7113" s="32"/>
    </row>
    <row r="7114" spans="32:36" x14ac:dyDescent="0.25">
      <c r="AF7114" s="32"/>
      <c r="AG7114" s="32"/>
      <c r="AH7114" s="32"/>
      <c r="AI7114" s="32"/>
      <c r="AJ7114" s="32"/>
    </row>
    <row r="7115" spans="32:36" x14ac:dyDescent="0.25">
      <c r="AF7115" s="32"/>
      <c r="AG7115" s="32"/>
      <c r="AH7115" s="32"/>
      <c r="AI7115" s="32"/>
      <c r="AJ7115" s="32"/>
    </row>
    <row r="7116" spans="32:36" x14ac:dyDescent="0.25">
      <c r="AF7116" s="32"/>
      <c r="AG7116" s="32"/>
      <c r="AH7116" s="32"/>
      <c r="AI7116" s="32"/>
      <c r="AJ7116" s="32"/>
    </row>
    <row r="7117" spans="32:36" x14ac:dyDescent="0.25">
      <c r="AF7117" s="32"/>
      <c r="AG7117" s="32"/>
      <c r="AH7117" s="32"/>
      <c r="AI7117" s="32"/>
      <c r="AJ7117" s="32"/>
    </row>
    <row r="7118" spans="32:36" x14ac:dyDescent="0.25">
      <c r="AF7118" s="32"/>
      <c r="AG7118" s="32"/>
      <c r="AH7118" s="32"/>
      <c r="AI7118" s="32"/>
      <c r="AJ7118" s="32"/>
    </row>
    <row r="7119" spans="32:36" x14ac:dyDescent="0.25">
      <c r="AF7119" s="32"/>
      <c r="AG7119" s="32"/>
      <c r="AH7119" s="32"/>
      <c r="AI7119" s="32"/>
      <c r="AJ7119" s="32"/>
    </row>
    <row r="7120" spans="32:36" x14ac:dyDescent="0.25">
      <c r="AF7120" s="32"/>
      <c r="AG7120" s="32"/>
      <c r="AH7120" s="32"/>
      <c r="AI7120" s="32"/>
      <c r="AJ7120" s="32"/>
    </row>
    <row r="7121" spans="32:36" x14ac:dyDescent="0.25">
      <c r="AF7121" s="32"/>
      <c r="AG7121" s="32"/>
      <c r="AH7121" s="32"/>
      <c r="AI7121" s="32"/>
      <c r="AJ7121" s="32"/>
    </row>
    <row r="7122" spans="32:36" x14ac:dyDescent="0.25">
      <c r="AF7122" s="32"/>
      <c r="AG7122" s="32"/>
      <c r="AH7122" s="32"/>
      <c r="AI7122" s="32"/>
      <c r="AJ7122" s="32"/>
    </row>
    <row r="7123" spans="32:36" x14ac:dyDescent="0.25">
      <c r="AF7123" s="32"/>
      <c r="AG7123" s="32"/>
      <c r="AH7123" s="32"/>
      <c r="AI7123" s="32"/>
      <c r="AJ7123" s="32"/>
    </row>
    <row r="7124" spans="32:36" x14ac:dyDescent="0.25">
      <c r="AF7124" s="32"/>
      <c r="AG7124" s="32"/>
      <c r="AH7124" s="32"/>
      <c r="AI7124" s="32"/>
      <c r="AJ7124" s="32"/>
    </row>
    <row r="7125" spans="32:36" x14ac:dyDescent="0.25">
      <c r="AF7125" s="32"/>
      <c r="AG7125" s="32"/>
      <c r="AH7125" s="32"/>
      <c r="AI7125" s="32"/>
      <c r="AJ7125" s="32"/>
    </row>
    <row r="7126" spans="32:36" x14ac:dyDescent="0.25">
      <c r="AF7126" s="32"/>
      <c r="AG7126" s="32"/>
      <c r="AH7126" s="32"/>
      <c r="AI7126" s="32"/>
      <c r="AJ7126" s="32"/>
    </row>
    <row r="7127" spans="32:36" x14ac:dyDescent="0.25">
      <c r="AF7127" s="32"/>
      <c r="AG7127" s="32"/>
      <c r="AH7127" s="32"/>
      <c r="AI7127" s="32"/>
      <c r="AJ7127" s="32"/>
    </row>
    <row r="7128" spans="32:36" x14ac:dyDescent="0.25">
      <c r="AF7128" s="32"/>
      <c r="AG7128" s="32"/>
      <c r="AH7128" s="32"/>
      <c r="AI7128" s="32"/>
      <c r="AJ7128" s="32"/>
    </row>
    <row r="7129" spans="32:36" x14ac:dyDescent="0.25">
      <c r="AF7129" s="32"/>
      <c r="AG7129" s="32"/>
      <c r="AH7129" s="32"/>
      <c r="AI7129" s="32"/>
      <c r="AJ7129" s="32"/>
    </row>
    <row r="7130" spans="32:36" x14ac:dyDescent="0.25">
      <c r="AF7130" s="32"/>
      <c r="AG7130" s="32"/>
      <c r="AH7130" s="32"/>
      <c r="AI7130" s="32"/>
      <c r="AJ7130" s="32"/>
    </row>
    <row r="7131" spans="32:36" x14ac:dyDescent="0.25">
      <c r="AF7131" s="32"/>
      <c r="AG7131" s="32"/>
      <c r="AH7131" s="32"/>
      <c r="AI7131" s="32"/>
      <c r="AJ7131" s="32"/>
    </row>
    <row r="7132" spans="32:36" x14ac:dyDescent="0.25">
      <c r="AF7132" s="32"/>
      <c r="AG7132" s="32"/>
      <c r="AH7132" s="32"/>
      <c r="AI7132" s="32"/>
      <c r="AJ7132" s="32"/>
    </row>
    <row r="7133" spans="32:36" x14ac:dyDescent="0.25">
      <c r="AF7133" s="32"/>
      <c r="AG7133" s="32"/>
      <c r="AH7133" s="32"/>
      <c r="AI7133" s="32"/>
      <c r="AJ7133" s="32"/>
    </row>
    <row r="7134" spans="32:36" x14ac:dyDescent="0.25">
      <c r="AF7134" s="32"/>
      <c r="AG7134" s="32"/>
      <c r="AH7134" s="32"/>
      <c r="AI7134" s="32"/>
      <c r="AJ7134" s="32"/>
    </row>
    <row r="7135" spans="32:36" x14ac:dyDescent="0.25">
      <c r="AF7135" s="32"/>
      <c r="AG7135" s="32"/>
      <c r="AH7135" s="32"/>
      <c r="AI7135" s="32"/>
      <c r="AJ7135" s="32"/>
    </row>
    <row r="7136" spans="32:36" x14ac:dyDescent="0.25">
      <c r="AF7136" s="32"/>
      <c r="AG7136" s="32"/>
      <c r="AH7136" s="32"/>
      <c r="AI7136" s="32"/>
      <c r="AJ7136" s="32"/>
    </row>
    <row r="7137" spans="32:36" x14ac:dyDescent="0.25">
      <c r="AF7137" s="32"/>
      <c r="AG7137" s="32"/>
      <c r="AH7137" s="32"/>
      <c r="AI7137" s="32"/>
      <c r="AJ7137" s="32"/>
    </row>
    <row r="7138" spans="32:36" x14ac:dyDescent="0.25">
      <c r="AF7138" s="32"/>
      <c r="AG7138" s="32"/>
      <c r="AH7138" s="32"/>
      <c r="AI7138" s="32"/>
      <c r="AJ7138" s="32"/>
    </row>
    <row r="7139" spans="32:36" x14ac:dyDescent="0.25">
      <c r="AF7139" s="32"/>
      <c r="AG7139" s="32"/>
      <c r="AH7139" s="32"/>
      <c r="AI7139" s="32"/>
      <c r="AJ7139" s="32"/>
    </row>
    <row r="7140" spans="32:36" x14ac:dyDescent="0.25">
      <c r="AF7140" s="32"/>
      <c r="AG7140" s="32"/>
      <c r="AH7140" s="32"/>
      <c r="AI7140" s="32"/>
      <c r="AJ7140" s="32"/>
    </row>
    <row r="7141" spans="32:36" x14ac:dyDescent="0.25">
      <c r="AF7141" s="32"/>
      <c r="AG7141" s="32"/>
      <c r="AH7141" s="32"/>
      <c r="AI7141" s="32"/>
      <c r="AJ7141" s="32"/>
    </row>
    <row r="7142" spans="32:36" x14ac:dyDescent="0.25">
      <c r="AF7142" s="32"/>
      <c r="AG7142" s="32"/>
      <c r="AH7142" s="32"/>
      <c r="AI7142" s="32"/>
      <c r="AJ7142" s="32"/>
    </row>
    <row r="7143" spans="32:36" x14ac:dyDescent="0.25">
      <c r="AF7143" s="32"/>
      <c r="AG7143" s="32"/>
      <c r="AH7143" s="32"/>
      <c r="AI7143" s="32"/>
      <c r="AJ7143" s="32"/>
    </row>
    <row r="7144" spans="32:36" x14ac:dyDescent="0.25">
      <c r="AF7144" s="32"/>
      <c r="AG7144" s="32"/>
      <c r="AH7144" s="32"/>
      <c r="AI7144" s="32"/>
      <c r="AJ7144" s="32"/>
    </row>
    <row r="7145" spans="32:36" x14ac:dyDescent="0.25">
      <c r="AF7145" s="32"/>
      <c r="AG7145" s="32"/>
      <c r="AH7145" s="32"/>
      <c r="AI7145" s="32"/>
      <c r="AJ7145" s="32"/>
    </row>
    <row r="7146" spans="32:36" x14ac:dyDescent="0.25">
      <c r="AF7146" s="32"/>
      <c r="AG7146" s="32"/>
      <c r="AH7146" s="32"/>
      <c r="AI7146" s="32"/>
      <c r="AJ7146" s="32"/>
    </row>
    <row r="7147" spans="32:36" x14ac:dyDescent="0.25">
      <c r="AF7147" s="32"/>
      <c r="AG7147" s="32"/>
      <c r="AH7147" s="32"/>
      <c r="AI7147" s="32"/>
      <c r="AJ7147" s="32"/>
    </row>
    <row r="7148" spans="32:36" x14ac:dyDescent="0.25">
      <c r="AF7148" s="32"/>
      <c r="AG7148" s="32"/>
      <c r="AH7148" s="32"/>
      <c r="AI7148" s="32"/>
      <c r="AJ7148" s="32"/>
    </row>
    <row r="7149" spans="32:36" x14ac:dyDescent="0.25">
      <c r="AF7149" s="32"/>
      <c r="AG7149" s="32"/>
      <c r="AH7149" s="32"/>
      <c r="AI7149" s="32"/>
      <c r="AJ7149" s="32"/>
    </row>
    <row r="7150" spans="32:36" x14ac:dyDescent="0.25">
      <c r="AF7150" s="32"/>
      <c r="AG7150" s="32"/>
      <c r="AH7150" s="32"/>
      <c r="AI7150" s="32"/>
      <c r="AJ7150" s="32"/>
    </row>
    <row r="7151" spans="32:36" x14ac:dyDescent="0.25">
      <c r="AF7151" s="32"/>
      <c r="AG7151" s="32"/>
      <c r="AH7151" s="32"/>
      <c r="AI7151" s="32"/>
      <c r="AJ7151" s="32"/>
    </row>
    <row r="7152" spans="32:36" x14ac:dyDescent="0.25">
      <c r="AF7152" s="32"/>
      <c r="AG7152" s="32"/>
      <c r="AH7152" s="32"/>
      <c r="AI7152" s="32"/>
      <c r="AJ7152" s="32"/>
    </row>
    <row r="7153" spans="32:36" x14ac:dyDescent="0.25">
      <c r="AF7153" s="32"/>
      <c r="AG7153" s="32"/>
      <c r="AH7153" s="32"/>
      <c r="AI7153" s="32"/>
      <c r="AJ7153" s="32"/>
    </row>
    <row r="7154" spans="32:36" x14ac:dyDescent="0.25">
      <c r="AF7154" s="32"/>
      <c r="AG7154" s="32"/>
      <c r="AH7154" s="32"/>
      <c r="AI7154" s="32"/>
      <c r="AJ7154" s="32"/>
    </row>
    <row r="7155" spans="32:36" x14ac:dyDescent="0.25">
      <c r="AF7155" s="32"/>
      <c r="AG7155" s="32"/>
      <c r="AH7155" s="32"/>
      <c r="AI7155" s="32"/>
      <c r="AJ7155" s="32"/>
    </row>
    <row r="7156" spans="32:36" x14ac:dyDescent="0.25">
      <c r="AF7156" s="32"/>
      <c r="AG7156" s="32"/>
      <c r="AH7156" s="32"/>
      <c r="AI7156" s="32"/>
      <c r="AJ7156" s="32"/>
    </row>
    <row r="7157" spans="32:36" x14ac:dyDescent="0.25">
      <c r="AF7157" s="32"/>
      <c r="AG7157" s="32"/>
      <c r="AH7157" s="32"/>
      <c r="AI7157" s="32"/>
      <c r="AJ7157" s="32"/>
    </row>
    <row r="7158" spans="32:36" x14ac:dyDescent="0.25">
      <c r="AF7158" s="32"/>
      <c r="AG7158" s="32"/>
      <c r="AH7158" s="32"/>
      <c r="AI7158" s="32"/>
      <c r="AJ7158" s="32"/>
    </row>
    <row r="7159" spans="32:36" x14ac:dyDescent="0.25">
      <c r="AF7159" s="32"/>
      <c r="AG7159" s="32"/>
      <c r="AH7159" s="32"/>
      <c r="AI7159" s="32"/>
      <c r="AJ7159" s="32"/>
    </row>
    <row r="7160" spans="32:36" x14ac:dyDescent="0.25">
      <c r="AF7160" s="32"/>
      <c r="AG7160" s="32"/>
      <c r="AH7160" s="32"/>
      <c r="AI7160" s="32"/>
      <c r="AJ7160" s="32"/>
    </row>
    <row r="7161" spans="32:36" x14ac:dyDescent="0.25">
      <c r="AF7161" s="32"/>
      <c r="AG7161" s="32"/>
      <c r="AH7161" s="32"/>
      <c r="AI7161" s="32"/>
      <c r="AJ7161" s="32"/>
    </row>
    <row r="7162" spans="32:36" x14ac:dyDescent="0.25">
      <c r="AF7162" s="32"/>
      <c r="AG7162" s="32"/>
      <c r="AH7162" s="32"/>
      <c r="AI7162" s="32"/>
      <c r="AJ7162" s="32"/>
    </row>
    <row r="7163" spans="32:36" x14ac:dyDescent="0.25">
      <c r="AF7163" s="32"/>
      <c r="AG7163" s="32"/>
      <c r="AH7163" s="32"/>
      <c r="AI7163" s="32"/>
      <c r="AJ7163" s="32"/>
    </row>
    <row r="7164" spans="32:36" x14ac:dyDescent="0.25">
      <c r="AF7164" s="32"/>
      <c r="AG7164" s="32"/>
      <c r="AH7164" s="32"/>
      <c r="AI7164" s="32"/>
      <c r="AJ7164" s="32"/>
    </row>
    <row r="7165" spans="32:36" x14ac:dyDescent="0.25">
      <c r="AF7165" s="32"/>
      <c r="AG7165" s="32"/>
      <c r="AH7165" s="32"/>
      <c r="AI7165" s="32"/>
      <c r="AJ7165" s="32"/>
    </row>
    <row r="7166" spans="32:36" x14ac:dyDescent="0.25">
      <c r="AF7166" s="32"/>
      <c r="AG7166" s="32"/>
      <c r="AH7166" s="32"/>
      <c r="AI7166" s="32"/>
      <c r="AJ7166" s="32"/>
    </row>
    <row r="7167" spans="32:36" x14ac:dyDescent="0.25">
      <c r="AF7167" s="32"/>
      <c r="AG7167" s="32"/>
      <c r="AH7167" s="32"/>
      <c r="AI7167" s="32"/>
      <c r="AJ7167" s="32"/>
    </row>
    <row r="7168" spans="32:36" x14ac:dyDescent="0.25">
      <c r="AF7168" s="32"/>
      <c r="AG7168" s="32"/>
      <c r="AH7168" s="32"/>
      <c r="AI7168" s="32"/>
      <c r="AJ7168" s="32"/>
    </row>
    <row r="7169" spans="32:36" x14ac:dyDescent="0.25">
      <c r="AF7169" s="32"/>
      <c r="AG7169" s="32"/>
      <c r="AH7169" s="32"/>
      <c r="AI7169" s="32"/>
      <c r="AJ7169" s="32"/>
    </row>
    <row r="7170" spans="32:36" x14ac:dyDescent="0.25">
      <c r="AF7170" s="32"/>
      <c r="AG7170" s="32"/>
      <c r="AH7170" s="32"/>
      <c r="AI7170" s="32"/>
      <c r="AJ7170" s="32"/>
    </row>
    <row r="7171" spans="32:36" x14ac:dyDescent="0.25">
      <c r="AF7171" s="32"/>
      <c r="AG7171" s="32"/>
      <c r="AH7171" s="32"/>
      <c r="AI7171" s="32"/>
      <c r="AJ7171" s="32"/>
    </row>
    <row r="7172" spans="32:36" x14ac:dyDescent="0.25">
      <c r="AF7172" s="32"/>
      <c r="AG7172" s="32"/>
      <c r="AH7172" s="32"/>
      <c r="AI7172" s="32"/>
      <c r="AJ7172" s="32"/>
    </row>
    <row r="7173" spans="32:36" x14ac:dyDescent="0.25">
      <c r="AF7173" s="32"/>
      <c r="AG7173" s="32"/>
      <c r="AH7173" s="32"/>
      <c r="AI7173" s="32"/>
      <c r="AJ7173" s="32"/>
    </row>
    <row r="7174" spans="32:36" x14ac:dyDescent="0.25">
      <c r="AF7174" s="32"/>
      <c r="AG7174" s="32"/>
      <c r="AH7174" s="32"/>
      <c r="AI7174" s="32"/>
      <c r="AJ7174" s="32"/>
    </row>
    <row r="7175" spans="32:36" x14ac:dyDescent="0.25">
      <c r="AF7175" s="32"/>
      <c r="AG7175" s="32"/>
      <c r="AH7175" s="32"/>
      <c r="AI7175" s="32"/>
      <c r="AJ7175" s="32"/>
    </row>
    <row r="7176" spans="32:36" x14ac:dyDescent="0.25">
      <c r="AF7176" s="32"/>
      <c r="AG7176" s="32"/>
      <c r="AH7176" s="32"/>
      <c r="AI7176" s="32"/>
      <c r="AJ7176" s="32"/>
    </row>
    <row r="7177" spans="32:36" x14ac:dyDescent="0.25">
      <c r="AF7177" s="32"/>
      <c r="AG7177" s="32"/>
      <c r="AH7177" s="32"/>
      <c r="AI7177" s="32"/>
      <c r="AJ7177" s="32"/>
    </row>
    <row r="7178" spans="32:36" x14ac:dyDescent="0.25">
      <c r="AF7178" s="32"/>
      <c r="AG7178" s="32"/>
      <c r="AH7178" s="32"/>
      <c r="AI7178" s="32"/>
      <c r="AJ7178" s="32"/>
    </row>
    <row r="7179" spans="32:36" x14ac:dyDescent="0.25">
      <c r="AF7179" s="32"/>
      <c r="AG7179" s="32"/>
      <c r="AH7179" s="32"/>
      <c r="AI7179" s="32"/>
      <c r="AJ7179" s="32"/>
    </row>
    <row r="7180" spans="32:36" x14ac:dyDescent="0.25">
      <c r="AF7180" s="32"/>
      <c r="AG7180" s="32"/>
      <c r="AH7180" s="32"/>
      <c r="AI7180" s="32"/>
      <c r="AJ7180" s="32"/>
    </row>
    <row r="7181" spans="32:36" x14ac:dyDescent="0.25">
      <c r="AF7181" s="32"/>
      <c r="AG7181" s="32"/>
      <c r="AH7181" s="32"/>
      <c r="AI7181" s="32"/>
      <c r="AJ7181" s="32"/>
    </row>
    <row r="7182" spans="32:36" x14ac:dyDescent="0.25">
      <c r="AF7182" s="32"/>
      <c r="AG7182" s="32"/>
      <c r="AH7182" s="32"/>
      <c r="AI7182" s="32"/>
      <c r="AJ7182" s="32"/>
    </row>
    <row r="7183" spans="32:36" x14ac:dyDescent="0.25">
      <c r="AF7183" s="32"/>
      <c r="AG7183" s="32"/>
      <c r="AH7183" s="32"/>
      <c r="AI7183" s="32"/>
      <c r="AJ7183" s="32"/>
    </row>
    <row r="7184" spans="32:36" x14ac:dyDescent="0.25">
      <c r="AF7184" s="32"/>
      <c r="AG7184" s="32"/>
      <c r="AH7184" s="32"/>
      <c r="AI7184" s="32"/>
      <c r="AJ7184" s="32"/>
    </row>
    <row r="7185" spans="32:36" x14ac:dyDescent="0.25">
      <c r="AF7185" s="32"/>
      <c r="AG7185" s="32"/>
      <c r="AH7185" s="32"/>
      <c r="AI7185" s="32"/>
      <c r="AJ7185" s="32"/>
    </row>
    <row r="7186" spans="32:36" x14ac:dyDescent="0.25">
      <c r="AF7186" s="32"/>
      <c r="AG7186" s="32"/>
      <c r="AH7186" s="32"/>
      <c r="AI7186" s="32"/>
      <c r="AJ7186" s="32"/>
    </row>
    <row r="7187" spans="32:36" x14ac:dyDescent="0.25">
      <c r="AF7187" s="32"/>
      <c r="AG7187" s="32"/>
      <c r="AH7187" s="32"/>
      <c r="AI7187" s="32"/>
      <c r="AJ7187" s="32"/>
    </row>
    <row r="7188" spans="32:36" x14ac:dyDescent="0.25">
      <c r="AF7188" s="32"/>
      <c r="AG7188" s="32"/>
      <c r="AH7188" s="32"/>
      <c r="AI7188" s="32"/>
      <c r="AJ7188" s="32"/>
    </row>
    <row r="7189" spans="32:36" x14ac:dyDescent="0.25">
      <c r="AF7189" s="32"/>
      <c r="AG7189" s="32"/>
      <c r="AH7189" s="32"/>
      <c r="AI7189" s="32"/>
      <c r="AJ7189" s="32"/>
    </row>
    <row r="7190" spans="32:36" x14ac:dyDescent="0.25">
      <c r="AF7190" s="32"/>
      <c r="AG7190" s="32"/>
      <c r="AH7190" s="32"/>
      <c r="AI7190" s="32"/>
      <c r="AJ7190" s="32"/>
    </row>
    <row r="7191" spans="32:36" x14ac:dyDescent="0.25">
      <c r="AF7191" s="32"/>
      <c r="AG7191" s="32"/>
      <c r="AH7191" s="32"/>
      <c r="AI7191" s="32"/>
      <c r="AJ7191" s="32"/>
    </row>
    <row r="7192" spans="32:36" x14ac:dyDescent="0.25">
      <c r="AF7192" s="32"/>
      <c r="AG7192" s="32"/>
      <c r="AH7192" s="32"/>
      <c r="AI7192" s="32"/>
      <c r="AJ7192" s="32"/>
    </row>
    <row r="7193" spans="32:36" x14ac:dyDescent="0.25">
      <c r="AF7193" s="32"/>
      <c r="AG7193" s="32"/>
      <c r="AH7193" s="32"/>
      <c r="AI7193" s="32"/>
      <c r="AJ7193" s="32"/>
    </row>
    <row r="7194" spans="32:36" x14ac:dyDescent="0.25">
      <c r="AF7194" s="32"/>
      <c r="AG7194" s="32"/>
      <c r="AH7194" s="32"/>
      <c r="AI7194" s="32"/>
      <c r="AJ7194" s="32"/>
    </row>
    <row r="7195" spans="32:36" x14ac:dyDescent="0.25">
      <c r="AF7195" s="32"/>
      <c r="AG7195" s="32"/>
      <c r="AH7195" s="32"/>
      <c r="AI7195" s="32"/>
      <c r="AJ7195" s="32"/>
    </row>
    <row r="7196" spans="32:36" x14ac:dyDescent="0.25">
      <c r="AF7196" s="32"/>
      <c r="AG7196" s="32"/>
      <c r="AH7196" s="32"/>
      <c r="AI7196" s="32"/>
      <c r="AJ7196" s="32"/>
    </row>
    <row r="7197" spans="32:36" x14ac:dyDescent="0.25">
      <c r="AF7197" s="32"/>
      <c r="AG7197" s="32"/>
      <c r="AH7197" s="32"/>
      <c r="AI7197" s="32"/>
      <c r="AJ7197" s="32"/>
    </row>
    <row r="7198" spans="32:36" x14ac:dyDescent="0.25">
      <c r="AF7198" s="32"/>
      <c r="AG7198" s="32"/>
      <c r="AH7198" s="32"/>
      <c r="AI7198" s="32"/>
      <c r="AJ7198" s="32"/>
    </row>
    <row r="7199" spans="32:36" x14ac:dyDescent="0.25">
      <c r="AF7199" s="32"/>
      <c r="AG7199" s="32"/>
      <c r="AH7199" s="32"/>
      <c r="AI7199" s="32"/>
      <c r="AJ7199" s="32"/>
    </row>
    <row r="7200" spans="32:36" x14ac:dyDescent="0.25">
      <c r="AF7200" s="32"/>
      <c r="AG7200" s="32"/>
      <c r="AH7200" s="32"/>
      <c r="AI7200" s="32"/>
      <c r="AJ7200" s="32"/>
    </row>
    <row r="7201" spans="32:36" x14ac:dyDescent="0.25">
      <c r="AF7201" s="32"/>
      <c r="AG7201" s="32"/>
      <c r="AH7201" s="32"/>
      <c r="AI7201" s="32"/>
      <c r="AJ7201" s="32"/>
    </row>
    <row r="7202" spans="32:36" x14ac:dyDescent="0.25">
      <c r="AF7202" s="32"/>
      <c r="AG7202" s="32"/>
      <c r="AH7202" s="32"/>
      <c r="AI7202" s="32"/>
      <c r="AJ7202" s="32"/>
    </row>
    <row r="7203" spans="32:36" x14ac:dyDescent="0.25">
      <c r="AF7203" s="32"/>
      <c r="AG7203" s="32"/>
      <c r="AH7203" s="32"/>
      <c r="AI7203" s="32"/>
      <c r="AJ7203" s="32"/>
    </row>
    <row r="7204" spans="32:36" x14ac:dyDescent="0.25">
      <c r="AF7204" s="32"/>
      <c r="AG7204" s="32"/>
      <c r="AH7204" s="32"/>
      <c r="AI7204" s="32"/>
      <c r="AJ7204" s="32"/>
    </row>
    <row r="7205" spans="32:36" x14ac:dyDescent="0.25">
      <c r="AF7205" s="32"/>
      <c r="AG7205" s="32"/>
      <c r="AH7205" s="32"/>
      <c r="AI7205" s="32"/>
      <c r="AJ7205" s="32"/>
    </row>
    <row r="7206" spans="32:36" x14ac:dyDescent="0.25">
      <c r="AF7206" s="32"/>
      <c r="AG7206" s="32"/>
      <c r="AH7206" s="32"/>
      <c r="AI7206" s="32"/>
      <c r="AJ7206" s="32"/>
    </row>
    <row r="7207" spans="32:36" x14ac:dyDescent="0.25">
      <c r="AF7207" s="32"/>
      <c r="AG7207" s="32"/>
      <c r="AH7207" s="32"/>
      <c r="AI7207" s="32"/>
      <c r="AJ7207" s="32"/>
    </row>
    <row r="7208" spans="32:36" x14ac:dyDescent="0.25">
      <c r="AF7208" s="32"/>
      <c r="AG7208" s="32"/>
      <c r="AH7208" s="32"/>
      <c r="AI7208" s="32"/>
      <c r="AJ7208" s="32"/>
    </row>
    <row r="7209" spans="32:36" x14ac:dyDescent="0.25">
      <c r="AF7209" s="32"/>
      <c r="AG7209" s="32"/>
      <c r="AH7209" s="32"/>
      <c r="AI7209" s="32"/>
      <c r="AJ7209" s="32"/>
    </row>
    <row r="7210" spans="32:36" x14ac:dyDescent="0.25">
      <c r="AF7210" s="32"/>
      <c r="AG7210" s="32"/>
      <c r="AH7210" s="32"/>
      <c r="AI7210" s="32"/>
      <c r="AJ7210" s="32"/>
    </row>
    <row r="7211" spans="32:36" x14ac:dyDescent="0.25">
      <c r="AF7211" s="32"/>
      <c r="AG7211" s="32"/>
      <c r="AH7211" s="32"/>
      <c r="AI7211" s="32"/>
      <c r="AJ7211" s="32"/>
    </row>
    <row r="7212" spans="32:36" x14ac:dyDescent="0.25">
      <c r="AF7212" s="32"/>
      <c r="AG7212" s="32"/>
      <c r="AH7212" s="32"/>
      <c r="AI7212" s="32"/>
      <c r="AJ7212" s="32"/>
    </row>
    <row r="7213" spans="32:36" x14ac:dyDescent="0.25">
      <c r="AF7213" s="32"/>
      <c r="AG7213" s="32"/>
      <c r="AH7213" s="32"/>
      <c r="AI7213" s="32"/>
      <c r="AJ7213" s="32"/>
    </row>
    <row r="7214" spans="32:36" x14ac:dyDescent="0.25">
      <c r="AF7214" s="32"/>
      <c r="AG7214" s="32"/>
      <c r="AH7214" s="32"/>
      <c r="AI7214" s="32"/>
      <c r="AJ7214" s="32"/>
    </row>
    <row r="7215" spans="32:36" x14ac:dyDescent="0.25">
      <c r="AF7215" s="32"/>
      <c r="AG7215" s="32"/>
      <c r="AH7215" s="32"/>
      <c r="AI7215" s="32"/>
      <c r="AJ7215" s="32"/>
    </row>
    <row r="7216" spans="32:36" x14ac:dyDescent="0.25">
      <c r="AF7216" s="32"/>
      <c r="AG7216" s="32"/>
      <c r="AH7216" s="32"/>
      <c r="AI7216" s="32"/>
      <c r="AJ7216" s="32"/>
    </row>
    <row r="7217" spans="32:36" x14ac:dyDescent="0.25">
      <c r="AF7217" s="32"/>
      <c r="AG7217" s="32"/>
      <c r="AH7217" s="32"/>
      <c r="AI7217" s="32"/>
      <c r="AJ7217" s="32"/>
    </row>
    <row r="7218" spans="32:36" x14ac:dyDescent="0.25">
      <c r="AF7218" s="32"/>
      <c r="AG7218" s="32"/>
      <c r="AH7218" s="32"/>
      <c r="AI7218" s="32"/>
      <c r="AJ7218" s="32"/>
    </row>
    <row r="7219" spans="32:36" x14ac:dyDescent="0.25">
      <c r="AF7219" s="32"/>
      <c r="AG7219" s="32"/>
      <c r="AH7219" s="32"/>
      <c r="AI7219" s="32"/>
      <c r="AJ7219" s="32"/>
    </row>
    <row r="7220" spans="32:36" x14ac:dyDescent="0.25">
      <c r="AF7220" s="32"/>
      <c r="AG7220" s="32"/>
      <c r="AH7220" s="32"/>
      <c r="AI7220" s="32"/>
      <c r="AJ7220" s="32"/>
    </row>
    <row r="7221" spans="32:36" x14ac:dyDescent="0.25">
      <c r="AF7221" s="32"/>
      <c r="AG7221" s="32"/>
      <c r="AH7221" s="32"/>
      <c r="AI7221" s="32"/>
      <c r="AJ7221" s="32"/>
    </row>
    <row r="7222" spans="32:36" x14ac:dyDescent="0.25">
      <c r="AF7222" s="32"/>
      <c r="AG7222" s="32"/>
      <c r="AH7222" s="32"/>
      <c r="AI7222" s="32"/>
      <c r="AJ7222" s="32"/>
    </row>
    <row r="7223" spans="32:36" x14ac:dyDescent="0.25">
      <c r="AF7223" s="32"/>
      <c r="AG7223" s="32"/>
      <c r="AH7223" s="32"/>
      <c r="AI7223" s="32"/>
      <c r="AJ7223" s="32"/>
    </row>
    <row r="7224" spans="32:36" x14ac:dyDescent="0.25">
      <c r="AF7224" s="32"/>
      <c r="AG7224" s="32"/>
      <c r="AH7224" s="32"/>
      <c r="AI7224" s="32"/>
      <c r="AJ7224" s="32"/>
    </row>
    <row r="7225" spans="32:36" x14ac:dyDescent="0.25">
      <c r="AF7225" s="32"/>
      <c r="AG7225" s="32"/>
      <c r="AH7225" s="32"/>
      <c r="AI7225" s="32"/>
      <c r="AJ7225" s="32"/>
    </row>
    <row r="7226" spans="32:36" x14ac:dyDescent="0.25">
      <c r="AF7226" s="32"/>
      <c r="AG7226" s="32"/>
      <c r="AH7226" s="32"/>
      <c r="AI7226" s="32"/>
      <c r="AJ7226" s="32"/>
    </row>
    <row r="7227" spans="32:36" x14ac:dyDescent="0.25">
      <c r="AF7227" s="32"/>
      <c r="AG7227" s="32"/>
      <c r="AH7227" s="32"/>
      <c r="AI7227" s="32"/>
      <c r="AJ7227" s="32"/>
    </row>
    <row r="7228" spans="32:36" x14ac:dyDescent="0.25">
      <c r="AF7228" s="32"/>
      <c r="AG7228" s="32"/>
      <c r="AH7228" s="32"/>
      <c r="AI7228" s="32"/>
      <c r="AJ7228" s="32"/>
    </row>
    <row r="7229" spans="32:36" x14ac:dyDescent="0.25">
      <c r="AF7229" s="32"/>
      <c r="AG7229" s="32"/>
      <c r="AH7229" s="32"/>
      <c r="AI7229" s="32"/>
      <c r="AJ7229" s="32"/>
    </row>
    <row r="7230" spans="32:36" x14ac:dyDescent="0.25">
      <c r="AF7230" s="32"/>
      <c r="AG7230" s="32"/>
      <c r="AH7230" s="32"/>
      <c r="AI7230" s="32"/>
      <c r="AJ7230" s="32"/>
    </row>
    <row r="7231" spans="32:36" x14ac:dyDescent="0.25">
      <c r="AF7231" s="32"/>
      <c r="AG7231" s="32"/>
      <c r="AH7231" s="32"/>
      <c r="AI7231" s="32"/>
      <c r="AJ7231" s="32"/>
    </row>
    <row r="7232" spans="32:36" x14ac:dyDescent="0.25">
      <c r="AF7232" s="32"/>
      <c r="AG7232" s="32"/>
      <c r="AH7232" s="32"/>
      <c r="AI7232" s="32"/>
      <c r="AJ7232" s="32"/>
    </row>
    <row r="7233" spans="32:36" x14ac:dyDescent="0.25">
      <c r="AF7233" s="32"/>
      <c r="AG7233" s="32"/>
      <c r="AH7233" s="32"/>
      <c r="AI7233" s="32"/>
      <c r="AJ7233" s="32"/>
    </row>
    <row r="7234" spans="32:36" x14ac:dyDescent="0.25">
      <c r="AF7234" s="32"/>
      <c r="AG7234" s="32"/>
      <c r="AH7234" s="32"/>
      <c r="AI7234" s="32"/>
      <c r="AJ7234" s="32"/>
    </row>
    <row r="7235" spans="32:36" x14ac:dyDescent="0.25">
      <c r="AF7235" s="32"/>
      <c r="AG7235" s="32"/>
      <c r="AH7235" s="32"/>
      <c r="AI7235" s="32"/>
      <c r="AJ7235" s="32"/>
    </row>
    <row r="7236" spans="32:36" x14ac:dyDescent="0.25">
      <c r="AF7236" s="32"/>
      <c r="AG7236" s="32"/>
      <c r="AH7236" s="32"/>
      <c r="AI7236" s="32"/>
      <c r="AJ7236" s="32"/>
    </row>
    <row r="7237" spans="32:36" x14ac:dyDescent="0.25">
      <c r="AF7237" s="32"/>
      <c r="AG7237" s="32"/>
      <c r="AH7237" s="32"/>
      <c r="AI7237" s="32"/>
      <c r="AJ7237" s="32"/>
    </row>
    <row r="7238" spans="32:36" x14ac:dyDescent="0.25">
      <c r="AF7238" s="32"/>
      <c r="AG7238" s="32"/>
      <c r="AH7238" s="32"/>
      <c r="AI7238" s="32"/>
      <c r="AJ7238" s="32"/>
    </row>
    <row r="7239" spans="32:36" x14ac:dyDescent="0.25">
      <c r="AF7239" s="32"/>
      <c r="AG7239" s="32"/>
      <c r="AH7239" s="32"/>
      <c r="AI7239" s="32"/>
      <c r="AJ7239" s="32"/>
    </row>
    <row r="7240" spans="32:36" x14ac:dyDescent="0.25">
      <c r="AF7240" s="32"/>
      <c r="AG7240" s="32"/>
      <c r="AH7240" s="32"/>
      <c r="AI7240" s="32"/>
      <c r="AJ7240" s="32"/>
    </row>
    <row r="7241" spans="32:36" x14ac:dyDescent="0.25">
      <c r="AF7241" s="32"/>
      <c r="AG7241" s="32"/>
      <c r="AH7241" s="32"/>
      <c r="AI7241" s="32"/>
      <c r="AJ7241" s="32"/>
    </row>
    <row r="7242" spans="32:36" x14ac:dyDescent="0.25">
      <c r="AF7242" s="32"/>
      <c r="AG7242" s="32"/>
      <c r="AH7242" s="32"/>
      <c r="AI7242" s="32"/>
      <c r="AJ7242" s="32"/>
    </row>
    <row r="7243" spans="32:36" x14ac:dyDescent="0.25">
      <c r="AF7243" s="32"/>
      <c r="AG7243" s="32"/>
      <c r="AH7243" s="32"/>
      <c r="AI7243" s="32"/>
      <c r="AJ7243" s="32"/>
    </row>
    <row r="7244" spans="32:36" x14ac:dyDescent="0.25">
      <c r="AF7244" s="32"/>
      <c r="AG7244" s="32"/>
      <c r="AH7244" s="32"/>
      <c r="AI7244" s="32"/>
      <c r="AJ7244" s="32"/>
    </row>
    <row r="7245" spans="32:36" x14ac:dyDescent="0.25">
      <c r="AF7245" s="32"/>
      <c r="AG7245" s="32"/>
      <c r="AH7245" s="32"/>
      <c r="AI7245" s="32"/>
      <c r="AJ7245" s="32"/>
    </row>
    <row r="7246" spans="32:36" x14ac:dyDescent="0.25">
      <c r="AF7246" s="32"/>
      <c r="AG7246" s="32"/>
      <c r="AH7246" s="32"/>
      <c r="AI7246" s="32"/>
      <c r="AJ7246" s="32"/>
    </row>
    <row r="7247" spans="32:36" x14ac:dyDescent="0.25">
      <c r="AF7247" s="32"/>
      <c r="AG7247" s="32"/>
      <c r="AH7247" s="32"/>
      <c r="AI7247" s="32"/>
      <c r="AJ7247" s="32"/>
    </row>
    <row r="7248" spans="32:36" x14ac:dyDescent="0.25">
      <c r="AF7248" s="32"/>
      <c r="AG7248" s="32"/>
      <c r="AH7248" s="32"/>
      <c r="AI7248" s="32"/>
      <c r="AJ7248" s="32"/>
    </row>
    <row r="7249" spans="32:36" x14ac:dyDescent="0.25">
      <c r="AF7249" s="32"/>
      <c r="AG7249" s="32"/>
      <c r="AH7249" s="32"/>
      <c r="AI7249" s="32"/>
      <c r="AJ7249" s="32"/>
    </row>
    <row r="7250" spans="32:36" x14ac:dyDescent="0.25">
      <c r="AF7250" s="32"/>
      <c r="AG7250" s="32"/>
      <c r="AH7250" s="32"/>
      <c r="AI7250" s="32"/>
      <c r="AJ7250" s="32"/>
    </row>
    <row r="7251" spans="32:36" x14ac:dyDescent="0.25">
      <c r="AF7251" s="32"/>
      <c r="AG7251" s="32"/>
      <c r="AH7251" s="32"/>
      <c r="AI7251" s="32"/>
      <c r="AJ7251" s="32"/>
    </row>
    <row r="7252" spans="32:36" x14ac:dyDescent="0.25">
      <c r="AF7252" s="32"/>
      <c r="AG7252" s="32"/>
      <c r="AH7252" s="32"/>
      <c r="AI7252" s="32"/>
      <c r="AJ7252" s="32"/>
    </row>
    <row r="7253" spans="32:36" x14ac:dyDescent="0.25">
      <c r="AF7253" s="32"/>
      <c r="AG7253" s="32"/>
      <c r="AH7253" s="32"/>
      <c r="AI7253" s="32"/>
      <c r="AJ7253" s="32"/>
    </row>
    <row r="7254" spans="32:36" x14ac:dyDescent="0.25">
      <c r="AF7254" s="32"/>
      <c r="AG7254" s="32"/>
      <c r="AH7254" s="32"/>
      <c r="AI7254" s="32"/>
      <c r="AJ7254" s="32"/>
    </row>
    <row r="7255" spans="32:36" x14ac:dyDescent="0.25">
      <c r="AF7255" s="32"/>
      <c r="AG7255" s="32"/>
      <c r="AH7255" s="32"/>
      <c r="AI7255" s="32"/>
      <c r="AJ7255" s="32"/>
    </row>
    <row r="7256" spans="32:36" x14ac:dyDescent="0.25">
      <c r="AF7256" s="32"/>
      <c r="AG7256" s="32"/>
      <c r="AH7256" s="32"/>
      <c r="AI7256" s="32"/>
      <c r="AJ7256" s="32"/>
    </row>
    <row r="7257" spans="32:36" x14ac:dyDescent="0.25">
      <c r="AF7257" s="32"/>
      <c r="AG7257" s="32"/>
      <c r="AH7257" s="32"/>
      <c r="AI7257" s="32"/>
      <c r="AJ7257" s="32"/>
    </row>
    <row r="7258" spans="32:36" x14ac:dyDescent="0.25">
      <c r="AF7258" s="32"/>
      <c r="AG7258" s="32"/>
      <c r="AH7258" s="32"/>
      <c r="AI7258" s="32"/>
      <c r="AJ7258" s="32"/>
    </row>
    <row r="7259" spans="32:36" x14ac:dyDescent="0.25">
      <c r="AF7259" s="32"/>
      <c r="AG7259" s="32"/>
      <c r="AH7259" s="32"/>
      <c r="AI7259" s="32"/>
      <c r="AJ7259" s="32"/>
    </row>
    <row r="7260" spans="32:36" x14ac:dyDescent="0.25">
      <c r="AF7260" s="32"/>
      <c r="AG7260" s="32"/>
      <c r="AH7260" s="32"/>
      <c r="AI7260" s="32"/>
      <c r="AJ7260" s="32"/>
    </row>
    <row r="7261" spans="32:36" x14ac:dyDescent="0.25">
      <c r="AF7261" s="32"/>
      <c r="AG7261" s="32"/>
      <c r="AH7261" s="32"/>
      <c r="AI7261" s="32"/>
      <c r="AJ7261" s="32"/>
    </row>
    <row r="7262" spans="32:36" x14ac:dyDescent="0.25">
      <c r="AF7262" s="32"/>
      <c r="AG7262" s="32"/>
      <c r="AH7262" s="32"/>
      <c r="AI7262" s="32"/>
      <c r="AJ7262" s="32"/>
    </row>
    <row r="7263" spans="32:36" x14ac:dyDescent="0.25">
      <c r="AF7263" s="32"/>
      <c r="AG7263" s="32"/>
      <c r="AH7263" s="32"/>
      <c r="AI7263" s="32"/>
      <c r="AJ7263" s="32"/>
    </row>
    <row r="7264" spans="32:36" x14ac:dyDescent="0.25">
      <c r="AF7264" s="32"/>
      <c r="AG7264" s="32"/>
      <c r="AH7264" s="32"/>
      <c r="AI7264" s="32"/>
      <c r="AJ7264" s="32"/>
    </row>
    <row r="7265" spans="32:36" x14ac:dyDescent="0.25">
      <c r="AF7265" s="32"/>
      <c r="AG7265" s="32"/>
      <c r="AH7265" s="32"/>
      <c r="AI7265" s="32"/>
      <c r="AJ7265" s="32"/>
    </row>
    <row r="7266" spans="32:36" x14ac:dyDescent="0.25">
      <c r="AF7266" s="32"/>
      <c r="AG7266" s="32"/>
      <c r="AH7266" s="32"/>
      <c r="AI7266" s="32"/>
      <c r="AJ7266" s="32"/>
    </row>
    <row r="7267" spans="32:36" x14ac:dyDescent="0.25">
      <c r="AF7267" s="32"/>
      <c r="AG7267" s="32"/>
      <c r="AH7267" s="32"/>
      <c r="AI7267" s="32"/>
      <c r="AJ7267" s="32"/>
    </row>
    <row r="7268" spans="32:36" x14ac:dyDescent="0.25">
      <c r="AF7268" s="32"/>
      <c r="AG7268" s="32"/>
      <c r="AH7268" s="32"/>
      <c r="AI7268" s="32"/>
      <c r="AJ7268" s="32"/>
    </row>
    <row r="7269" spans="32:36" x14ac:dyDescent="0.25">
      <c r="AF7269" s="32"/>
      <c r="AG7269" s="32"/>
      <c r="AH7269" s="32"/>
      <c r="AI7269" s="32"/>
      <c r="AJ7269" s="32"/>
    </row>
    <row r="7270" spans="32:36" x14ac:dyDescent="0.25">
      <c r="AF7270" s="32"/>
      <c r="AG7270" s="32"/>
      <c r="AH7270" s="32"/>
      <c r="AI7270" s="32"/>
      <c r="AJ7270" s="32"/>
    </row>
    <row r="7271" spans="32:36" x14ac:dyDescent="0.25">
      <c r="AF7271" s="32"/>
      <c r="AG7271" s="32"/>
      <c r="AH7271" s="32"/>
      <c r="AI7271" s="32"/>
      <c r="AJ7271" s="32"/>
    </row>
    <row r="7272" spans="32:36" x14ac:dyDescent="0.25">
      <c r="AF7272" s="32"/>
      <c r="AG7272" s="32"/>
      <c r="AH7272" s="32"/>
      <c r="AI7272" s="32"/>
      <c r="AJ7272" s="32"/>
    </row>
    <row r="7273" spans="32:36" x14ac:dyDescent="0.25">
      <c r="AF7273" s="32"/>
      <c r="AG7273" s="32"/>
      <c r="AH7273" s="32"/>
      <c r="AI7273" s="32"/>
      <c r="AJ7273" s="32"/>
    </row>
    <row r="7274" spans="32:36" x14ac:dyDescent="0.25">
      <c r="AF7274" s="32"/>
      <c r="AG7274" s="32"/>
      <c r="AH7274" s="32"/>
      <c r="AI7274" s="32"/>
      <c r="AJ7274" s="32"/>
    </row>
    <row r="7275" spans="32:36" x14ac:dyDescent="0.25">
      <c r="AF7275" s="32"/>
      <c r="AG7275" s="32"/>
      <c r="AH7275" s="32"/>
      <c r="AI7275" s="32"/>
      <c r="AJ7275" s="32"/>
    </row>
    <row r="7276" spans="32:36" x14ac:dyDescent="0.25">
      <c r="AF7276" s="32"/>
      <c r="AG7276" s="32"/>
      <c r="AH7276" s="32"/>
      <c r="AI7276" s="32"/>
      <c r="AJ7276" s="32"/>
    </row>
    <row r="7277" spans="32:36" x14ac:dyDescent="0.25">
      <c r="AF7277" s="32"/>
      <c r="AG7277" s="32"/>
      <c r="AH7277" s="32"/>
      <c r="AI7277" s="32"/>
      <c r="AJ7277" s="32"/>
    </row>
    <row r="7278" spans="32:36" x14ac:dyDescent="0.25">
      <c r="AF7278" s="32"/>
      <c r="AG7278" s="32"/>
      <c r="AH7278" s="32"/>
      <c r="AI7278" s="32"/>
      <c r="AJ7278" s="32"/>
    </row>
    <row r="7279" spans="32:36" x14ac:dyDescent="0.25">
      <c r="AF7279" s="32"/>
      <c r="AG7279" s="32"/>
      <c r="AH7279" s="32"/>
      <c r="AI7279" s="32"/>
      <c r="AJ7279" s="32"/>
    </row>
    <row r="7280" spans="32:36" x14ac:dyDescent="0.25">
      <c r="AF7280" s="32"/>
      <c r="AG7280" s="32"/>
      <c r="AH7280" s="32"/>
      <c r="AI7280" s="32"/>
      <c r="AJ7280" s="32"/>
    </row>
    <row r="7281" spans="32:36" x14ac:dyDescent="0.25">
      <c r="AF7281" s="32"/>
      <c r="AG7281" s="32"/>
      <c r="AH7281" s="32"/>
      <c r="AI7281" s="32"/>
      <c r="AJ7281" s="32"/>
    </row>
    <row r="7282" spans="32:36" x14ac:dyDescent="0.25">
      <c r="AF7282" s="32"/>
      <c r="AG7282" s="32"/>
      <c r="AH7282" s="32"/>
      <c r="AI7282" s="32"/>
      <c r="AJ7282" s="32"/>
    </row>
    <row r="7283" spans="32:36" x14ac:dyDescent="0.25">
      <c r="AF7283" s="32"/>
      <c r="AG7283" s="32"/>
      <c r="AH7283" s="32"/>
      <c r="AI7283" s="32"/>
      <c r="AJ7283" s="32"/>
    </row>
    <row r="7284" spans="32:36" x14ac:dyDescent="0.25">
      <c r="AF7284" s="32"/>
      <c r="AG7284" s="32"/>
      <c r="AH7284" s="32"/>
      <c r="AI7284" s="32"/>
      <c r="AJ7284" s="32"/>
    </row>
    <row r="7285" spans="32:36" x14ac:dyDescent="0.25">
      <c r="AF7285" s="32"/>
      <c r="AG7285" s="32"/>
      <c r="AH7285" s="32"/>
      <c r="AI7285" s="32"/>
      <c r="AJ7285" s="32"/>
    </row>
    <row r="7286" spans="32:36" x14ac:dyDescent="0.25">
      <c r="AF7286" s="32"/>
      <c r="AG7286" s="32"/>
      <c r="AH7286" s="32"/>
      <c r="AI7286" s="32"/>
      <c r="AJ7286" s="32"/>
    </row>
    <row r="7287" spans="32:36" x14ac:dyDescent="0.25">
      <c r="AF7287" s="32"/>
      <c r="AG7287" s="32"/>
      <c r="AH7287" s="32"/>
      <c r="AI7287" s="32"/>
      <c r="AJ7287" s="32"/>
    </row>
    <row r="7288" spans="32:36" x14ac:dyDescent="0.25">
      <c r="AF7288" s="32"/>
      <c r="AG7288" s="32"/>
      <c r="AH7288" s="32"/>
      <c r="AI7288" s="32"/>
      <c r="AJ7288" s="32"/>
    </row>
    <row r="7289" spans="32:36" x14ac:dyDescent="0.25">
      <c r="AF7289" s="32"/>
      <c r="AG7289" s="32"/>
      <c r="AH7289" s="32"/>
      <c r="AI7289" s="32"/>
      <c r="AJ7289" s="32"/>
    </row>
    <row r="7290" spans="32:36" x14ac:dyDescent="0.25">
      <c r="AF7290" s="32"/>
      <c r="AG7290" s="32"/>
      <c r="AH7290" s="32"/>
      <c r="AI7290" s="32"/>
      <c r="AJ7290" s="32"/>
    </row>
    <row r="7291" spans="32:36" x14ac:dyDescent="0.25">
      <c r="AF7291" s="32"/>
      <c r="AG7291" s="32"/>
      <c r="AH7291" s="32"/>
      <c r="AI7291" s="32"/>
      <c r="AJ7291" s="32"/>
    </row>
    <row r="7292" spans="32:36" x14ac:dyDescent="0.25">
      <c r="AF7292" s="32"/>
      <c r="AG7292" s="32"/>
      <c r="AH7292" s="32"/>
      <c r="AI7292" s="32"/>
      <c r="AJ7292" s="32"/>
    </row>
    <row r="7293" spans="32:36" x14ac:dyDescent="0.25">
      <c r="AF7293" s="32"/>
      <c r="AG7293" s="32"/>
      <c r="AH7293" s="32"/>
      <c r="AI7293" s="32"/>
      <c r="AJ7293" s="32"/>
    </row>
    <row r="7294" spans="32:36" x14ac:dyDescent="0.25">
      <c r="AF7294" s="32"/>
      <c r="AG7294" s="32"/>
      <c r="AH7294" s="32"/>
      <c r="AI7294" s="32"/>
      <c r="AJ7294" s="32"/>
    </row>
    <row r="7295" spans="32:36" x14ac:dyDescent="0.25">
      <c r="AF7295" s="32"/>
      <c r="AG7295" s="32"/>
      <c r="AH7295" s="32"/>
      <c r="AI7295" s="32"/>
      <c r="AJ7295" s="32"/>
    </row>
    <row r="7296" spans="32:36" x14ac:dyDescent="0.25">
      <c r="AF7296" s="32"/>
      <c r="AG7296" s="32"/>
      <c r="AH7296" s="32"/>
      <c r="AI7296" s="32"/>
      <c r="AJ7296" s="32"/>
    </row>
    <row r="7297" spans="32:36" x14ac:dyDescent="0.25">
      <c r="AF7297" s="32"/>
      <c r="AG7297" s="32"/>
      <c r="AH7297" s="32"/>
      <c r="AI7297" s="32"/>
      <c r="AJ7297" s="32"/>
    </row>
    <row r="7298" spans="32:36" x14ac:dyDescent="0.25">
      <c r="AF7298" s="32"/>
      <c r="AG7298" s="32"/>
      <c r="AH7298" s="32"/>
      <c r="AI7298" s="32"/>
      <c r="AJ7298" s="32"/>
    </row>
    <row r="7299" spans="32:36" x14ac:dyDescent="0.25">
      <c r="AF7299" s="32"/>
      <c r="AG7299" s="32"/>
      <c r="AH7299" s="32"/>
      <c r="AI7299" s="32"/>
      <c r="AJ7299" s="32"/>
    </row>
    <row r="7300" spans="32:36" x14ac:dyDescent="0.25">
      <c r="AF7300" s="32"/>
      <c r="AG7300" s="32"/>
      <c r="AH7300" s="32"/>
      <c r="AI7300" s="32"/>
      <c r="AJ7300" s="32"/>
    </row>
    <row r="7301" spans="32:36" x14ac:dyDescent="0.25">
      <c r="AF7301" s="32"/>
      <c r="AG7301" s="32"/>
      <c r="AH7301" s="32"/>
      <c r="AI7301" s="32"/>
      <c r="AJ7301" s="32"/>
    </row>
    <row r="7302" spans="32:36" x14ac:dyDescent="0.25">
      <c r="AF7302" s="32"/>
      <c r="AG7302" s="32"/>
      <c r="AH7302" s="32"/>
      <c r="AI7302" s="32"/>
      <c r="AJ7302" s="32"/>
    </row>
    <row r="7303" spans="32:36" x14ac:dyDescent="0.25">
      <c r="AF7303" s="32"/>
      <c r="AG7303" s="32"/>
      <c r="AH7303" s="32"/>
      <c r="AI7303" s="32"/>
      <c r="AJ7303" s="32"/>
    </row>
    <row r="7304" spans="32:36" x14ac:dyDescent="0.25">
      <c r="AF7304" s="32"/>
      <c r="AG7304" s="32"/>
      <c r="AH7304" s="32"/>
      <c r="AI7304" s="32"/>
      <c r="AJ7304" s="32"/>
    </row>
    <row r="7305" spans="32:36" x14ac:dyDescent="0.25">
      <c r="AF7305" s="32"/>
      <c r="AG7305" s="32"/>
      <c r="AH7305" s="32"/>
      <c r="AI7305" s="32"/>
      <c r="AJ7305" s="32"/>
    </row>
    <row r="7306" spans="32:36" x14ac:dyDescent="0.25">
      <c r="AF7306" s="32"/>
      <c r="AG7306" s="32"/>
      <c r="AH7306" s="32"/>
      <c r="AI7306" s="32"/>
      <c r="AJ7306" s="32"/>
    </row>
    <row r="7307" spans="32:36" x14ac:dyDescent="0.25">
      <c r="AF7307" s="32"/>
      <c r="AG7307" s="32"/>
      <c r="AH7307" s="32"/>
      <c r="AI7307" s="32"/>
      <c r="AJ7307" s="32"/>
    </row>
    <row r="7308" spans="32:36" x14ac:dyDescent="0.25">
      <c r="AF7308" s="32"/>
      <c r="AG7308" s="32"/>
      <c r="AH7308" s="32"/>
      <c r="AI7308" s="32"/>
      <c r="AJ7308" s="32"/>
    </row>
    <row r="7309" spans="32:36" x14ac:dyDescent="0.25">
      <c r="AF7309" s="32"/>
      <c r="AG7309" s="32"/>
      <c r="AH7309" s="32"/>
      <c r="AI7309" s="32"/>
      <c r="AJ7309" s="32"/>
    </row>
    <row r="7310" spans="32:36" x14ac:dyDescent="0.25">
      <c r="AF7310" s="32"/>
      <c r="AG7310" s="32"/>
      <c r="AH7310" s="32"/>
      <c r="AI7310" s="32"/>
      <c r="AJ7310" s="32"/>
    </row>
    <row r="7311" spans="32:36" x14ac:dyDescent="0.25">
      <c r="AF7311" s="32"/>
      <c r="AG7311" s="32"/>
      <c r="AH7311" s="32"/>
      <c r="AI7311" s="32"/>
      <c r="AJ7311" s="32"/>
    </row>
    <row r="7312" spans="32:36" x14ac:dyDescent="0.25">
      <c r="AF7312" s="32"/>
      <c r="AG7312" s="32"/>
      <c r="AH7312" s="32"/>
      <c r="AI7312" s="32"/>
      <c r="AJ7312" s="32"/>
    </row>
    <row r="7313" spans="32:36" x14ac:dyDescent="0.25">
      <c r="AF7313" s="32"/>
      <c r="AG7313" s="32"/>
      <c r="AH7313" s="32"/>
      <c r="AI7313" s="32"/>
      <c r="AJ7313" s="32"/>
    </row>
    <row r="7314" spans="32:36" x14ac:dyDescent="0.25">
      <c r="AF7314" s="32"/>
      <c r="AG7314" s="32"/>
      <c r="AH7314" s="32"/>
      <c r="AI7314" s="32"/>
      <c r="AJ7314" s="32"/>
    </row>
    <row r="7315" spans="32:36" x14ac:dyDescent="0.25">
      <c r="AF7315" s="32"/>
      <c r="AG7315" s="32"/>
      <c r="AH7315" s="32"/>
      <c r="AI7315" s="32"/>
      <c r="AJ7315" s="32"/>
    </row>
    <row r="7316" spans="32:36" x14ac:dyDescent="0.25">
      <c r="AF7316" s="32"/>
      <c r="AG7316" s="32"/>
      <c r="AH7316" s="32"/>
      <c r="AI7316" s="32"/>
      <c r="AJ7316" s="32"/>
    </row>
    <row r="7317" spans="32:36" x14ac:dyDescent="0.25">
      <c r="AF7317" s="32"/>
      <c r="AG7317" s="32"/>
      <c r="AH7317" s="32"/>
      <c r="AI7317" s="32"/>
      <c r="AJ7317" s="32"/>
    </row>
    <row r="7318" spans="32:36" x14ac:dyDescent="0.25">
      <c r="AF7318" s="32"/>
      <c r="AG7318" s="32"/>
      <c r="AH7318" s="32"/>
      <c r="AI7318" s="32"/>
      <c r="AJ7318" s="32"/>
    </row>
    <row r="7319" spans="32:36" x14ac:dyDescent="0.25">
      <c r="AF7319" s="32"/>
      <c r="AG7319" s="32"/>
      <c r="AH7319" s="32"/>
      <c r="AI7319" s="32"/>
      <c r="AJ7319" s="32"/>
    </row>
    <row r="7320" spans="32:36" x14ac:dyDescent="0.25">
      <c r="AF7320" s="32"/>
      <c r="AG7320" s="32"/>
      <c r="AH7320" s="32"/>
      <c r="AI7320" s="32"/>
      <c r="AJ7320" s="32"/>
    </row>
    <row r="7321" spans="32:36" x14ac:dyDescent="0.25">
      <c r="AF7321" s="32"/>
      <c r="AG7321" s="32"/>
      <c r="AH7321" s="32"/>
      <c r="AI7321" s="32"/>
      <c r="AJ7321" s="32"/>
    </row>
    <row r="7322" spans="32:36" x14ac:dyDescent="0.25">
      <c r="AF7322" s="32"/>
      <c r="AG7322" s="32"/>
      <c r="AH7322" s="32"/>
      <c r="AI7322" s="32"/>
      <c r="AJ7322" s="32"/>
    </row>
    <row r="7323" spans="32:36" x14ac:dyDescent="0.25">
      <c r="AF7323" s="32"/>
      <c r="AG7323" s="32"/>
      <c r="AH7323" s="32"/>
      <c r="AI7323" s="32"/>
      <c r="AJ7323" s="32"/>
    </row>
    <row r="7324" spans="32:36" x14ac:dyDescent="0.25">
      <c r="AF7324" s="32"/>
      <c r="AG7324" s="32"/>
      <c r="AH7324" s="32"/>
      <c r="AI7324" s="32"/>
      <c r="AJ7324" s="32"/>
    </row>
    <row r="7325" spans="32:36" x14ac:dyDescent="0.25">
      <c r="AF7325" s="32"/>
      <c r="AG7325" s="32"/>
      <c r="AH7325" s="32"/>
      <c r="AI7325" s="32"/>
      <c r="AJ7325" s="32"/>
    </row>
    <row r="7326" spans="32:36" x14ac:dyDescent="0.25">
      <c r="AF7326" s="32"/>
      <c r="AG7326" s="32"/>
      <c r="AH7326" s="32"/>
      <c r="AI7326" s="32"/>
      <c r="AJ7326" s="32"/>
    </row>
    <row r="7327" spans="32:36" x14ac:dyDescent="0.25">
      <c r="AF7327" s="32"/>
      <c r="AG7327" s="32"/>
      <c r="AH7327" s="32"/>
      <c r="AI7327" s="32"/>
      <c r="AJ7327" s="32"/>
    </row>
    <row r="7328" spans="32:36" x14ac:dyDescent="0.25">
      <c r="AF7328" s="32"/>
      <c r="AG7328" s="32"/>
      <c r="AH7328" s="32"/>
      <c r="AI7328" s="32"/>
      <c r="AJ7328" s="32"/>
    </row>
    <row r="7329" spans="32:36" x14ac:dyDescent="0.25">
      <c r="AF7329" s="32"/>
      <c r="AG7329" s="32"/>
      <c r="AH7329" s="32"/>
      <c r="AI7329" s="32"/>
      <c r="AJ7329" s="32"/>
    </row>
    <row r="7330" spans="32:36" x14ac:dyDescent="0.25">
      <c r="AF7330" s="32"/>
      <c r="AG7330" s="32"/>
      <c r="AH7330" s="32"/>
      <c r="AI7330" s="32"/>
      <c r="AJ7330" s="32"/>
    </row>
    <row r="7331" spans="32:36" x14ac:dyDescent="0.25">
      <c r="AF7331" s="32"/>
      <c r="AG7331" s="32"/>
      <c r="AH7331" s="32"/>
      <c r="AI7331" s="32"/>
      <c r="AJ7331" s="32"/>
    </row>
    <row r="7332" spans="32:36" x14ac:dyDescent="0.25">
      <c r="AF7332" s="32"/>
      <c r="AG7332" s="32"/>
      <c r="AH7332" s="32"/>
      <c r="AI7332" s="32"/>
      <c r="AJ7332" s="32"/>
    </row>
    <row r="7333" spans="32:36" x14ac:dyDescent="0.25">
      <c r="AF7333" s="32"/>
      <c r="AG7333" s="32"/>
      <c r="AH7333" s="32"/>
      <c r="AI7333" s="32"/>
      <c r="AJ7333" s="32"/>
    </row>
    <row r="7334" spans="32:36" x14ac:dyDescent="0.25">
      <c r="AF7334" s="32"/>
      <c r="AG7334" s="32"/>
      <c r="AH7334" s="32"/>
      <c r="AI7334" s="32"/>
      <c r="AJ7334" s="32"/>
    </row>
    <row r="7335" spans="32:36" x14ac:dyDescent="0.25">
      <c r="AF7335" s="32"/>
      <c r="AG7335" s="32"/>
      <c r="AH7335" s="32"/>
      <c r="AI7335" s="32"/>
      <c r="AJ7335" s="32"/>
    </row>
    <row r="7336" spans="32:36" x14ac:dyDescent="0.25">
      <c r="AF7336" s="32"/>
      <c r="AG7336" s="32"/>
      <c r="AH7336" s="32"/>
      <c r="AI7336" s="32"/>
      <c r="AJ7336" s="32"/>
    </row>
    <row r="7337" spans="32:36" x14ac:dyDescent="0.25">
      <c r="AF7337" s="32"/>
      <c r="AG7337" s="32"/>
      <c r="AH7337" s="32"/>
      <c r="AI7337" s="32"/>
      <c r="AJ7337" s="32"/>
    </row>
    <row r="7338" spans="32:36" x14ac:dyDescent="0.25">
      <c r="AF7338" s="32"/>
      <c r="AG7338" s="32"/>
      <c r="AH7338" s="32"/>
      <c r="AI7338" s="32"/>
      <c r="AJ7338" s="32"/>
    </row>
    <row r="7339" spans="32:36" x14ac:dyDescent="0.25">
      <c r="AF7339" s="32"/>
      <c r="AG7339" s="32"/>
      <c r="AH7339" s="32"/>
      <c r="AI7339" s="32"/>
      <c r="AJ7339" s="32"/>
    </row>
    <row r="7340" spans="32:36" x14ac:dyDescent="0.25">
      <c r="AF7340" s="32"/>
      <c r="AG7340" s="32"/>
      <c r="AH7340" s="32"/>
      <c r="AI7340" s="32"/>
      <c r="AJ7340" s="32"/>
    </row>
    <row r="7341" spans="32:36" x14ac:dyDescent="0.25">
      <c r="AF7341" s="32"/>
      <c r="AG7341" s="32"/>
      <c r="AH7341" s="32"/>
      <c r="AI7341" s="32"/>
      <c r="AJ7341" s="32"/>
    </row>
    <row r="7342" spans="32:36" x14ac:dyDescent="0.25">
      <c r="AF7342" s="32"/>
      <c r="AG7342" s="32"/>
      <c r="AH7342" s="32"/>
      <c r="AI7342" s="32"/>
      <c r="AJ7342" s="32"/>
    </row>
    <row r="7343" spans="32:36" x14ac:dyDescent="0.25">
      <c r="AF7343" s="32"/>
      <c r="AG7343" s="32"/>
      <c r="AH7343" s="32"/>
      <c r="AI7343" s="32"/>
      <c r="AJ7343" s="32"/>
    </row>
    <row r="7344" spans="32:36" x14ac:dyDescent="0.25">
      <c r="AF7344" s="32"/>
      <c r="AG7344" s="32"/>
      <c r="AH7344" s="32"/>
      <c r="AI7344" s="32"/>
      <c r="AJ7344" s="32"/>
    </row>
    <row r="7345" spans="32:36" x14ac:dyDescent="0.25">
      <c r="AF7345" s="32"/>
      <c r="AG7345" s="32"/>
      <c r="AH7345" s="32"/>
      <c r="AI7345" s="32"/>
      <c r="AJ7345" s="32"/>
    </row>
    <row r="7346" spans="32:36" x14ac:dyDescent="0.25">
      <c r="AF7346" s="32"/>
      <c r="AG7346" s="32"/>
      <c r="AH7346" s="32"/>
      <c r="AI7346" s="32"/>
      <c r="AJ7346" s="32"/>
    </row>
    <row r="7347" spans="32:36" x14ac:dyDescent="0.25">
      <c r="AF7347" s="32"/>
      <c r="AG7347" s="32"/>
      <c r="AH7347" s="32"/>
      <c r="AI7347" s="32"/>
      <c r="AJ7347" s="32"/>
    </row>
    <row r="7348" spans="32:36" x14ac:dyDescent="0.25">
      <c r="AF7348" s="32"/>
      <c r="AG7348" s="32"/>
      <c r="AH7348" s="32"/>
      <c r="AI7348" s="32"/>
      <c r="AJ7348" s="32"/>
    </row>
    <row r="7349" spans="32:36" x14ac:dyDescent="0.25">
      <c r="AF7349" s="32"/>
      <c r="AG7349" s="32"/>
      <c r="AH7349" s="32"/>
      <c r="AI7349" s="32"/>
      <c r="AJ7349" s="32"/>
    </row>
    <row r="7350" spans="32:36" x14ac:dyDescent="0.25">
      <c r="AF7350" s="32"/>
      <c r="AG7350" s="32"/>
      <c r="AH7350" s="32"/>
      <c r="AI7350" s="32"/>
      <c r="AJ7350" s="32"/>
    </row>
    <row r="7351" spans="32:36" x14ac:dyDescent="0.25">
      <c r="AF7351" s="32"/>
      <c r="AG7351" s="32"/>
      <c r="AH7351" s="32"/>
      <c r="AI7351" s="32"/>
      <c r="AJ7351" s="32"/>
    </row>
    <row r="7352" spans="32:36" x14ac:dyDescent="0.25">
      <c r="AF7352" s="32"/>
      <c r="AG7352" s="32"/>
      <c r="AH7352" s="32"/>
      <c r="AI7352" s="32"/>
      <c r="AJ7352" s="32"/>
    </row>
    <row r="7353" spans="32:36" x14ac:dyDescent="0.25">
      <c r="AF7353" s="32"/>
      <c r="AG7353" s="32"/>
      <c r="AH7353" s="32"/>
      <c r="AI7353" s="32"/>
      <c r="AJ7353" s="32"/>
    </row>
    <row r="7354" spans="32:36" x14ac:dyDescent="0.25">
      <c r="AF7354" s="32"/>
      <c r="AG7354" s="32"/>
      <c r="AH7354" s="32"/>
      <c r="AI7354" s="32"/>
      <c r="AJ7354" s="32"/>
    </row>
    <row r="7355" spans="32:36" x14ac:dyDescent="0.25">
      <c r="AF7355" s="32"/>
      <c r="AG7355" s="32"/>
      <c r="AH7355" s="32"/>
      <c r="AI7355" s="32"/>
      <c r="AJ7355" s="32"/>
    </row>
    <row r="7356" spans="32:36" x14ac:dyDescent="0.25">
      <c r="AF7356" s="32"/>
      <c r="AG7356" s="32"/>
      <c r="AH7356" s="32"/>
      <c r="AI7356" s="32"/>
      <c r="AJ7356" s="32"/>
    </row>
    <row r="7357" spans="32:36" x14ac:dyDescent="0.25">
      <c r="AF7357" s="32"/>
      <c r="AG7357" s="32"/>
      <c r="AH7357" s="32"/>
      <c r="AI7357" s="32"/>
      <c r="AJ7357" s="32"/>
    </row>
    <row r="7358" spans="32:36" x14ac:dyDescent="0.25">
      <c r="AF7358" s="32"/>
      <c r="AG7358" s="32"/>
      <c r="AH7358" s="32"/>
      <c r="AI7358" s="32"/>
      <c r="AJ7358" s="32"/>
    </row>
    <row r="7359" spans="32:36" x14ac:dyDescent="0.25">
      <c r="AF7359" s="32"/>
      <c r="AG7359" s="32"/>
      <c r="AH7359" s="32"/>
      <c r="AI7359" s="32"/>
      <c r="AJ7359" s="32"/>
    </row>
    <row r="7360" spans="32:36" x14ac:dyDescent="0.25">
      <c r="AF7360" s="32"/>
      <c r="AG7360" s="32"/>
      <c r="AH7360" s="32"/>
      <c r="AI7360" s="32"/>
      <c r="AJ7360" s="32"/>
    </row>
    <row r="7361" spans="32:36" x14ac:dyDescent="0.25">
      <c r="AF7361" s="32"/>
      <c r="AG7361" s="32"/>
      <c r="AH7361" s="32"/>
      <c r="AI7361" s="32"/>
      <c r="AJ7361" s="32"/>
    </row>
    <row r="7362" spans="32:36" x14ac:dyDescent="0.25">
      <c r="AF7362" s="32"/>
      <c r="AG7362" s="32"/>
      <c r="AH7362" s="32"/>
      <c r="AI7362" s="32"/>
      <c r="AJ7362" s="32"/>
    </row>
    <row r="7363" spans="32:36" x14ac:dyDescent="0.25">
      <c r="AF7363" s="32"/>
      <c r="AG7363" s="32"/>
      <c r="AH7363" s="32"/>
      <c r="AI7363" s="32"/>
      <c r="AJ7363" s="32"/>
    </row>
    <row r="7364" spans="32:36" x14ac:dyDescent="0.25">
      <c r="AF7364" s="32"/>
      <c r="AG7364" s="32"/>
      <c r="AH7364" s="32"/>
      <c r="AI7364" s="32"/>
      <c r="AJ7364" s="32"/>
    </row>
    <row r="7365" spans="32:36" x14ac:dyDescent="0.25">
      <c r="AF7365" s="32"/>
      <c r="AG7365" s="32"/>
      <c r="AH7365" s="32"/>
      <c r="AI7365" s="32"/>
      <c r="AJ7365" s="32"/>
    </row>
    <row r="7366" spans="32:36" x14ac:dyDescent="0.25">
      <c r="AF7366" s="32"/>
      <c r="AG7366" s="32"/>
      <c r="AH7366" s="32"/>
      <c r="AI7366" s="32"/>
      <c r="AJ7366" s="32"/>
    </row>
    <row r="7367" spans="32:36" x14ac:dyDescent="0.25">
      <c r="AF7367" s="32"/>
      <c r="AG7367" s="32"/>
      <c r="AH7367" s="32"/>
      <c r="AI7367" s="32"/>
      <c r="AJ7367" s="32"/>
    </row>
    <row r="7368" spans="32:36" x14ac:dyDescent="0.25">
      <c r="AF7368" s="32"/>
      <c r="AG7368" s="32"/>
      <c r="AH7368" s="32"/>
      <c r="AI7368" s="32"/>
      <c r="AJ7368" s="32"/>
    </row>
    <row r="7369" spans="32:36" x14ac:dyDescent="0.25">
      <c r="AF7369" s="32"/>
      <c r="AG7369" s="32"/>
      <c r="AH7369" s="32"/>
      <c r="AI7369" s="32"/>
      <c r="AJ7369" s="32"/>
    </row>
    <row r="7370" spans="32:36" x14ac:dyDescent="0.25">
      <c r="AF7370" s="32"/>
      <c r="AG7370" s="32"/>
      <c r="AH7370" s="32"/>
      <c r="AI7370" s="32"/>
      <c r="AJ7370" s="32"/>
    </row>
    <row r="7371" spans="32:36" x14ac:dyDescent="0.25">
      <c r="AF7371" s="32"/>
      <c r="AG7371" s="32"/>
      <c r="AH7371" s="32"/>
      <c r="AI7371" s="32"/>
      <c r="AJ7371" s="32"/>
    </row>
    <row r="7372" spans="32:36" x14ac:dyDescent="0.25">
      <c r="AF7372" s="32"/>
      <c r="AG7372" s="32"/>
      <c r="AH7372" s="32"/>
      <c r="AI7372" s="32"/>
      <c r="AJ7372" s="32"/>
    </row>
    <row r="7373" spans="32:36" x14ac:dyDescent="0.25">
      <c r="AF7373" s="32"/>
      <c r="AG7373" s="32"/>
      <c r="AH7373" s="32"/>
      <c r="AI7373" s="32"/>
      <c r="AJ7373" s="32"/>
    </row>
    <row r="7374" spans="32:36" x14ac:dyDescent="0.25">
      <c r="AF7374" s="32"/>
      <c r="AG7374" s="32"/>
      <c r="AH7374" s="32"/>
      <c r="AI7374" s="32"/>
      <c r="AJ7374" s="32"/>
    </row>
    <row r="7375" spans="32:36" x14ac:dyDescent="0.25">
      <c r="AF7375" s="32"/>
      <c r="AG7375" s="32"/>
      <c r="AH7375" s="32"/>
      <c r="AI7375" s="32"/>
      <c r="AJ7375" s="32"/>
    </row>
    <row r="7376" spans="32:36" x14ac:dyDescent="0.25">
      <c r="AF7376" s="32"/>
      <c r="AG7376" s="32"/>
      <c r="AH7376" s="32"/>
      <c r="AI7376" s="32"/>
      <c r="AJ7376" s="32"/>
    </row>
    <row r="7377" spans="32:36" x14ac:dyDescent="0.25">
      <c r="AF7377" s="32"/>
      <c r="AG7377" s="32"/>
      <c r="AH7377" s="32"/>
      <c r="AI7377" s="32"/>
      <c r="AJ7377" s="32"/>
    </row>
    <row r="7378" spans="32:36" x14ac:dyDescent="0.25">
      <c r="AF7378" s="32"/>
      <c r="AG7378" s="32"/>
      <c r="AH7378" s="32"/>
      <c r="AI7378" s="32"/>
      <c r="AJ7378" s="32"/>
    </row>
    <row r="7379" spans="32:36" x14ac:dyDescent="0.25">
      <c r="AF7379" s="32"/>
      <c r="AG7379" s="32"/>
      <c r="AH7379" s="32"/>
      <c r="AI7379" s="32"/>
      <c r="AJ7379" s="32"/>
    </row>
    <row r="7380" spans="32:36" x14ac:dyDescent="0.25">
      <c r="AF7380" s="32"/>
      <c r="AG7380" s="32"/>
      <c r="AH7380" s="32"/>
      <c r="AI7380" s="32"/>
      <c r="AJ7380" s="32"/>
    </row>
    <row r="7381" spans="32:36" x14ac:dyDescent="0.25">
      <c r="AF7381" s="32"/>
      <c r="AG7381" s="32"/>
      <c r="AH7381" s="32"/>
      <c r="AI7381" s="32"/>
      <c r="AJ7381" s="32"/>
    </row>
    <row r="7382" spans="32:36" x14ac:dyDescent="0.25">
      <c r="AF7382" s="32"/>
      <c r="AG7382" s="32"/>
      <c r="AH7382" s="32"/>
      <c r="AI7382" s="32"/>
      <c r="AJ7382" s="32"/>
    </row>
    <row r="7383" spans="32:36" x14ac:dyDescent="0.25">
      <c r="AF7383" s="32"/>
      <c r="AG7383" s="32"/>
      <c r="AH7383" s="32"/>
      <c r="AI7383" s="32"/>
      <c r="AJ7383" s="32"/>
    </row>
    <row r="7384" spans="32:36" x14ac:dyDescent="0.25">
      <c r="AF7384" s="32"/>
      <c r="AG7384" s="32"/>
      <c r="AH7384" s="32"/>
      <c r="AI7384" s="32"/>
      <c r="AJ7384" s="32"/>
    </row>
    <row r="7385" spans="32:36" x14ac:dyDescent="0.25">
      <c r="AF7385" s="32"/>
      <c r="AG7385" s="32"/>
      <c r="AH7385" s="32"/>
      <c r="AI7385" s="32"/>
      <c r="AJ7385" s="32"/>
    </row>
    <row r="7386" spans="32:36" x14ac:dyDescent="0.25">
      <c r="AF7386" s="32"/>
      <c r="AG7386" s="32"/>
      <c r="AH7386" s="32"/>
      <c r="AI7386" s="32"/>
      <c r="AJ7386" s="32"/>
    </row>
    <row r="7387" spans="32:36" x14ac:dyDescent="0.25">
      <c r="AF7387" s="32"/>
      <c r="AG7387" s="32"/>
      <c r="AH7387" s="32"/>
      <c r="AI7387" s="32"/>
      <c r="AJ7387" s="32"/>
    </row>
    <row r="7388" spans="32:36" x14ac:dyDescent="0.25">
      <c r="AF7388" s="32"/>
      <c r="AG7388" s="32"/>
      <c r="AH7388" s="32"/>
      <c r="AI7388" s="32"/>
      <c r="AJ7388" s="32"/>
    </row>
    <row r="7389" spans="32:36" x14ac:dyDescent="0.25">
      <c r="AF7389" s="32"/>
      <c r="AG7389" s="32"/>
      <c r="AH7389" s="32"/>
      <c r="AI7389" s="32"/>
      <c r="AJ7389" s="32"/>
    </row>
    <row r="7390" spans="32:36" x14ac:dyDescent="0.25">
      <c r="AF7390" s="32"/>
      <c r="AG7390" s="32"/>
      <c r="AH7390" s="32"/>
      <c r="AI7390" s="32"/>
      <c r="AJ7390" s="32"/>
    </row>
    <row r="7391" spans="32:36" x14ac:dyDescent="0.25">
      <c r="AF7391" s="32"/>
      <c r="AG7391" s="32"/>
      <c r="AH7391" s="32"/>
      <c r="AI7391" s="32"/>
      <c r="AJ7391" s="32"/>
    </row>
    <row r="7392" spans="32:36" x14ac:dyDescent="0.25">
      <c r="AF7392" s="32"/>
      <c r="AG7392" s="32"/>
      <c r="AH7392" s="32"/>
      <c r="AI7392" s="32"/>
      <c r="AJ7392" s="32"/>
    </row>
    <row r="7393" spans="32:36" x14ac:dyDescent="0.25">
      <c r="AF7393" s="32"/>
      <c r="AG7393" s="32"/>
      <c r="AH7393" s="32"/>
      <c r="AI7393" s="32"/>
      <c r="AJ7393" s="32"/>
    </row>
    <row r="7394" spans="32:36" x14ac:dyDescent="0.25">
      <c r="AF7394" s="32"/>
      <c r="AG7394" s="32"/>
      <c r="AH7394" s="32"/>
      <c r="AI7394" s="32"/>
      <c r="AJ7394" s="32"/>
    </row>
    <row r="7395" spans="32:36" x14ac:dyDescent="0.25">
      <c r="AF7395" s="32"/>
      <c r="AG7395" s="32"/>
      <c r="AH7395" s="32"/>
      <c r="AI7395" s="32"/>
      <c r="AJ7395" s="32"/>
    </row>
    <row r="7396" spans="32:36" x14ac:dyDescent="0.25">
      <c r="AF7396" s="32"/>
      <c r="AG7396" s="32"/>
      <c r="AH7396" s="32"/>
      <c r="AI7396" s="32"/>
      <c r="AJ7396" s="32"/>
    </row>
    <row r="7397" spans="32:36" x14ac:dyDescent="0.25">
      <c r="AF7397" s="32"/>
      <c r="AG7397" s="32"/>
      <c r="AH7397" s="32"/>
      <c r="AI7397" s="32"/>
      <c r="AJ7397" s="32"/>
    </row>
    <row r="7398" spans="32:36" x14ac:dyDescent="0.25">
      <c r="AF7398" s="32"/>
      <c r="AG7398" s="32"/>
      <c r="AH7398" s="32"/>
      <c r="AI7398" s="32"/>
      <c r="AJ7398" s="32"/>
    </row>
    <row r="7399" spans="32:36" x14ac:dyDescent="0.25">
      <c r="AF7399" s="32"/>
      <c r="AG7399" s="32"/>
      <c r="AH7399" s="32"/>
      <c r="AI7399" s="32"/>
      <c r="AJ7399" s="32"/>
    </row>
    <row r="7400" spans="32:36" x14ac:dyDescent="0.25">
      <c r="AF7400" s="32"/>
      <c r="AG7400" s="32"/>
      <c r="AH7400" s="32"/>
      <c r="AI7400" s="32"/>
      <c r="AJ7400" s="32"/>
    </row>
    <row r="7401" spans="32:36" x14ac:dyDescent="0.25">
      <c r="AF7401" s="32"/>
      <c r="AG7401" s="32"/>
      <c r="AH7401" s="32"/>
      <c r="AI7401" s="32"/>
      <c r="AJ7401" s="32"/>
    </row>
    <row r="7402" spans="32:36" x14ac:dyDescent="0.25">
      <c r="AF7402" s="32"/>
      <c r="AG7402" s="32"/>
      <c r="AH7402" s="32"/>
      <c r="AI7402" s="32"/>
      <c r="AJ7402" s="32"/>
    </row>
    <row r="7403" spans="32:36" x14ac:dyDescent="0.25">
      <c r="AF7403" s="32"/>
      <c r="AG7403" s="32"/>
      <c r="AH7403" s="32"/>
      <c r="AI7403" s="32"/>
      <c r="AJ7403" s="32"/>
    </row>
    <row r="7404" spans="32:36" x14ac:dyDescent="0.25">
      <c r="AF7404" s="32"/>
      <c r="AG7404" s="32"/>
      <c r="AH7404" s="32"/>
      <c r="AI7404" s="32"/>
      <c r="AJ7404" s="32"/>
    </row>
    <row r="7405" spans="32:36" x14ac:dyDescent="0.25">
      <c r="AF7405" s="32"/>
      <c r="AG7405" s="32"/>
      <c r="AH7405" s="32"/>
      <c r="AI7405" s="32"/>
      <c r="AJ7405" s="32"/>
    </row>
    <row r="7406" spans="32:36" x14ac:dyDescent="0.25">
      <c r="AF7406" s="32"/>
      <c r="AG7406" s="32"/>
      <c r="AH7406" s="32"/>
      <c r="AI7406" s="32"/>
      <c r="AJ7406" s="32"/>
    </row>
    <row r="7407" spans="32:36" x14ac:dyDescent="0.25">
      <c r="AF7407" s="32"/>
      <c r="AG7407" s="32"/>
      <c r="AH7407" s="32"/>
      <c r="AI7407" s="32"/>
      <c r="AJ7407" s="32"/>
    </row>
    <row r="7408" spans="32:36" x14ac:dyDescent="0.25">
      <c r="AF7408" s="32"/>
      <c r="AG7408" s="32"/>
      <c r="AH7408" s="32"/>
      <c r="AI7408" s="32"/>
      <c r="AJ7408" s="32"/>
    </row>
    <row r="7409" spans="32:36" x14ac:dyDescent="0.25">
      <c r="AF7409" s="32"/>
      <c r="AG7409" s="32"/>
      <c r="AH7409" s="32"/>
      <c r="AI7409" s="32"/>
      <c r="AJ7409" s="32"/>
    </row>
    <row r="7410" spans="32:36" x14ac:dyDescent="0.25">
      <c r="AF7410" s="32"/>
      <c r="AG7410" s="32"/>
      <c r="AH7410" s="32"/>
      <c r="AI7410" s="32"/>
      <c r="AJ7410" s="32"/>
    </row>
    <row r="7411" spans="32:36" x14ac:dyDescent="0.25">
      <c r="AF7411" s="32"/>
      <c r="AG7411" s="32"/>
      <c r="AH7411" s="32"/>
      <c r="AI7411" s="32"/>
      <c r="AJ7411" s="32"/>
    </row>
    <row r="7412" spans="32:36" x14ac:dyDescent="0.25">
      <c r="AF7412" s="32"/>
      <c r="AG7412" s="32"/>
      <c r="AH7412" s="32"/>
      <c r="AI7412" s="32"/>
      <c r="AJ7412" s="32"/>
    </row>
    <row r="7413" spans="32:36" x14ac:dyDescent="0.25">
      <c r="AF7413" s="32"/>
      <c r="AG7413" s="32"/>
      <c r="AH7413" s="32"/>
      <c r="AI7413" s="32"/>
      <c r="AJ7413" s="32"/>
    </row>
    <row r="7414" spans="32:36" x14ac:dyDescent="0.25">
      <c r="AF7414" s="32"/>
      <c r="AG7414" s="32"/>
      <c r="AH7414" s="32"/>
      <c r="AI7414" s="32"/>
      <c r="AJ7414" s="32"/>
    </row>
    <row r="7415" spans="32:36" x14ac:dyDescent="0.25">
      <c r="AF7415" s="32"/>
      <c r="AG7415" s="32"/>
      <c r="AH7415" s="32"/>
      <c r="AI7415" s="32"/>
      <c r="AJ7415" s="32"/>
    </row>
    <row r="7416" spans="32:36" x14ac:dyDescent="0.25">
      <c r="AF7416" s="32"/>
      <c r="AG7416" s="32"/>
      <c r="AH7416" s="32"/>
      <c r="AI7416" s="32"/>
      <c r="AJ7416" s="32"/>
    </row>
    <row r="7417" spans="32:36" x14ac:dyDescent="0.25">
      <c r="AF7417" s="32"/>
      <c r="AG7417" s="32"/>
      <c r="AH7417" s="32"/>
      <c r="AI7417" s="32"/>
      <c r="AJ7417" s="32"/>
    </row>
    <row r="7418" spans="32:36" x14ac:dyDescent="0.25">
      <c r="AF7418" s="32"/>
      <c r="AG7418" s="32"/>
      <c r="AH7418" s="32"/>
      <c r="AI7418" s="32"/>
      <c r="AJ7418" s="32"/>
    </row>
    <row r="7419" spans="32:36" x14ac:dyDescent="0.25">
      <c r="AF7419" s="32"/>
      <c r="AG7419" s="32"/>
      <c r="AH7419" s="32"/>
      <c r="AI7419" s="32"/>
      <c r="AJ7419" s="32"/>
    </row>
    <row r="7420" spans="32:36" x14ac:dyDescent="0.25">
      <c r="AF7420" s="32"/>
      <c r="AG7420" s="32"/>
      <c r="AH7420" s="32"/>
      <c r="AI7420" s="32"/>
      <c r="AJ7420" s="32"/>
    </row>
    <row r="7421" spans="32:36" x14ac:dyDescent="0.25">
      <c r="AF7421" s="32"/>
      <c r="AG7421" s="32"/>
      <c r="AH7421" s="32"/>
      <c r="AI7421" s="32"/>
      <c r="AJ7421" s="32"/>
    </row>
    <row r="7422" spans="32:36" x14ac:dyDescent="0.25">
      <c r="AF7422" s="32"/>
      <c r="AG7422" s="32"/>
      <c r="AH7422" s="32"/>
      <c r="AI7422" s="32"/>
      <c r="AJ7422" s="32"/>
    </row>
    <row r="7423" spans="32:36" x14ac:dyDescent="0.25">
      <c r="AF7423" s="32"/>
      <c r="AG7423" s="32"/>
      <c r="AH7423" s="32"/>
      <c r="AI7423" s="32"/>
      <c r="AJ7423" s="32"/>
    </row>
    <row r="7424" spans="32:36" x14ac:dyDescent="0.25">
      <c r="AF7424" s="32"/>
      <c r="AG7424" s="32"/>
      <c r="AH7424" s="32"/>
      <c r="AI7424" s="32"/>
      <c r="AJ7424" s="32"/>
    </row>
    <row r="7425" spans="32:36" x14ac:dyDescent="0.25">
      <c r="AF7425" s="32"/>
      <c r="AG7425" s="32"/>
      <c r="AH7425" s="32"/>
      <c r="AI7425" s="32"/>
      <c r="AJ7425" s="32"/>
    </row>
    <row r="7426" spans="32:36" x14ac:dyDescent="0.25">
      <c r="AF7426" s="32"/>
      <c r="AG7426" s="32"/>
      <c r="AH7426" s="32"/>
      <c r="AI7426" s="32"/>
      <c r="AJ7426" s="32"/>
    </row>
    <row r="7427" spans="32:36" x14ac:dyDescent="0.25">
      <c r="AF7427" s="32"/>
      <c r="AG7427" s="32"/>
      <c r="AH7427" s="32"/>
      <c r="AI7427" s="32"/>
      <c r="AJ7427" s="32"/>
    </row>
    <row r="7428" spans="32:36" x14ac:dyDescent="0.25">
      <c r="AF7428" s="32"/>
      <c r="AG7428" s="32"/>
      <c r="AH7428" s="32"/>
      <c r="AI7428" s="32"/>
      <c r="AJ7428" s="32"/>
    </row>
    <row r="7429" spans="32:36" x14ac:dyDescent="0.25">
      <c r="AF7429" s="32"/>
      <c r="AG7429" s="32"/>
      <c r="AH7429" s="32"/>
      <c r="AI7429" s="32"/>
      <c r="AJ7429" s="32"/>
    </row>
    <row r="7430" spans="32:36" x14ac:dyDescent="0.25">
      <c r="AF7430" s="32"/>
      <c r="AG7430" s="32"/>
      <c r="AH7430" s="32"/>
      <c r="AI7430" s="32"/>
      <c r="AJ7430" s="32"/>
    </row>
    <row r="7431" spans="32:36" x14ac:dyDescent="0.25">
      <c r="AF7431" s="32"/>
      <c r="AG7431" s="32"/>
      <c r="AH7431" s="32"/>
      <c r="AI7431" s="32"/>
      <c r="AJ7431" s="32"/>
    </row>
    <row r="7432" spans="32:36" x14ac:dyDescent="0.25">
      <c r="AF7432" s="32"/>
      <c r="AG7432" s="32"/>
      <c r="AH7432" s="32"/>
      <c r="AI7432" s="32"/>
      <c r="AJ7432" s="32"/>
    </row>
    <row r="7433" spans="32:36" x14ac:dyDescent="0.25">
      <c r="AF7433" s="32"/>
      <c r="AG7433" s="32"/>
      <c r="AH7433" s="32"/>
      <c r="AI7433" s="32"/>
      <c r="AJ7433" s="32"/>
    </row>
    <row r="7434" spans="32:36" x14ac:dyDescent="0.25">
      <c r="AF7434" s="32"/>
      <c r="AG7434" s="32"/>
      <c r="AH7434" s="32"/>
      <c r="AI7434" s="32"/>
      <c r="AJ7434" s="32"/>
    </row>
    <row r="7435" spans="32:36" x14ac:dyDescent="0.25">
      <c r="AF7435" s="32"/>
      <c r="AG7435" s="32"/>
      <c r="AH7435" s="32"/>
      <c r="AI7435" s="32"/>
      <c r="AJ7435" s="32"/>
    </row>
    <row r="7436" spans="32:36" x14ac:dyDescent="0.25">
      <c r="AF7436" s="32"/>
      <c r="AG7436" s="32"/>
      <c r="AH7436" s="32"/>
      <c r="AI7436" s="32"/>
      <c r="AJ7436" s="32"/>
    </row>
    <row r="7437" spans="32:36" x14ac:dyDescent="0.25">
      <c r="AF7437" s="32"/>
      <c r="AG7437" s="32"/>
      <c r="AH7437" s="32"/>
      <c r="AI7437" s="32"/>
      <c r="AJ7437" s="32"/>
    </row>
    <row r="7438" spans="32:36" x14ac:dyDescent="0.25">
      <c r="AF7438" s="32"/>
      <c r="AG7438" s="32"/>
      <c r="AH7438" s="32"/>
      <c r="AI7438" s="32"/>
      <c r="AJ7438" s="32"/>
    </row>
    <row r="7439" spans="32:36" x14ac:dyDescent="0.25">
      <c r="AF7439" s="32"/>
      <c r="AG7439" s="32"/>
      <c r="AH7439" s="32"/>
      <c r="AI7439" s="32"/>
      <c r="AJ7439" s="32"/>
    </row>
    <row r="7440" spans="32:36" x14ac:dyDescent="0.25">
      <c r="AF7440" s="32"/>
      <c r="AG7440" s="32"/>
      <c r="AH7440" s="32"/>
      <c r="AI7440" s="32"/>
      <c r="AJ7440" s="32"/>
    </row>
    <row r="7441" spans="32:36" x14ac:dyDescent="0.25">
      <c r="AF7441" s="32"/>
      <c r="AG7441" s="32"/>
      <c r="AH7441" s="32"/>
      <c r="AI7441" s="32"/>
      <c r="AJ7441" s="32"/>
    </row>
    <row r="7442" spans="32:36" x14ac:dyDescent="0.25">
      <c r="AF7442" s="32"/>
      <c r="AG7442" s="32"/>
      <c r="AH7442" s="32"/>
      <c r="AI7442" s="32"/>
      <c r="AJ7442" s="32"/>
    </row>
    <row r="7443" spans="32:36" x14ac:dyDescent="0.25">
      <c r="AF7443" s="32"/>
      <c r="AG7443" s="32"/>
      <c r="AH7443" s="32"/>
      <c r="AI7443" s="32"/>
      <c r="AJ7443" s="32"/>
    </row>
    <row r="7444" spans="32:36" x14ac:dyDescent="0.25">
      <c r="AF7444" s="32"/>
      <c r="AG7444" s="32"/>
      <c r="AH7444" s="32"/>
      <c r="AI7444" s="32"/>
      <c r="AJ7444" s="32"/>
    </row>
    <row r="7445" spans="32:36" x14ac:dyDescent="0.25">
      <c r="AF7445" s="32"/>
      <c r="AG7445" s="32"/>
      <c r="AH7445" s="32"/>
      <c r="AI7445" s="32"/>
      <c r="AJ7445" s="32"/>
    </row>
    <row r="7446" spans="32:36" x14ac:dyDescent="0.25">
      <c r="AF7446" s="32"/>
      <c r="AG7446" s="32"/>
      <c r="AH7446" s="32"/>
      <c r="AI7446" s="32"/>
      <c r="AJ7446" s="32"/>
    </row>
    <row r="7447" spans="32:36" x14ac:dyDescent="0.25">
      <c r="AF7447" s="32"/>
      <c r="AG7447" s="32"/>
      <c r="AH7447" s="32"/>
      <c r="AI7447" s="32"/>
      <c r="AJ7447" s="32"/>
    </row>
    <row r="7448" spans="32:36" x14ac:dyDescent="0.25">
      <c r="AF7448" s="32"/>
      <c r="AG7448" s="32"/>
      <c r="AH7448" s="32"/>
      <c r="AI7448" s="32"/>
      <c r="AJ7448" s="32"/>
    </row>
    <row r="7449" spans="32:36" x14ac:dyDescent="0.25">
      <c r="AF7449" s="32"/>
      <c r="AG7449" s="32"/>
      <c r="AH7449" s="32"/>
      <c r="AI7449" s="32"/>
      <c r="AJ7449" s="32"/>
    </row>
    <row r="7450" spans="32:36" x14ac:dyDescent="0.25">
      <c r="AF7450" s="32"/>
      <c r="AG7450" s="32"/>
      <c r="AH7450" s="32"/>
      <c r="AI7450" s="32"/>
      <c r="AJ7450" s="32"/>
    </row>
    <row r="7451" spans="32:36" x14ac:dyDescent="0.25">
      <c r="AF7451" s="32"/>
      <c r="AG7451" s="32"/>
      <c r="AH7451" s="32"/>
      <c r="AI7451" s="32"/>
      <c r="AJ7451" s="32"/>
    </row>
    <row r="7452" spans="32:36" x14ac:dyDescent="0.25">
      <c r="AF7452" s="32"/>
      <c r="AG7452" s="32"/>
      <c r="AH7452" s="32"/>
      <c r="AI7452" s="32"/>
      <c r="AJ7452" s="32"/>
    </row>
    <row r="7453" spans="32:36" x14ac:dyDescent="0.25">
      <c r="AF7453" s="32"/>
      <c r="AG7453" s="32"/>
      <c r="AH7453" s="32"/>
      <c r="AI7453" s="32"/>
      <c r="AJ7453" s="32"/>
    </row>
    <row r="7454" spans="32:36" x14ac:dyDescent="0.25">
      <c r="AF7454" s="32"/>
      <c r="AG7454" s="32"/>
      <c r="AH7454" s="32"/>
      <c r="AI7454" s="32"/>
      <c r="AJ7454" s="32"/>
    </row>
    <row r="7455" spans="32:36" x14ac:dyDescent="0.25">
      <c r="AF7455" s="32"/>
      <c r="AG7455" s="32"/>
      <c r="AH7455" s="32"/>
      <c r="AI7455" s="32"/>
      <c r="AJ7455" s="32"/>
    </row>
    <row r="7456" spans="32:36" x14ac:dyDescent="0.25">
      <c r="AF7456" s="32"/>
      <c r="AG7456" s="32"/>
      <c r="AH7456" s="32"/>
      <c r="AI7456" s="32"/>
      <c r="AJ7456" s="32"/>
    </row>
    <row r="7457" spans="32:36" x14ac:dyDescent="0.25">
      <c r="AF7457" s="32"/>
      <c r="AG7457" s="32"/>
      <c r="AH7457" s="32"/>
      <c r="AI7457" s="32"/>
      <c r="AJ7457" s="32"/>
    </row>
    <row r="7458" spans="32:36" x14ac:dyDescent="0.25">
      <c r="AF7458" s="32"/>
      <c r="AG7458" s="32"/>
      <c r="AH7458" s="32"/>
      <c r="AI7458" s="32"/>
      <c r="AJ7458" s="32"/>
    </row>
    <row r="7459" spans="32:36" x14ac:dyDescent="0.25">
      <c r="AF7459" s="32"/>
      <c r="AG7459" s="32"/>
      <c r="AH7459" s="32"/>
      <c r="AI7459" s="32"/>
      <c r="AJ7459" s="32"/>
    </row>
    <row r="7460" spans="32:36" x14ac:dyDescent="0.25">
      <c r="AF7460" s="32"/>
      <c r="AG7460" s="32"/>
      <c r="AH7460" s="32"/>
      <c r="AI7460" s="32"/>
      <c r="AJ7460" s="32"/>
    </row>
    <row r="7461" spans="32:36" x14ac:dyDescent="0.25">
      <c r="AF7461" s="32"/>
      <c r="AG7461" s="32"/>
      <c r="AH7461" s="32"/>
      <c r="AI7461" s="32"/>
      <c r="AJ7461" s="32"/>
    </row>
    <row r="7462" spans="32:36" x14ac:dyDescent="0.25">
      <c r="AF7462" s="32"/>
      <c r="AG7462" s="32"/>
      <c r="AH7462" s="32"/>
      <c r="AI7462" s="32"/>
      <c r="AJ7462" s="32"/>
    </row>
    <row r="7463" spans="32:36" x14ac:dyDescent="0.25">
      <c r="AF7463" s="32"/>
      <c r="AG7463" s="32"/>
      <c r="AH7463" s="32"/>
      <c r="AI7463" s="32"/>
      <c r="AJ7463" s="32"/>
    </row>
    <row r="7464" spans="32:36" x14ac:dyDescent="0.25">
      <c r="AF7464" s="32"/>
      <c r="AG7464" s="32"/>
      <c r="AH7464" s="32"/>
      <c r="AI7464" s="32"/>
      <c r="AJ7464" s="32"/>
    </row>
    <row r="7465" spans="32:36" x14ac:dyDescent="0.25">
      <c r="AF7465" s="32"/>
      <c r="AG7465" s="32"/>
      <c r="AH7465" s="32"/>
      <c r="AI7465" s="32"/>
      <c r="AJ7465" s="32"/>
    </row>
    <row r="7466" spans="32:36" x14ac:dyDescent="0.25">
      <c r="AF7466" s="32"/>
      <c r="AG7466" s="32"/>
      <c r="AH7466" s="32"/>
      <c r="AI7466" s="32"/>
      <c r="AJ7466" s="32"/>
    </row>
    <row r="7467" spans="32:36" x14ac:dyDescent="0.25">
      <c r="AF7467" s="32"/>
      <c r="AG7467" s="32"/>
      <c r="AH7467" s="32"/>
      <c r="AI7467" s="32"/>
      <c r="AJ7467" s="32"/>
    </row>
    <row r="7468" spans="32:36" x14ac:dyDescent="0.25">
      <c r="AF7468" s="32"/>
      <c r="AG7468" s="32"/>
      <c r="AH7468" s="32"/>
      <c r="AI7468" s="32"/>
      <c r="AJ7468" s="32"/>
    </row>
    <row r="7469" spans="32:36" x14ac:dyDescent="0.25">
      <c r="AF7469" s="32"/>
      <c r="AG7469" s="32"/>
      <c r="AH7469" s="32"/>
      <c r="AI7469" s="32"/>
      <c r="AJ7469" s="32"/>
    </row>
    <row r="7470" spans="32:36" x14ac:dyDescent="0.25">
      <c r="AF7470" s="32"/>
      <c r="AG7470" s="32"/>
      <c r="AH7470" s="32"/>
      <c r="AI7470" s="32"/>
      <c r="AJ7470" s="32"/>
    </row>
    <row r="7471" spans="32:36" x14ac:dyDescent="0.25">
      <c r="AF7471" s="32"/>
      <c r="AG7471" s="32"/>
      <c r="AH7471" s="32"/>
      <c r="AI7471" s="32"/>
      <c r="AJ7471" s="32"/>
    </row>
    <row r="7472" spans="32:36" x14ac:dyDescent="0.25">
      <c r="AF7472" s="32"/>
      <c r="AG7472" s="32"/>
      <c r="AH7472" s="32"/>
      <c r="AI7472" s="32"/>
      <c r="AJ7472" s="32"/>
    </row>
    <row r="7473" spans="32:36" x14ac:dyDescent="0.25">
      <c r="AF7473" s="32"/>
      <c r="AG7473" s="32"/>
      <c r="AH7473" s="32"/>
      <c r="AI7473" s="32"/>
      <c r="AJ7473" s="32"/>
    </row>
    <row r="7474" spans="32:36" x14ac:dyDescent="0.25">
      <c r="AF7474" s="32"/>
      <c r="AG7474" s="32"/>
      <c r="AH7474" s="32"/>
      <c r="AI7474" s="32"/>
      <c r="AJ7474" s="32"/>
    </row>
    <row r="7475" spans="32:36" x14ac:dyDescent="0.25">
      <c r="AF7475" s="32"/>
      <c r="AG7475" s="32"/>
      <c r="AH7475" s="32"/>
      <c r="AI7475" s="32"/>
      <c r="AJ7475" s="32"/>
    </row>
    <row r="7476" spans="32:36" x14ac:dyDescent="0.25">
      <c r="AF7476" s="32"/>
      <c r="AG7476" s="32"/>
      <c r="AH7476" s="32"/>
      <c r="AI7476" s="32"/>
      <c r="AJ7476" s="32"/>
    </row>
    <row r="7477" spans="32:36" x14ac:dyDescent="0.25">
      <c r="AF7477" s="32"/>
      <c r="AG7477" s="32"/>
      <c r="AH7477" s="32"/>
      <c r="AI7477" s="32"/>
      <c r="AJ7477" s="32"/>
    </row>
    <row r="7478" spans="32:36" x14ac:dyDescent="0.25">
      <c r="AF7478" s="32"/>
      <c r="AG7478" s="32"/>
      <c r="AH7478" s="32"/>
      <c r="AI7478" s="32"/>
      <c r="AJ7478" s="32"/>
    </row>
    <row r="7479" spans="32:36" x14ac:dyDescent="0.25">
      <c r="AF7479" s="32"/>
      <c r="AG7479" s="32"/>
      <c r="AH7479" s="32"/>
      <c r="AI7479" s="32"/>
      <c r="AJ7479" s="32"/>
    </row>
    <row r="7480" spans="32:36" x14ac:dyDescent="0.25">
      <c r="AF7480" s="32"/>
      <c r="AG7480" s="32"/>
      <c r="AH7480" s="32"/>
      <c r="AI7480" s="32"/>
      <c r="AJ7480" s="32"/>
    </row>
    <row r="7481" spans="32:36" x14ac:dyDescent="0.25">
      <c r="AF7481" s="32"/>
      <c r="AG7481" s="32"/>
      <c r="AH7481" s="32"/>
      <c r="AI7481" s="32"/>
      <c r="AJ7481" s="32"/>
    </row>
    <row r="7482" spans="32:36" x14ac:dyDescent="0.25">
      <c r="AF7482" s="32"/>
      <c r="AG7482" s="32"/>
      <c r="AH7482" s="32"/>
      <c r="AI7482" s="32"/>
      <c r="AJ7482" s="32"/>
    </row>
    <row r="7483" spans="32:36" x14ac:dyDescent="0.25">
      <c r="AF7483" s="32"/>
      <c r="AG7483" s="32"/>
      <c r="AH7483" s="32"/>
      <c r="AI7483" s="32"/>
      <c r="AJ7483" s="32"/>
    </row>
    <row r="7484" spans="32:36" x14ac:dyDescent="0.25">
      <c r="AF7484" s="32"/>
      <c r="AG7484" s="32"/>
      <c r="AH7484" s="32"/>
      <c r="AI7484" s="32"/>
      <c r="AJ7484" s="32"/>
    </row>
    <row r="7485" spans="32:36" x14ac:dyDescent="0.25">
      <c r="AF7485" s="32"/>
      <c r="AG7485" s="32"/>
      <c r="AH7485" s="32"/>
      <c r="AI7485" s="32"/>
      <c r="AJ7485" s="32"/>
    </row>
    <row r="7486" spans="32:36" x14ac:dyDescent="0.25">
      <c r="AF7486" s="32"/>
      <c r="AG7486" s="32"/>
      <c r="AH7486" s="32"/>
      <c r="AI7486" s="32"/>
      <c r="AJ7486" s="32"/>
    </row>
    <row r="7487" spans="32:36" x14ac:dyDescent="0.25">
      <c r="AF7487" s="32"/>
      <c r="AG7487" s="32"/>
      <c r="AH7487" s="32"/>
      <c r="AI7487" s="32"/>
      <c r="AJ7487" s="32"/>
    </row>
    <row r="7488" spans="32:36" x14ac:dyDescent="0.25">
      <c r="AF7488" s="32"/>
      <c r="AG7488" s="32"/>
      <c r="AH7488" s="32"/>
      <c r="AI7488" s="32"/>
      <c r="AJ7488" s="32"/>
    </row>
    <row r="7489" spans="32:36" x14ac:dyDescent="0.25">
      <c r="AF7489" s="32"/>
      <c r="AG7489" s="32"/>
      <c r="AH7489" s="32"/>
      <c r="AI7489" s="32"/>
      <c r="AJ7489" s="32"/>
    </row>
    <row r="7490" spans="32:36" x14ac:dyDescent="0.25">
      <c r="AF7490" s="32"/>
      <c r="AG7490" s="32"/>
      <c r="AH7490" s="32"/>
      <c r="AI7490" s="32"/>
      <c r="AJ7490" s="32"/>
    </row>
    <row r="7491" spans="32:36" x14ac:dyDescent="0.25">
      <c r="AF7491" s="32"/>
      <c r="AG7491" s="32"/>
      <c r="AH7491" s="32"/>
      <c r="AI7491" s="32"/>
      <c r="AJ7491" s="32"/>
    </row>
    <row r="7492" spans="32:36" x14ac:dyDescent="0.25">
      <c r="AF7492" s="32"/>
      <c r="AG7492" s="32"/>
      <c r="AH7492" s="32"/>
      <c r="AI7492" s="32"/>
      <c r="AJ7492" s="32"/>
    </row>
    <row r="7493" spans="32:36" x14ac:dyDescent="0.25">
      <c r="AF7493" s="32"/>
      <c r="AG7493" s="32"/>
      <c r="AH7493" s="32"/>
      <c r="AI7493" s="32"/>
      <c r="AJ7493" s="32"/>
    </row>
    <row r="7494" spans="32:36" x14ac:dyDescent="0.25">
      <c r="AF7494" s="32"/>
      <c r="AG7494" s="32"/>
      <c r="AH7494" s="32"/>
      <c r="AI7494" s="32"/>
      <c r="AJ7494" s="32"/>
    </row>
    <row r="7495" spans="32:36" x14ac:dyDescent="0.25">
      <c r="AF7495" s="32"/>
      <c r="AG7495" s="32"/>
      <c r="AH7495" s="32"/>
      <c r="AI7495" s="32"/>
      <c r="AJ7495" s="32"/>
    </row>
    <row r="7496" spans="32:36" x14ac:dyDescent="0.25">
      <c r="AF7496" s="32"/>
      <c r="AG7496" s="32"/>
      <c r="AH7496" s="32"/>
      <c r="AI7496" s="32"/>
      <c r="AJ7496" s="32"/>
    </row>
    <row r="7497" spans="32:36" x14ac:dyDescent="0.25">
      <c r="AF7497" s="32"/>
      <c r="AG7497" s="32"/>
      <c r="AH7497" s="32"/>
      <c r="AI7497" s="32"/>
      <c r="AJ7497" s="32"/>
    </row>
    <row r="7498" spans="32:36" x14ac:dyDescent="0.25">
      <c r="AF7498" s="32"/>
      <c r="AG7498" s="32"/>
      <c r="AH7498" s="32"/>
      <c r="AI7498" s="32"/>
      <c r="AJ7498" s="32"/>
    </row>
    <row r="7499" spans="32:36" x14ac:dyDescent="0.25">
      <c r="AF7499" s="32"/>
      <c r="AG7499" s="32"/>
      <c r="AH7499" s="32"/>
      <c r="AI7499" s="32"/>
      <c r="AJ7499" s="32"/>
    </row>
    <row r="7500" spans="32:36" x14ac:dyDescent="0.25">
      <c r="AF7500" s="32"/>
      <c r="AG7500" s="32"/>
      <c r="AH7500" s="32"/>
      <c r="AI7500" s="32"/>
      <c r="AJ7500" s="32"/>
    </row>
    <row r="7501" spans="32:36" x14ac:dyDescent="0.25">
      <c r="AF7501" s="32"/>
      <c r="AG7501" s="32"/>
      <c r="AH7501" s="32"/>
      <c r="AI7501" s="32"/>
      <c r="AJ7501" s="32"/>
    </row>
    <row r="7502" spans="32:36" x14ac:dyDescent="0.25">
      <c r="AF7502" s="32"/>
      <c r="AG7502" s="32"/>
      <c r="AH7502" s="32"/>
      <c r="AI7502" s="32"/>
      <c r="AJ7502" s="32"/>
    </row>
    <row r="7503" spans="32:36" x14ac:dyDescent="0.25">
      <c r="AF7503" s="32"/>
      <c r="AG7503" s="32"/>
      <c r="AH7503" s="32"/>
      <c r="AI7503" s="32"/>
      <c r="AJ7503" s="32"/>
    </row>
    <row r="7504" spans="32:36" x14ac:dyDescent="0.25">
      <c r="AF7504" s="32"/>
      <c r="AG7504" s="32"/>
      <c r="AH7504" s="32"/>
      <c r="AI7504" s="32"/>
      <c r="AJ7504" s="32"/>
    </row>
    <row r="7505" spans="32:36" x14ac:dyDescent="0.25">
      <c r="AF7505" s="32"/>
      <c r="AG7505" s="32"/>
      <c r="AH7505" s="32"/>
      <c r="AI7505" s="32"/>
      <c r="AJ7505" s="32"/>
    </row>
    <row r="7506" spans="32:36" x14ac:dyDescent="0.25">
      <c r="AF7506" s="32"/>
      <c r="AG7506" s="32"/>
      <c r="AH7506" s="32"/>
      <c r="AI7506" s="32"/>
      <c r="AJ7506" s="32"/>
    </row>
    <row r="7507" spans="32:36" x14ac:dyDescent="0.25">
      <c r="AF7507" s="32"/>
      <c r="AG7507" s="32"/>
      <c r="AH7507" s="32"/>
      <c r="AI7507" s="32"/>
      <c r="AJ7507" s="32"/>
    </row>
    <row r="7508" spans="32:36" x14ac:dyDescent="0.25">
      <c r="AF7508" s="32"/>
      <c r="AG7508" s="32"/>
      <c r="AH7508" s="32"/>
      <c r="AI7508" s="32"/>
      <c r="AJ7508" s="32"/>
    </row>
    <row r="7509" spans="32:36" x14ac:dyDescent="0.25">
      <c r="AF7509" s="32"/>
      <c r="AG7509" s="32"/>
      <c r="AH7509" s="32"/>
      <c r="AI7509" s="32"/>
      <c r="AJ7509" s="32"/>
    </row>
    <row r="7510" spans="32:36" x14ac:dyDescent="0.25">
      <c r="AF7510" s="32"/>
      <c r="AG7510" s="32"/>
      <c r="AH7510" s="32"/>
      <c r="AI7510" s="32"/>
      <c r="AJ7510" s="32"/>
    </row>
    <row r="7511" spans="32:36" x14ac:dyDescent="0.25">
      <c r="AF7511" s="32"/>
      <c r="AG7511" s="32"/>
      <c r="AH7511" s="32"/>
      <c r="AI7511" s="32"/>
      <c r="AJ7511" s="32"/>
    </row>
    <row r="7512" spans="32:36" x14ac:dyDescent="0.25">
      <c r="AF7512" s="32"/>
      <c r="AG7512" s="32"/>
      <c r="AH7512" s="32"/>
      <c r="AI7512" s="32"/>
      <c r="AJ7512" s="32"/>
    </row>
    <row r="7513" spans="32:36" x14ac:dyDescent="0.25">
      <c r="AF7513" s="32"/>
      <c r="AG7513" s="32"/>
      <c r="AH7513" s="32"/>
      <c r="AI7513" s="32"/>
      <c r="AJ7513" s="32"/>
    </row>
    <row r="7514" spans="32:36" x14ac:dyDescent="0.25">
      <c r="AF7514" s="32"/>
      <c r="AG7514" s="32"/>
      <c r="AH7514" s="32"/>
      <c r="AI7514" s="32"/>
      <c r="AJ7514" s="32"/>
    </row>
    <row r="7515" spans="32:36" x14ac:dyDescent="0.25">
      <c r="AF7515" s="32"/>
      <c r="AG7515" s="32"/>
      <c r="AH7515" s="32"/>
      <c r="AI7515" s="32"/>
      <c r="AJ7515" s="32"/>
    </row>
    <row r="7516" spans="32:36" x14ac:dyDescent="0.25">
      <c r="AF7516" s="32"/>
      <c r="AG7516" s="32"/>
      <c r="AH7516" s="32"/>
      <c r="AI7516" s="32"/>
      <c r="AJ7516" s="32"/>
    </row>
    <row r="7517" spans="32:36" x14ac:dyDescent="0.25">
      <c r="AF7517" s="32"/>
      <c r="AG7517" s="32"/>
      <c r="AH7517" s="32"/>
      <c r="AI7517" s="32"/>
      <c r="AJ7517" s="32"/>
    </row>
    <row r="7518" spans="32:36" x14ac:dyDescent="0.25">
      <c r="AF7518" s="32"/>
      <c r="AG7518" s="32"/>
      <c r="AH7518" s="32"/>
      <c r="AI7518" s="32"/>
      <c r="AJ7518" s="32"/>
    </row>
    <row r="7519" spans="32:36" x14ac:dyDescent="0.25">
      <c r="AF7519" s="32"/>
      <c r="AG7519" s="32"/>
      <c r="AH7519" s="32"/>
      <c r="AI7519" s="32"/>
      <c r="AJ7519" s="32"/>
    </row>
    <row r="7520" spans="32:36" x14ac:dyDescent="0.25">
      <c r="AF7520" s="32"/>
      <c r="AG7520" s="32"/>
      <c r="AH7520" s="32"/>
      <c r="AI7520" s="32"/>
      <c r="AJ7520" s="32"/>
    </row>
    <row r="7521" spans="32:36" x14ac:dyDescent="0.25">
      <c r="AF7521" s="32"/>
      <c r="AG7521" s="32"/>
      <c r="AH7521" s="32"/>
      <c r="AI7521" s="32"/>
      <c r="AJ7521" s="32"/>
    </row>
    <row r="7522" spans="32:36" x14ac:dyDescent="0.25">
      <c r="AF7522" s="32"/>
      <c r="AG7522" s="32"/>
      <c r="AH7522" s="32"/>
      <c r="AI7522" s="32"/>
      <c r="AJ7522" s="32"/>
    </row>
    <row r="7523" spans="32:36" x14ac:dyDescent="0.25">
      <c r="AF7523" s="32"/>
      <c r="AG7523" s="32"/>
      <c r="AH7523" s="32"/>
      <c r="AI7523" s="32"/>
      <c r="AJ7523" s="32"/>
    </row>
    <row r="7524" spans="32:36" x14ac:dyDescent="0.25">
      <c r="AF7524" s="32"/>
      <c r="AG7524" s="32"/>
      <c r="AH7524" s="32"/>
      <c r="AI7524" s="32"/>
      <c r="AJ7524" s="32"/>
    </row>
    <row r="7525" spans="32:36" x14ac:dyDescent="0.25">
      <c r="AF7525" s="32"/>
      <c r="AG7525" s="32"/>
      <c r="AH7525" s="32"/>
      <c r="AI7525" s="32"/>
      <c r="AJ7525" s="32"/>
    </row>
    <row r="7526" spans="32:36" x14ac:dyDescent="0.25">
      <c r="AF7526" s="32"/>
      <c r="AG7526" s="32"/>
      <c r="AH7526" s="32"/>
      <c r="AI7526" s="32"/>
      <c r="AJ7526" s="32"/>
    </row>
    <row r="7527" spans="32:36" x14ac:dyDescent="0.25">
      <c r="AF7527" s="32"/>
      <c r="AG7527" s="32"/>
      <c r="AH7527" s="32"/>
      <c r="AI7527" s="32"/>
      <c r="AJ7527" s="32"/>
    </row>
    <row r="7528" spans="32:36" x14ac:dyDescent="0.25">
      <c r="AF7528" s="32"/>
      <c r="AG7528" s="32"/>
      <c r="AH7528" s="32"/>
      <c r="AI7528" s="32"/>
      <c r="AJ7528" s="32"/>
    </row>
    <row r="7529" spans="32:36" x14ac:dyDescent="0.25">
      <c r="AF7529" s="32"/>
      <c r="AG7529" s="32"/>
      <c r="AH7529" s="32"/>
      <c r="AI7529" s="32"/>
      <c r="AJ7529" s="32"/>
    </row>
    <row r="7530" spans="32:36" x14ac:dyDescent="0.25">
      <c r="AF7530" s="32"/>
      <c r="AG7530" s="32"/>
      <c r="AH7530" s="32"/>
      <c r="AI7530" s="32"/>
      <c r="AJ7530" s="32"/>
    </row>
    <row r="7531" spans="32:36" x14ac:dyDescent="0.25">
      <c r="AF7531" s="32"/>
      <c r="AG7531" s="32"/>
      <c r="AH7531" s="32"/>
      <c r="AI7531" s="32"/>
      <c r="AJ7531" s="32"/>
    </row>
    <row r="7532" spans="32:36" x14ac:dyDescent="0.25">
      <c r="AF7532" s="32"/>
      <c r="AG7532" s="32"/>
      <c r="AH7532" s="32"/>
      <c r="AI7532" s="32"/>
      <c r="AJ7532" s="32"/>
    </row>
    <row r="7533" spans="32:36" x14ac:dyDescent="0.25">
      <c r="AF7533" s="32"/>
      <c r="AG7533" s="32"/>
      <c r="AH7533" s="32"/>
      <c r="AI7533" s="32"/>
      <c r="AJ7533" s="32"/>
    </row>
    <row r="7534" spans="32:36" x14ac:dyDescent="0.25">
      <c r="AF7534" s="32"/>
      <c r="AG7534" s="32"/>
      <c r="AH7534" s="32"/>
      <c r="AI7534" s="32"/>
      <c r="AJ7534" s="32"/>
    </row>
    <row r="7535" spans="32:36" x14ac:dyDescent="0.25">
      <c r="AF7535" s="32"/>
      <c r="AG7535" s="32"/>
      <c r="AH7535" s="32"/>
      <c r="AI7535" s="32"/>
      <c r="AJ7535" s="32"/>
    </row>
    <row r="7536" spans="32:36" x14ac:dyDescent="0.25">
      <c r="AF7536" s="32"/>
      <c r="AG7536" s="32"/>
      <c r="AH7536" s="32"/>
      <c r="AI7536" s="32"/>
      <c r="AJ7536" s="32"/>
    </row>
    <row r="7537" spans="32:36" x14ac:dyDescent="0.25">
      <c r="AF7537" s="32"/>
      <c r="AG7537" s="32"/>
      <c r="AH7537" s="32"/>
      <c r="AI7537" s="32"/>
      <c r="AJ7537" s="32"/>
    </row>
    <row r="7538" spans="32:36" x14ac:dyDescent="0.25">
      <c r="AF7538" s="32"/>
      <c r="AG7538" s="32"/>
      <c r="AH7538" s="32"/>
      <c r="AI7538" s="32"/>
      <c r="AJ7538" s="32"/>
    </row>
    <row r="7539" spans="32:36" x14ac:dyDescent="0.25">
      <c r="AF7539" s="32"/>
      <c r="AG7539" s="32"/>
      <c r="AH7539" s="32"/>
      <c r="AI7539" s="32"/>
      <c r="AJ7539" s="32"/>
    </row>
    <row r="7540" spans="32:36" x14ac:dyDescent="0.25">
      <c r="AF7540" s="32"/>
      <c r="AG7540" s="32"/>
      <c r="AH7540" s="32"/>
      <c r="AI7540" s="32"/>
      <c r="AJ7540" s="32"/>
    </row>
    <row r="7541" spans="32:36" x14ac:dyDescent="0.25">
      <c r="AF7541" s="32"/>
      <c r="AG7541" s="32"/>
      <c r="AH7541" s="32"/>
      <c r="AI7541" s="32"/>
      <c r="AJ7541" s="32"/>
    </row>
    <row r="7542" spans="32:36" x14ac:dyDescent="0.25">
      <c r="AF7542" s="32"/>
      <c r="AG7542" s="32"/>
      <c r="AH7542" s="32"/>
      <c r="AI7542" s="32"/>
      <c r="AJ7542" s="32"/>
    </row>
    <row r="7543" spans="32:36" x14ac:dyDescent="0.25">
      <c r="AF7543" s="32"/>
      <c r="AG7543" s="32"/>
      <c r="AH7543" s="32"/>
      <c r="AI7543" s="32"/>
      <c r="AJ7543" s="32"/>
    </row>
    <row r="7544" spans="32:36" x14ac:dyDescent="0.25">
      <c r="AF7544" s="32"/>
      <c r="AG7544" s="32"/>
      <c r="AH7544" s="32"/>
      <c r="AI7544" s="32"/>
      <c r="AJ7544" s="32"/>
    </row>
    <row r="7545" spans="32:36" x14ac:dyDescent="0.25">
      <c r="AF7545" s="32"/>
      <c r="AG7545" s="32"/>
      <c r="AH7545" s="32"/>
      <c r="AI7545" s="32"/>
      <c r="AJ7545" s="32"/>
    </row>
    <row r="7546" spans="32:36" x14ac:dyDescent="0.25">
      <c r="AF7546" s="32"/>
      <c r="AG7546" s="32"/>
      <c r="AH7546" s="32"/>
      <c r="AI7546" s="32"/>
      <c r="AJ7546" s="32"/>
    </row>
    <row r="7547" spans="32:36" x14ac:dyDescent="0.25">
      <c r="AF7547" s="32"/>
      <c r="AG7547" s="32"/>
      <c r="AH7547" s="32"/>
      <c r="AI7547" s="32"/>
      <c r="AJ7547" s="32"/>
    </row>
    <row r="7548" spans="32:36" x14ac:dyDescent="0.25">
      <c r="AF7548" s="32"/>
      <c r="AG7548" s="32"/>
      <c r="AH7548" s="32"/>
      <c r="AI7548" s="32"/>
      <c r="AJ7548" s="32"/>
    </row>
    <row r="7549" spans="32:36" x14ac:dyDescent="0.25">
      <c r="AF7549" s="32"/>
      <c r="AG7549" s="32"/>
      <c r="AH7549" s="32"/>
      <c r="AI7549" s="32"/>
      <c r="AJ7549" s="32"/>
    </row>
    <row r="7550" spans="32:36" x14ac:dyDescent="0.25">
      <c r="AF7550" s="32"/>
      <c r="AG7550" s="32"/>
      <c r="AH7550" s="32"/>
      <c r="AI7550" s="32"/>
      <c r="AJ7550" s="32"/>
    </row>
    <row r="7551" spans="32:36" x14ac:dyDescent="0.25">
      <c r="AF7551" s="32"/>
      <c r="AG7551" s="32"/>
      <c r="AH7551" s="32"/>
      <c r="AI7551" s="32"/>
      <c r="AJ7551" s="32"/>
    </row>
    <row r="7552" spans="32:36" x14ac:dyDescent="0.25">
      <c r="AF7552" s="32"/>
      <c r="AG7552" s="32"/>
      <c r="AH7552" s="32"/>
      <c r="AI7552" s="32"/>
      <c r="AJ7552" s="32"/>
    </row>
    <row r="7553" spans="32:36" x14ac:dyDescent="0.25">
      <c r="AF7553" s="32"/>
      <c r="AG7553" s="32"/>
      <c r="AH7553" s="32"/>
      <c r="AI7553" s="32"/>
      <c r="AJ7553" s="32"/>
    </row>
    <row r="7554" spans="32:36" x14ac:dyDescent="0.25">
      <c r="AF7554" s="32"/>
      <c r="AG7554" s="32"/>
      <c r="AH7554" s="32"/>
      <c r="AI7554" s="32"/>
      <c r="AJ7554" s="32"/>
    </row>
    <row r="7555" spans="32:36" x14ac:dyDescent="0.25">
      <c r="AF7555" s="32"/>
      <c r="AG7555" s="32"/>
      <c r="AH7555" s="32"/>
      <c r="AI7555" s="32"/>
      <c r="AJ7555" s="32"/>
    </row>
    <row r="7556" spans="32:36" x14ac:dyDescent="0.25">
      <c r="AF7556" s="32"/>
      <c r="AG7556" s="32"/>
      <c r="AH7556" s="32"/>
      <c r="AI7556" s="32"/>
      <c r="AJ7556" s="32"/>
    </row>
    <row r="7557" spans="32:36" x14ac:dyDescent="0.25">
      <c r="AF7557" s="32"/>
      <c r="AG7557" s="32"/>
      <c r="AH7557" s="32"/>
      <c r="AI7557" s="32"/>
      <c r="AJ7557" s="32"/>
    </row>
    <row r="7558" spans="32:36" x14ac:dyDescent="0.25">
      <c r="AF7558" s="32"/>
      <c r="AG7558" s="32"/>
      <c r="AH7558" s="32"/>
      <c r="AI7558" s="32"/>
      <c r="AJ7558" s="32"/>
    </row>
    <row r="7559" spans="32:36" x14ac:dyDescent="0.25">
      <c r="AF7559" s="32"/>
      <c r="AG7559" s="32"/>
      <c r="AH7559" s="32"/>
      <c r="AI7559" s="32"/>
      <c r="AJ7559" s="32"/>
    </row>
    <row r="7560" spans="32:36" x14ac:dyDescent="0.25">
      <c r="AF7560" s="32"/>
      <c r="AG7560" s="32"/>
      <c r="AH7560" s="32"/>
      <c r="AI7560" s="32"/>
      <c r="AJ7560" s="32"/>
    </row>
    <row r="7561" spans="32:36" x14ac:dyDescent="0.25">
      <c r="AF7561" s="32"/>
      <c r="AG7561" s="32"/>
      <c r="AH7561" s="32"/>
      <c r="AI7561" s="32"/>
      <c r="AJ7561" s="32"/>
    </row>
    <row r="7562" spans="32:36" x14ac:dyDescent="0.25">
      <c r="AF7562" s="32"/>
      <c r="AG7562" s="32"/>
      <c r="AH7562" s="32"/>
      <c r="AI7562" s="32"/>
      <c r="AJ7562" s="32"/>
    </row>
    <row r="7563" spans="32:36" x14ac:dyDescent="0.25">
      <c r="AF7563" s="32"/>
      <c r="AG7563" s="32"/>
      <c r="AH7563" s="32"/>
      <c r="AI7563" s="32"/>
      <c r="AJ7563" s="32"/>
    </row>
    <row r="7564" spans="32:36" x14ac:dyDescent="0.25">
      <c r="AF7564" s="32"/>
      <c r="AG7564" s="32"/>
      <c r="AH7564" s="32"/>
      <c r="AI7564" s="32"/>
      <c r="AJ7564" s="32"/>
    </row>
    <row r="7565" spans="32:36" x14ac:dyDescent="0.25">
      <c r="AF7565" s="32"/>
      <c r="AG7565" s="32"/>
      <c r="AH7565" s="32"/>
      <c r="AI7565" s="32"/>
      <c r="AJ7565" s="32"/>
    </row>
    <row r="7566" spans="32:36" x14ac:dyDescent="0.25">
      <c r="AF7566" s="32"/>
      <c r="AG7566" s="32"/>
      <c r="AH7566" s="32"/>
      <c r="AI7566" s="32"/>
      <c r="AJ7566" s="32"/>
    </row>
    <row r="7567" spans="32:36" x14ac:dyDescent="0.25">
      <c r="AF7567" s="32"/>
      <c r="AG7567" s="32"/>
      <c r="AH7567" s="32"/>
      <c r="AI7567" s="32"/>
      <c r="AJ7567" s="32"/>
    </row>
    <row r="7568" spans="32:36" x14ac:dyDescent="0.25">
      <c r="AF7568" s="32"/>
      <c r="AG7568" s="32"/>
      <c r="AH7568" s="32"/>
      <c r="AI7568" s="32"/>
      <c r="AJ7568" s="32"/>
    </row>
    <row r="7569" spans="32:36" x14ac:dyDescent="0.25">
      <c r="AF7569" s="32"/>
      <c r="AG7569" s="32"/>
      <c r="AH7569" s="32"/>
      <c r="AI7569" s="32"/>
      <c r="AJ7569" s="32"/>
    </row>
    <row r="7570" spans="32:36" x14ac:dyDescent="0.25">
      <c r="AF7570" s="32"/>
      <c r="AG7570" s="32"/>
      <c r="AH7570" s="32"/>
      <c r="AI7570" s="32"/>
      <c r="AJ7570" s="32"/>
    </row>
    <row r="7571" spans="32:36" x14ac:dyDescent="0.25">
      <c r="AF7571" s="32"/>
      <c r="AG7571" s="32"/>
      <c r="AH7571" s="32"/>
      <c r="AI7571" s="32"/>
      <c r="AJ7571" s="32"/>
    </row>
    <row r="7572" spans="32:36" x14ac:dyDescent="0.25">
      <c r="AF7572" s="32"/>
      <c r="AG7572" s="32"/>
      <c r="AH7572" s="32"/>
      <c r="AI7572" s="32"/>
      <c r="AJ7572" s="32"/>
    </row>
    <row r="7573" spans="32:36" x14ac:dyDescent="0.25">
      <c r="AF7573" s="32"/>
      <c r="AG7573" s="32"/>
      <c r="AH7573" s="32"/>
      <c r="AI7573" s="32"/>
      <c r="AJ7573" s="32"/>
    </row>
    <row r="7574" spans="32:36" x14ac:dyDescent="0.25">
      <c r="AF7574" s="32"/>
      <c r="AG7574" s="32"/>
      <c r="AH7574" s="32"/>
      <c r="AI7574" s="32"/>
      <c r="AJ7574" s="32"/>
    </row>
    <row r="7575" spans="32:36" x14ac:dyDescent="0.25">
      <c r="AF7575" s="32"/>
      <c r="AG7575" s="32"/>
      <c r="AH7575" s="32"/>
      <c r="AI7575" s="32"/>
      <c r="AJ7575" s="32"/>
    </row>
    <row r="7576" spans="32:36" x14ac:dyDescent="0.25">
      <c r="AF7576" s="32"/>
      <c r="AG7576" s="32"/>
      <c r="AH7576" s="32"/>
      <c r="AI7576" s="32"/>
      <c r="AJ7576" s="32"/>
    </row>
    <row r="7577" spans="32:36" x14ac:dyDescent="0.25">
      <c r="AF7577" s="32"/>
      <c r="AG7577" s="32"/>
      <c r="AH7577" s="32"/>
      <c r="AI7577" s="32"/>
      <c r="AJ7577" s="32"/>
    </row>
    <row r="7578" spans="32:36" x14ac:dyDescent="0.25">
      <c r="AF7578" s="32"/>
      <c r="AG7578" s="32"/>
      <c r="AH7578" s="32"/>
      <c r="AI7578" s="32"/>
      <c r="AJ7578" s="32"/>
    </row>
    <row r="7579" spans="32:36" x14ac:dyDescent="0.25">
      <c r="AF7579" s="32"/>
      <c r="AG7579" s="32"/>
      <c r="AH7579" s="32"/>
      <c r="AI7579" s="32"/>
      <c r="AJ7579" s="32"/>
    </row>
    <row r="7580" spans="32:36" x14ac:dyDescent="0.25">
      <c r="AF7580" s="32"/>
      <c r="AG7580" s="32"/>
      <c r="AH7580" s="32"/>
      <c r="AI7580" s="32"/>
      <c r="AJ7580" s="32"/>
    </row>
    <row r="7581" spans="32:36" x14ac:dyDescent="0.25">
      <c r="AF7581" s="32"/>
      <c r="AG7581" s="32"/>
      <c r="AH7581" s="32"/>
      <c r="AI7581" s="32"/>
      <c r="AJ7581" s="32"/>
    </row>
    <row r="7582" spans="32:36" x14ac:dyDescent="0.25">
      <c r="AF7582" s="32"/>
      <c r="AG7582" s="32"/>
      <c r="AH7582" s="32"/>
      <c r="AI7582" s="32"/>
      <c r="AJ7582" s="32"/>
    </row>
    <row r="7583" spans="32:36" x14ac:dyDescent="0.25">
      <c r="AF7583" s="32"/>
      <c r="AG7583" s="32"/>
      <c r="AH7583" s="32"/>
      <c r="AI7583" s="32"/>
      <c r="AJ7583" s="32"/>
    </row>
    <row r="7584" spans="32:36" x14ac:dyDescent="0.25">
      <c r="AF7584" s="32"/>
      <c r="AG7584" s="32"/>
      <c r="AH7584" s="32"/>
      <c r="AI7584" s="32"/>
      <c r="AJ7584" s="32"/>
    </row>
    <row r="7585" spans="32:36" x14ac:dyDescent="0.25">
      <c r="AF7585" s="32"/>
      <c r="AG7585" s="32"/>
      <c r="AH7585" s="32"/>
      <c r="AI7585" s="32"/>
      <c r="AJ7585" s="32"/>
    </row>
    <row r="7586" spans="32:36" x14ac:dyDescent="0.25">
      <c r="AF7586" s="32"/>
      <c r="AG7586" s="32"/>
      <c r="AH7586" s="32"/>
      <c r="AI7586" s="32"/>
      <c r="AJ7586" s="32"/>
    </row>
    <row r="7587" spans="32:36" x14ac:dyDescent="0.25">
      <c r="AF7587" s="32"/>
      <c r="AG7587" s="32"/>
      <c r="AH7587" s="32"/>
      <c r="AI7587" s="32"/>
      <c r="AJ7587" s="32"/>
    </row>
    <row r="7588" spans="32:36" x14ac:dyDescent="0.25">
      <c r="AF7588" s="32"/>
      <c r="AG7588" s="32"/>
      <c r="AH7588" s="32"/>
      <c r="AI7588" s="32"/>
      <c r="AJ7588" s="32"/>
    </row>
    <row r="7589" spans="32:36" x14ac:dyDescent="0.25">
      <c r="AF7589" s="32"/>
      <c r="AG7589" s="32"/>
      <c r="AH7589" s="32"/>
      <c r="AI7589" s="32"/>
      <c r="AJ7589" s="32"/>
    </row>
    <row r="7590" spans="32:36" x14ac:dyDescent="0.25">
      <c r="AF7590" s="32"/>
      <c r="AG7590" s="32"/>
      <c r="AH7590" s="32"/>
      <c r="AI7590" s="32"/>
      <c r="AJ7590" s="32"/>
    </row>
    <row r="7591" spans="32:36" x14ac:dyDescent="0.25">
      <c r="AF7591" s="32"/>
      <c r="AG7591" s="32"/>
      <c r="AH7591" s="32"/>
      <c r="AI7591" s="32"/>
      <c r="AJ7591" s="32"/>
    </row>
    <row r="7592" spans="32:36" x14ac:dyDescent="0.25">
      <c r="AF7592" s="32"/>
      <c r="AG7592" s="32"/>
      <c r="AH7592" s="32"/>
      <c r="AI7592" s="32"/>
      <c r="AJ7592" s="32"/>
    </row>
    <row r="7593" spans="32:36" x14ac:dyDescent="0.25">
      <c r="AF7593" s="32"/>
      <c r="AG7593" s="32"/>
      <c r="AH7593" s="32"/>
      <c r="AI7593" s="32"/>
      <c r="AJ7593" s="32"/>
    </row>
    <row r="7594" spans="32:36" x14ac:dyDescent="0.25">
      <c r="AF7594" s="32"/>
      <c r="AG7594" s="32"/>
      <c r="AH7594" s="32"/>
      <c r="AI7594" s="32"/>
      <c r="AJ7594" s="32"/>
    </row>
    <row r="7595" spans="32:36" x14ac:dyDescent="0.25">
      <c r="AF7595" s="32"/>
      <c r="AG7595" s="32"/>
      <c r="AH7595" s="32"/>
      <c r="AI7595" s="32"/>
      <c r="AJ7595" s="32"/>
    </row>
    <row r="7596" spans="32:36" x14ac:dyDescent="0.25">
      <c r="AF7596" s="32"/>
      <c r="AG7596" s="32"/>
      <c r="AH7596" s="32"/>
      <c r="AI7596" s="32"/>
      <c r="AJ7596" s="32"/>
    </row>
    <row r="7597" spans="32:36" x14ac:dyDescent="0.25">
      <c r="AF7597" s="32"/>
      <c r="AG7597" s="32"/>
      <c r="AH7597" s="32"/>
      <c r="AI7597" s="32"/>
      <c r="AJ7597" s="32"/>
    </row>
    <row r="7598" spans="32:36" x14ac:dyDescent="0.25">
      <c r="AF7598" s="32"/>
      <c r="AG7598" s="32"/>
      <c r="AH7598" s="32"/>
      <c r="AI7598" s="32"/>
      <c r="AJ7598" s="32"/>
    </row>
    <row r="7599" spans="32:36" x14ac:dyDescent="0.25">
      <c r="AF7599" s="32"/>
      <c r="AG7599" s="32"/>
      <c r="AH7599" s="32"/>
      <c r="AI7599" s="32"/>
      <c r="AJ7599" s="32"/>
    </row>
    <row r="7600" spans="32:36" x14ac:dyDescent="0.25">
      <c r="AF7600" s="32"/>
      <c r="AG7600" s="32"/>
      <c r="AH7600" s="32"/>
      <c r="AI7600" s="32"/>
      <c r="AJ7600" s="32"/>
    </row>
    <row r="7601" spans="32:36" x14ac:dyDescent="0.25">
      <c r="AF7601" s="32"/>
      <c r="AG7601" s="32"/>
      <c r="AH7601" s="32"/>
      <c r="AI7601" s="32"/>
      <c r="AJ7601" s="32"/>
    </row>
    <row r="7602" spans="32:36" x14ac:dyDescent="0.25">
      <c r="AF7602" s="32"/>
      <c r="AG7602" s="32"/>
      <c r="AH7602" s="32"/>
      <c r="AI7602" s="32"/>
      <c r="AJ7602" s="32"/>
    </row>
    <row r="7603" spans="32:36" x14ac:dyDescent="0.25">
      <c r="AF7603" s="32"/>
      <c r="AG7603" s="32"/>
      <c r="AH7603" s="32"/>
      <c r="AI7603" s="32"/>
      <c r="AJ7603" s="32"/>
    </row>
    <row r="7604" spans="32:36" x14ac:dyDescent="0.25">
      <c r="AF7604" s="32"/>
      <c r="AG7604" s="32"/>
      <c r="AH7604" s="32"/>
      <c r="AI7604" s="32"/>
      <c r="AJ7604" s="32"/>
    </row>
    <row r="7605" spans="32:36" x14ac:dyDescent="0.25">
      <c r="AF7605" s="32"/>
      <c r="AG7605" s="32"/>
      <c r="AH7605" s="32"/>
      <c r="AI7605" s="32"/>
      <c r="AJ7605" s="32"/>
    </row>
    <row r="7606" spans="32:36" x14ac:dyDescent="0.25">
      <c r="AF7606" s="32"/>
      <c r="AG7606" s="32"/>
      <c r="AH7606" s="32"/>
      <c r="AI7606" s="32"/>
      <c r="AJ7606" s="32"/>
    </row>
    <row r="7607" spans="32:36" x14ac:dyDescent="0.25">
      <c r="AF7607" s="32"/>
      <c r="AG7607" s="32"/>
      <c r="AH7607" s="32"/>
      <c r="AI7607" s="32"/>
      <c r="AJ7607" s="32"/>
    </row>
    <row r="7608" spans="32:36" x14ac:dyDescent="0.25">
      <c r="AF7608" s="32"/>
      <c r="AG7608" s="32"/>
      <c r="AH7608" s="32"/>
      <c r="AI7608" s="32"/>
      <c r="AJ7608" s="32"/>
    </row>
    <row r="7609" spans="32:36" x14ac:dyDescent="0.25">
      <c r="AF7609" s="32"/>
      <c r="AG7609" s="32"/>
      <c r="AH7609" s="32"/>
      <c r="AI7609" s="32"/>
      <c r="AJ7609" s="32"/>
    </row>
    <row r="7610" spans="32:36" x14ac:dyDescent="0.25">
      <c r="AF7610" s="32"/>
      <c r="AG7610" s="32"/>
      <c r="AH7610" s="32"/>
      <c r="AI7610" s="32"/>
      <c r="AJ7610" s="32"/>
    </row>
    <row r="7611" spans="32:36" x14ac:dyDescent="0.25">
      <c r="AF7611" s="32"/>
      <c r="AG7611" s="32"/>
      <c r="AH7611" s="32"/>
      <c r="AI7611" s="32"/>
      <c r="AJ7611" s="32"/>
    </row>
    <row r="7612" spans="32:36" x14ac:dyDescent="0.25">
      <c r="AF7612" s="32"/>
      <c r="AG7612" s="32"/>
      <c r="AH7612" s="32"/>
      <c r="AI7612" s="32"/>
      <c r="AJ7612" s="32"/>
    </row>
    <row r="7613" spans="32:36" x14ac:dyDescent="0.25">
      <c r="AF7613" s="32"/>
      <c r="AG7613" s="32"/>
      <c r="AH7613" s="32"/>
      <c r="AI7613" s="32"/>
      <c r="AJ7613" s="32"/>
    </row>
    <row r="7614" spans="32:36" x14ac:dyDescent="0.25">
      <c r="AF7614" s="32"/>
      <c r="AG7614" s="32"/>
      <c r="AH7614" s="32"/>
      <c r="AI7614" s="32"/>
      <c r="AJ7614" s="32"/>
    </row>
    <row r="7615" spans="32:36" x14ac:dyDescent="0.25">
      <c r="AF7615" s="32"/>
      <c r="AG7615" s="32"/>
      <c r="AH7615" s="32"/>
      <c r="AI7615" s="32"/>
      <c r="AJ7615" s="32"/>
    </row>
    <row r="7616" spans="32:36" x14ac:dyDescent="0.25">
      <c r="AF7616" s="32"/>
      <c r="AG7616" s="32"/>
      <c r="AH7616" s="32"/>
      <c r="AI7616" s="32"/>
      <c r="AJ7616" s="32"/>
    </row>
    <row r="7617" spans="32:36" x14ac:dyDescent="0.25">
      <c r="AF7617" s="32"/>
      <c r="AG7617" s="32"/>
      <c r="AH7617" s="32"/>
      <c r="AI7617" s="32"/>
      <c r="AJ7617" s="32"/>
    </row>
    <row r="7618" spans="32:36" x14ac:dyDescent="0.25">
      <c r="AF7618" s="32"/>
      <c r="AG7618" s="32"/>
      <c r="AH7618" s="32"/>
      <c r="AI7618" s="32"/>
      <c r="AJ7618" s="32"/>
    </row>
    <row r="7619" spans="32:36" x14ac:dyDescent="0.25">
      <c r="AF7619" s="32"/>
      <c r="AG7619" s="32"/>
      <c r="AH7619" s="32"/>
      <c r="AI7619" s="32"/>
      <c r="AJ7619" s="32"/>
    </row>
    <row r="7620" spans="32:36" x14ac:dyDescent="0.25">
      <c r="AF7620" s="32"/>
      <c r="AG7620" s="32"/>
      <c r="AH7620" s="32"/>
      <c r="AI7620" s="32"/>
      <c r="AJ7620" s="32"/>
    </row>
    <row r="7621" spans="32:36" x14ac:dyDescent="0.25">
      <c r="AF7621" s="32"/>
      <c r="AG7621" s="32"/>
      <c r="AH7621" s="32"/>
      <c r="AI7621" s="32"/>
      <c r="AJ7621" s="32"/>
    </row>
    <row r="7622" spans="32:36" x14ac:dyDescent="0.25">
      <c r="AF7622" s="32"/>
      <c r="AG7622" s="32"/>
      <c r="AH7622" s="32"/>
      <c r="AI7622" s="32"/>
      <c r="AJ7622" s="32"/>
    </row>
    <row r="7623" spans="32:36" x14ac:dyDescent="0.25">
      <c r="AF7623" s="32"/>
      <c r="AG7623" s="32"/>
      <c r="AH7623" s="32"/>
      <c r="AI7623" s="32"/>
      <c r="AJ7623" s="32"/>
    </row>
    <row r="7624" spans="32:36" x14ac:dyDescent="0.25">
      <c r="AF7624" s="32"/>
      <c r="AG7624" s="32"/>
      <c r="AH7624" s="32"/>
      <c r="AI7624" s="32"/>
      <c r="AJ7624" s="32"/>
    </row>
    <row r="7625" spans="32:36" x14ac:dyDescent="0.25">
      <c r="AF7625" s="32"/>
      <c r="AG7625" s="32"/>
      <c r="AH7625" s="32"/>
      <c r="AI7625" s="32"/>
      <c r="AJ7625" s="32"/>
    </row>
    <row r="7626" spans="32:36" x14ac:dyDescent="0.25">
      <c r="AF7626" s="32"/>
      <c r="AG7626" s="32"/>
      <c r="AH7626" s="32"/>
      <c r="AI7626" s="32"/>
      <c r="AJ7626" s="32"/>
    </row>
    <row r="7627" spans="32:36" x14ac:dyDescent="0.25">
      <c r="AF7627" s="32"/>
      <c r="AG7627" s="32"/>
      <c r="AH7627" s="32"/>
      <c r="AI7627" s="32"/>
      <c r="AJ7627" s="32"/>
    </row>
    <row r="7628" spans="32:36" x14ac:dyDescent="0.25">
      <c r="AF7628" s="32"/>
      <c r="AG7628" s="32"/>
      <c r="AH7628" s="32"/>
      <c r="AI7628" s="32"/>
      <c r="AJ7628" s="32"/>
    </row>
    <row r="7629" spans="32:36" x14ac:dyDescent="0.25">
      <c r="AF7629" s="32"/>
      <c r="AG7629" s="32"/>
      <c r="AH7629" s="32"/>
      <c r="AI7629" s="32"/>
      <c r="AJ7629" s="32"/>
    </row>
    <row r="7630" spans="32:36" x14ac:dyDescent="0.25">
      <c r="AF7630" s="32"/>
      <c r="AG7630" s="32"/>
      <c r="AH7630" s="32"/>
      <c r="AI7630" s="32"/>
      <c r="AJ7630" s="32"/>
    </row>
    <row r="7631" spans="32:36" x14ac:dyDescent="0.25">
      <c r="AF7631" s="32"/>
      <c r="AG7631" s="32"/>
      <c r="AH7631" s="32"/>
      <c r="AI7631" s="32"/>
      <c r="AJ7631" s="32"/>
    </row>
    <row r="7632" spans="32:36" x14ac:dyDescent="0.25">
      <c r="AF7632" s="32"/>
      <c r="AG7632" s="32"/>
      <c r="AH7632" s="32"/>
      <c r="AI7632" s="32"/>
      <c r="AJ7632" s="32"/>
    </row>
    <row r="7633" spans="32:36" x14ac:dyDescent="0.25">
      <c r="AF7633" s="32"/>
      <c r="AG7633" s="32"/>
      <c r="AH7633" s="32"/>
      <c r="AI7633" s="32"/>
      <c r="AJ7633" s="32"/>
    </row>
    <row r="7634" spans="32:36" x14ac:dyDescent="0.25">
      <c r="AF7634" s="32"/>
      <c r="AG7634" s="32"/>
      <c r="AH7634" s="32"/>
      <c r="AI7634" s="32"/>
      <c r="AJ7634" s="32"/>
    </row>
    <row r="7635" spans="32:36" x14ac:dyDescent="0.25">
      <c r="AF7635" s="32"/>
      <c r="AG7635" s="32"/>
      <c r="AH7635" s="32"/>
      <c r="AI7635" s="32"/>
      <c r="AJ7635" s="32"/>
    </row>
    <row r="7636" spans="32:36" x14ac:dyDescent="0.25">
      <c r="AF7636" s="32"/>
      <c r="AG7636" s="32"/>
      <c r="AH7636" s="32"/>
      <c r="AI7636" s="32"/>
      <c r="AJ7636" s="32"/>
    </row>
    <row r="7637" spans="32:36" x14ac:dyDescent="0.25">
      <c r="AF7637" s="32"/>
      <c r="AG7637" s="32"/>
      <c r="AH7637" s="32"/>
      <c r="AI7637" s="32"/>
      <c r="AJ7637" s="32"/>
    </row>
    <row r="7638" spans="32:36" x14ac:dyDescent="0.25">
      <c r="AF7638" s="32"/>
      <c r="AG7638" s="32"/>
      <c r="AH7638" s="32"/>
      <c r="AI7638" s="32"/>
      <c r="AJ7638" s="32"/>
    </row>
    <row r="7639" spans="32:36" x14ac:dyDescent="0.25">
      <c r="AF7639" s="32"/>
      <c r="AG7639" s="32"/>
      <c r="AH7639" s="32"/>
      <c r="AI7639" s="32"/>
      <c r="AJ7639" s="32"/>
    </row>
    <row r="7640" spans="32:36" x14ac:dyDescent="0.25">
      <c r="AF7640" s="32"/>
      <c r="AG7640" s="32"/>
      <c r="AH7640" s="32"/>
      <c r="AI7640" s="32"/>
      <c r="AJ7640" s="32"/>
    </row>
    <row r="7641" spans="32:36" x14ac:dyDescent="0.25">
      <c r="AF7641" s="32"/>
      <c r="AG7641" s="32"/>
      <c r="AH7641" s="32"/>
      <c r="AI7641" s="32"/>
      <c r="AJ7641" s="32"/>
    </row>
    <row r="7642" spans="32:36" x14ac:dyDescent="0.25">
      <c r="AF7642" s="32"/>
      <c r="AG7642" s="32"/>
      <c r="AH7642" s="32"/>
      <c r="AI7642" s="32"/>
      <c r="AJ7642" s="32"/>
    </row>
    <row r="7643" spans="32:36" x14ac:dyDescent="0.25">
      <c r="AF7643" s="32"/>
      <c r="AG7643" s="32"/>
      <c r="AH7643" s="32"/>
      <c r="AI7643" s="32"/>
      <c r="AJ7643" s="32"/>
    </row>
    <row r="7644" spans="32:36" x14ac:dyDescent="0.25">
      <c r="AF7644" s="32"/>
      <c r="AG7644" s="32"/>
      <c r="AH7644" s="32"/>
      <c r="AI7644" s="32"/>
      <c r="AJ7644" s="32"/>
    </row>
    <row r="7645" spans="32:36" x14ac:dyDescent="0.25">
      <c r="AF7645" s="32"/>
      <c r="AG7645" s="32"/>
      <c r="AH7645" s="32"/>
      <c r="AI7645" s="32"/>
      <c r="AJ7645" s="32"/>
    </row>
    <row r="7646" spans="32:36" x14ac:dyDescent="0.25">
      <c r="AF7646" s="32"/>
      <c r="AG7646" s="32"/>
      <c r="AH7646" s="32"/>
      <c r="AI7646" s="32"/>
      <c r="AJ7646" s="32"/>
    </row>
    <row r="7647" spans="32:36" x14ac:dyDescent="0.25">
      <c r="AF7647" s="32"/>
      <c r="AG7647" s="32"/>
      <c r="AH7647" s="32"/>
      <c r="AI7647" s="32"/>
      <c r="AJ7647" s="32"/>
    </row>
    <row r="7648" spans="32:36" x14ac:dyDescent="0.25">
      <c r="AF7648" s="32"/>
      <c r="AG7648" s="32"/>
      <c r="AH7648" s="32"/>
      <c r="AI7648" s="32"/>
      <c r="AJ7648" s="32"/>
    </row>
    <row r="7649" spans="32:36" x14ac:dyDescent="0.25">
      <c r="AF7649" s="32"/>
      <c r="AG7649" s="32"/>
      <c r="AH7649" s="32"/>
      <c r="AI7649" s="32"/>
      <c r="AJ7649" s="32"/>
    </row>
    <row r="7650" spans="32:36" x14ac:dyDescent="0.25">
      <c r="AF7650" s="32"/>
      <c r="AG7650" s="32"/>
      <c r="AH7650" s="32"/>
      <c r="AI7650" s="32"/>
      <c r="AJ7650" s="32"/>
    </row>
    <row r="7651" spans="32:36" x14ac:dyDescent="0.25">
      <c r="AF7651" s="32"/>
      <c r="AG7651" s="32"/>
      <c r="AH7651" s="32"/>
      <c r="AI7651" s="32"/>
      <c r="AJ7651" s="32"/>
    </row>
    <row r="7652" spans="32:36" x14ac:dyDescent="0.25">
      <c r="AF7652" s="32"/>
      <c r="AG7652" s="32"/>
      <c r="AH7652" s="32"/>
      <c r="AI7652" s="32"/>
      <c r="AJ7652" s="32"/>
    </row>
    <row r="7653" spans="32:36" x14ac:dyDescent="0.25">
      <c r="AF7653" s="32"/>
      <c r="AG7653" s="32"/>
      <c r="AH7653" s="32"/>
      <c r="AI7653" s="32"/>
      <c r="AJ7653" s="32"/>
    </row>
    <row r="7654" spans="32:36" x14ac:dyDescent="0.25">
      <c r="AF7654" s="32"/>
      <c r="AG7654" s="32"/>
      <c r="AH7654" s="32"/>
      <c r="AI7654" s="32"/>
      <c r="AJ7654" s="32"/>
    </row>
    <row r="7655" spans="32:36" x14ac:dyDescent="0.25">
      <c r="AF7655" s="32"/>
      <c r="AG7655" s="32"/>
      <c r="AH7655" s="32"/>
      <c r="AI7655" s="32"/>
      <c r="AJ7655" s="32"/>
    </row>
    <row r="7656" spans="32:36" x14ac:dyDescent="0.25">
      <c r="AF7656" s="32"/>
      <c r="AG7656" s="32"/>
      <c r="AH7656" s="32"/>
      <c r="AI7656" s="32"/>
      <c r="AJ7656" s="32"/>
    </row>
    <row r="7657" spans="32:36" x14ac:dyDescent="0.25">
      <c r="AF7657" s="32"/>
      <c r="AG7657" s="32"/>
      <c r="AH7657" s="32"/>
      <c r="AI7657" s="32"/>
      <c r="AJ7657" s="32"/>
    </row>
    <row r="7658" spans="32:36" x14ac:dyDescent="0.25">
      <c r="AF7658" s="32"/>
      <c r="AG7658" s="32"/>
      <c r="AH7658" s="32"/>
      <c r="AI7658" s="32"/>
      <c r="AJ7658" s="32"/>
    </row>
    <row r="7659" spans="32:36" x14ac:dyDescent="0.25">
      <c r="AF7659" s="32"/>
      <c r="AG7659" s="32"/>
      <c r="AH7659" s="32"/>
      <c r="AI7659" s="32"/>
      <c r="AJ7659" s="32"/>
    </row>
    <row r="7660" spans="32:36" x14ac:dyDescent="0.25">
      <c r="AF7660" s="32"/>
      <c r="AG7660" s="32"/>
      <c r="AH7660" s="32"/>
      <c r="AI7660" s="32"/>
      <c r="AJ7660" s="32"/>
    </row>
    <row r="7661" spans="32:36" x14ac:dyDescent="0.25">
      <c r="AF7661" s="32"/>
      <c r="AG7661" s="32"/>
      <c r="AH7661" s="32"/>
      <c r="AI7661" s="32"/>
      <c r="AJ7661" s="32"/>
    </row>
    <row r="7662" spans="32:36" x14ac:dyDescent="0.25">
      <c r="AF7662" s="32"/>
      <c r="AG7662" s="32"/>
      <c r="AH7662" s="32"/>
      <c r="AI7662" s="32"/>
      <c r="AJ7662" s="32"/>
    </row>
    <row r="7663" spans="32:36" x14ac:dyDescent="0.25">
      <c r="AF7663" s="32"/>
      <c r="AG7663" s="32"/>
      <c r="AH7663" s="32"/>
      <c r="AI7663" s="32"/>
      <c r="AJ7663" s="32"/>
    </row>
    <row r="7664" spans="32:36" x14ac:dyDescent="0.25">
      <c r="AF7664" s="32"/>
      <c r="AG7664" s="32"/>
      <c r="AH7664" s="32"/>
      <c r="AI7664" s="32"/>
      <c r="AJ7664" s="32"/>
    </row>
    <row r="7665" spans="32:36" x14ac:dyDescent="0.25">
      <c r="AF7665" s="32"/>
      <c r="AG7665" s="32"/>
      <c r="AH7665" s="32"/>
      <c r="AI7665" s="32"/>
      <c r="AJ7665" s="32"/>
    </row>
    <row r="7666" spans="32:36" x14ac:dyDescent="0.25">
      <c r="AF7666" s="32"/>
      <c r="AG7666" s="32"/>
      <c r="AH7666" s="32"/>
      <c r="AI7666" s="32"/>
      <c r="AJ7666" s="32"/>
    </row>
    <row r="7667" spans="32:36" x14ac:dyDescent="0.25">
      <c r="AF7667" s="32"/>
      <c r="AG7667" s="32"/>
      <c r="AH7667" s="32"/>
      <c r="AI7667" s="32"/>
      <c r="AJ7667" s="32"/>
    </row>
    <row r="7668" spans="32:36" x14ac:dyDescent="0.25">
      <c r="AF7668" s="32"/>
      <c r="AG7668" s="32"/>
      <c r="AH7668" s="32"/>
      <c r="AI7668" s="32"/>
      <c r="AJ7668" s="32"/>
    </row>
    <row r="7669" spans="32:36" x14ac:dyDescent="0.25">
      <c r="AF7669" s="32"/>
      <c r="AG7669" s="32"/>
      <c r="AH7669" s="32"/>
      <c r="AI7669" s="32"/>
      <c r="AJ7669" s="32"/>
    </row>
    <row r="7670" spans="32:36" x14ac:dyDescent="0.25">
      <c r="AF7670" s="32"/>
      <c r="AG7670" s="32"/>
      <c r="AH7670" s="32"/>
      <c r="AI7670" s="32"/>
      <c r="AJ7670" s="32"/>
    </row>
    <row r="7671" spans="32:36" x14ac:dyDescent="0.25">
      <c r="AF7671" s="32"/>
      <c r="AG7671" s="32"/>
      <c r="AH7671" s="32"/>
      <c r="AI7671" s="32"/>
      <c r="AJ7671" s="32"/>
    </row>
    <row r="7672" spans="32:36" x14ac:dyDescent="0.25">
      <c r="AF7672" s="32"/>
      <c r="AG7672" s="32"/>
      <c r="AH7672" s="32"/>
      <c r="AI7672" s="32"/>
      <c r="AJ7672" s="32"/>
    </row>
    <row r="7673" spans="32:36" x14ac:dyDescent="0.25">
      <c r="AF7673" s="32"/>
      <c r="AG7673" s="32"/>
      <c r="AH7673" s="32"/>
      <c r="AI7673" s="32"/>
      <c r="AJ7673" s="32"/>
    </row>
    <row r="7674" spans="32:36" x14ac:dyDescent="0.25">
      <c r="AF7674" s="32"/>
      <c r="AG7674" s="32"/>
      <c r="AH7674" s="32"/>
      <c r="AI7674" s="32"/>
      <c r="AJ7674" s="32"/>
    </row>
    <row r="7675" spans="32:36" x14ac:dyDescent="0.25">
      <c r="AF7675" s="32"/>
      <c r="AG7675" s="32"/>
      <c r="AH7675" s="32"/>
      <c r="AI7675" s="32"/>
      <c r="AJ7675" s="32"/>
    </row>
    <row r="7676" spans="32:36" x14ac:dyDescent="0.25">
      <c r="AF7676" s="32"/>
      <c r="AG7676" s="32"/>
      <c r="AH7676" s="32"/>
      <c r="AI7676" s="32"/>
      <c r="AJ7676" s="32"/>
    </row>
    <row r="7677" spans="32:36" x14ac:dyDescent="0.25">
      <c r="AF7677" s="32"/>
      <c r="AG7677" s="32"/>
      <c r="AH7677" s="32"/>
      <c r="AI7677" s="32"/>
      <c r="AJ7677" s="32"/>
    </row>
    <row r="7678" spans="32:36" x14ac:dyDescent="0.25">
      <c r="AF7678" s="32"/>
      <c r="AG7678" s="32"/>
      <c r="AH7678" s="32"/>
      <c r="AI7678" s="32"/>
      <c r="AJ7678" s="32"/>
    </row>
    <row r="7679" spans="32:36" x14ac:dyDescent="0.25">
      <c r="AF7679" s="32"/>
      <c r="AG7679" s="32"/>
      <c r="AH7679" s="32"/>
      <c r="AI7679" s="32"/>
      <c r="AJ7679" s="32"/>
    </row>
    <row r="7680" spans="32:36" x14ac:dyDescent="0.25">
      <c r="AF7680" s="32"/>
      <c r="AG7680" s="32"/>
      <c r="AH7680" s="32"/>
      <c r="AI7680" s="32"/>
      <c r="AJ7680" s="32"/>
    </row>
    <row r="7681" spans="32:36" x14ac:dyDescent="0.25">
      <c r="AF7681" s="32"/>
      <c r="AG7681" s="32"/>
      <c r="AH7681" s="32"/>
      <c r="AI7681" s="32"/>
      <c r="AJ7681" s="32"/>
    </row>
    <row r="7682" spans="32:36" x14ac:dyDescent="0.25">
      <c r="AF7682" s="32"/>
      <c r="AG7682" s="32"/>
      <c r="AH7682" s="32"/>
      <c r="AI7682" s="32"/>
      <c r="AJ7682" s="32"/>
    </row>
    <row r="7683" spans="32:36" x14ac:dyDescent="0.25">
      <c r="AF7683" s="32"/>
      <c r="AG7683" s="32"/>
      <c r="AH7683" s="32"/>
      <c r="AI7683" s="32"/>
      <c r="AJ7683" s="32"/>
    </row>
    <row r="7684" spans="32:36" x14ac:dyDescent="0.25">
      <c r="AF7684" s="32"/>
      <c r="AG7684" s="32"/>
      <c r="AH7684" s="32"/>
      <c r="AI7684" s="32"/>
      <c r="AJ7684" s="32"/>
    </row>
    <row r="7685" spans="32:36" x14ac:dyDescent="0.25">
      <c r="AF7685" s="32"/>
      <c r="AG7685" s="32"/>
      <c r="AH7685" s="32"/>
      <c r="AI7685" s="32"/>
      <c r="AJ7685" s="32"/>
    </row>
    <row r="7686" spans="32:36" x14ac:dyDescent="0.25">
      <c r="AF7686" s="32"/>
      <c r="AG7686" s="32"/>
      <c r="AH7686" s="32"/>
      <c r="AI7686" s="32"/>
      <c r="AJ7686" s="32"/>
    </row>
    <row r="7687" spans="32:36" x14ac:dyDescent="0.25">
      <c r="AF7687" s="32"/>
      <c r="AG7687" s="32"/>
      <c r="AH7687" s="32"/>
      <c r="AI7687" s="32"/>
      <c r="AJ7687" s="32"/>
    </row>
    <row r="7688" spans="32:36" x14ac:dyDescent="0.25">
      <c r="AF7688" s="32"/>
      <c r="AG7688" s="32"/>
      <c r="AH7688" s="32"/>
      <c r="AI7688" s="32"/>
      <c r="AJ7688" s="32"/>
    </row>
    <row r="7689" spans="32:36" x14ac:dyDescent="0.25">
      <c r="AF7689" s="32"/>
      <c r="AG7689" s="32"/>
      <c r="AH7689" s="32"/>
      <c r="AI7689" s="32"/>
      <c r="AJ7689" s="32"/>
    </row>
    <row r="7690" spans="32:36" x14ac:dyDescent="0.25">
      <c r="AF7690" s="32"/>
      <c r="AG7690" s="32"/>
      <c r="AH7690" s="32"/>
      <c r="AI7690" s="32"/>
      <c r="AJ7690" s="32"/>
    </row>
    <row r="7691" spans="32:36" x14ac:dyDescent="0.25">
      <c r="AF7691" s="32"/>
      <c r="AG7691" s="32"/>
      <c r="AH7691" s="32"/>
      <c r="AI7691" s="32"/>
      <c r="AJ7691" s="32"/>
    </row>
    <row r="7692" spans="32:36" x14ac:dyDescent="0.25">
      <c r="AF7692" s="32"/>
      <c r="AG7692" s="32"/>
      <c r="AH7692" s="32"/>
      <c r="AI7692" s="32"/>
      <c r="AJ7692" s="32"/>
    </row>
    <row r="7693" spans="32:36" x14ac:dyDescent="0.25">
      <c r="AF7693" s="32"/>
      <c r="AG7693" s="32"/>
      <c r="AH7693" s="32"/>
      <c r="AI7693" s="32"/>
      <c r="AJ7693" s="32"/>
    </row>
    <row r="7694" spans="32:36" x14ac:dyDescent="0.25">
      <c r="AF7694" s="32"/>
      <c r="AG7694" s="32"/>
      <c r="AH7694" s="32"/>
      <c r="AI7694" s="32"/>
      <c r="AJ7694" s="32"/>
    </row>
    <row r="7695" spans="32:36" x14ac:dyDescent="0.25">
      <c r="AF7695" s="32"/>
      <c r="AG7695" s="32"/>
      <c r="AH7695" s="32"/>
      <c r="AI7695" s="32"/>
      <c r="AJ7695" s="32"/>
    </row>
    <row r="7696" spans="32:36" x14ac:dyDescent="0.25">
      <c r="AF7696" s="32"/>
      <c r="AG7696" s="32"/>
      <c r="AH7696" s="32"/>
      <c r="AI7696" s="32"/>
      <c r="AJ7696" s="32"/>
    </row>
    <row r="7697" spans="32:36" x14ac:dyDescent="0.25">
      <c r="AF7697" s="32"/>
      <c r="AG7697" s="32"/>
      <c r="AH7697" s="32"/>
      <c r="AI7697" s="32"/>
      <c r="AJ7697" s="32"/>
    </row>
    <row r="7698" spans="32:36" x14ac:dyDescent="0.25">
      <c r="AF7698" s="32"/>
      <c r="AG7698" s="32"/>
      <c r="AH7698" s="32"/>
      <c r="AI7698" s="32"/>
      <c r="AJ7698" s="32"/>
    </row>
    <row r="7699" spans="32:36" x14ac:dyDescent="0.25">
      <c r="AF7699" s="32"/>
      <c r="AG7699" s="32"/>
      <c r="AH7699" s="32"/>
      <c r="AI7699" s="32"/>
      <c r="AJ7699" s="32"/>
    </row>
    <row r="7700" spans="32:36" x14ac:dyDescent="0.25">
      <c r="AF7700" s="32"/>
      <c r="AG7700" s="32"/>
      <c r="AH7700" s="32"/>
      <c r="AI7700" s="32"/>
      <c r="AJ7700" s="32"/>
    </row>
    <row r="7701" spans="32:36" x14ac:dyDescent="0.25">
      <c r="AF7701" s="32"/>
      <c r="AG7701" s="32"/>
      <c r="AH7701" s="32"/>
      <c r="AI7701" s="32"/>
      <c r="AJ7701" s="32"/>
    </row>
    <row r="7702" spans="32:36" x14ac:dyDescent="0.25">
      <c r="AF7702" s="32"/>
      <c r="AG7702" s="32"/>
      <c r="AH7702" s="32"/>
      <c r="AI7702" s="32"/>
      <c r="AJ7702" s="32"/>
    </row>
    <row r="7703" spans="32:36" x14ac:dyDescent="0.25">
      <c r="AF7703" s="32"/>
      <c r="AG7703" s="32"/>
      <c r="AH7703" s="32"/>
      <c r="AI7703" s="32"/>
      <c r="AJ7703" s="32"/>
    </row>
    <row r="7704" spans="32:36" x14ac:dyDescent="0.25">
      <c r="AF7704" s="32"/>
      <c r="AG7704" s="32"/>
      <c r="AH7704" s="32"/>
      <c r="AI7704" s="32"/>
      <c r="AJ7704" s="32"/>
    </row>
    <row r="7705" spans="32:36" x14ac:dyDescent="0.25">
      <c r="AF7705" s="32"/>
      <c r="AG7705" s="32"/>
      <c r="AH7705" s="32"/>
      <c r="AI7705" s="32"/>
      <c r="AJ7705" s="32"/>
    </row>
    <row r="7706" spans="32:36" x14ac:dyDescent="0.25">
      <c r="AF7706" s="32"/>
      <c r="AG7706" s="32"/>
      <c r="AH7706" s="32"/>
      <c r="AI7706" s="32"/>
      <c r="AJ7706" s="32"/>
    </row>
    <row r="7707" spans="32:36" x14ac:dyDescent="0.25">
      <c r="AF7707" s="32"/>
      <c r="AG7707" s="32"/>
      <c r="AH7707" s="32"/>
      <c r="AI7707" s="32"/>
      <c r="AJ7707" s="32"/>
    </row>
    <row r="7708" spans="32:36" x14ac:dyDescent="0.25">
      <c r="AF7708" s="32"/>
      <c r="AG7708" s="32"/>
      <c r="AH7708" s="32"/>
      <c r="AI7708" s="32"/>
      <c r="AJ7708" s="32"/>
    </row>
    <row r="7709" spans="32:36" x14ac:dyDescent="0.25">
      <c r="AF7709" s="32"/>
      <c r="AG7709" s="32"/>
      <c r="AH7709" s="32"/>
      <c r="AI7709" s="32"/>
      <c r="AJ7709" s="32"/>
    </row>
    <row r="7710" spans="32:36" x14ac:dyDescent="0.25">
      <c r="AF7710" s="32"/>
      <c r="AG7710" s="32"/>
      <c r="AH7710" s="32"/>
      <c r="AI7710" s="32"/>
      <c r="AJ7710" s="32"/>
    </row>
    <row r="7711" spans="32:36" x14ac:dyDescent="0.25">
      <c r="AF7711" s="32"/>
      <c r="AG7711" s="32"/>
      <c r="AH7711" s="32"/>
      <c r="AI7711" s="32"/>
      <c r="AJ7711" s="32"/>
    </row>
    <row r="7712" spans="32:36" x14ac:dyDescent="0.25">
      <c r="AF7712" s="32"/>
      <c r="AG7712" s="32"/>
      <c r="AH7712" s="32"/>
      <c r="AI7712" s="32"/>
      <c r="AJ7712" s="32"/>
    </row>
    <row r="7713" spans="32:36" x14ac:dyDescent="0.25">
      <c r="AF7713" s="32"/>
      <c r="AG7713" s="32"/>
      <c r="AH7713" s="32"/>
      <c r="AI7713" s="32"/>
      <c r="AJ7713" s="32"/>
    </row>
    <row r="7714" spans="32:36" x14ac:dyDescent="0.25">
      <c r="AF7714" s="32"/>
      <c r="AG7714" s="32"/>
      <c r="AH7714" s="32"/>
      <c r="AI7714" s="32"/>
      <c r="AJ7714" s="32"/>
    </row>
    <row r="7715" spans="32:36" x14ac:dyDescent="0.25">
      <c r="AF7715" s="32"/>
      <c r="AG7715" s="32"/>
      <c r="AH7715" s="32"/>
      <c r="AI7715" s="32"/>
      <c r="AJ7715" s="32"/>
    </row>
    <row r="7716" spans="32:36" x14ac:dyDescent="0.25">
      <c r="AF7716" s="32"/>
      <c r="AG7716" s="32"/>
      <c r="AH7716" s="32"/>
      <c r="AI7716" s="32"/>
      <c r="AJ7716" s="32"/>
    </row>
    <row r="7717" spans="32:36" x14ac:dyDescent="0.25">
      <c r="AF7717" s="32"/>
      <c r="AG7717" s="32"/>
      <c r="AH7717" s="32"/>
      <c r="AI7717" s="32"/>
      <c r="AJ7717" s="32"/>
    </row>
    <row r="7718" spans="32:36" x14ac:dyDescent="0.25">
      <c r="AF7718" s="32"/>
      <c r="AG7718" s="32"/>
      <c r="AH7718" s="32"/>
      <c r="AI7718" s="32"/>
      <c r="AJ7718" s="32"/>
    </row>
    <row r="7719" spans="32:36" x14ac:dyDescent="0.25">
      <c r="AF7719" s="32"/>
      <c r="AG7719" s="32"/>
      <c r="AH7719" s="32"/>
      <c r="AI7719" s="32"/>
      <c r="AJ7719" s="32"/>
    </row>
    <row r="7720" spans="32:36" x14ac:dyDescent="0.25">
      <c r="AF7720" s="32"/>
      <c r="AG7720" s="32"/>
      <c r="AH7720" s="32"/>
      <c r="AI7720" s="32"/>
      <c r="AJ7720" s="32"/>
    </row>
    <row r="7721" spans="32:36" x14ac:dyDescent="0.25">
      <c r="AF7721" s="32"/>
      <c r="AG7721" s="32"/>
      <c r="AH7721" s="32"/>
      <c r="AI7721" s="32"/>
      <c r="AJ7721" s="32"/>
    </row>
    <row r="7722" spans="32:36" x14ac:dyDescent="0.25">
      <c r="AF7722" s="32"/>
      <c r="AG7722" s="32"/>
      <c r="AH7722" s="32"/>
      <c r="AI7722" s="32"/>
      <c r="AJ7722" s="32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8"/>
  <sheetViews>
    <sheetView workbookViewId="0">
      <selection activeCell="F13" sqref="A1:R308"/>
    </sheetView>
  </sheetViews>
  <sheetFormatPr defaultRowHeight="9.5" x14ac:dyDescent="0.25"/>
  <cols>
    <col min="1" max="1" width="8.7265625" style="70"/>
    <col min="2" max="2" width="11.7265625" style="70" customWidth="1"/>
    <col min="3" max="3" width="8.7265625" style="70"/>
    <col min="4" max="4" width="7.453125" style="70" customWidth="1"/>
    <col min="5" max="5" width="11.26953125" style="70" customWidth="1"/>
    <col min="6" max="6" width="12.26953125" style="70" customWidth="1"/>
    <col min="7" max="7" width="8.453125" style="70" customWidth="1"/>
    <col min="8" max="14" width="8.7265625" style="70"/>
    <col min="15" max="15" width="8.90625" style="70" customWidth="1"/>
    <col min="16" max="17" width="8.7265625" style="70"/>
    <col min="18" max="18" width="12" style="70" customWidth="1"/>
    <col min="19" max="257" width="8.7265625" style="70"/>
    <col min="258" max="258" width="14.6328125" style="70" customWidth="1"/>
    <col min="259" max="260" width="14.453125" style="70" customWidth="1"/>
    <col min="261" max="267" width="8.7265625" style="70"/>
    <col min="268" max="270" width="8.90625" style="70" customWidth="1"/>
    <col min="271" max="513" width="8.7265625" style="70"/>
    <col min="514" max="514" width="14.6328125" style="70" customWidth="1"/>
    <col min="515" max="516" width="14.453125" style="70" customWidth="1"/>
    <col min="517" max="523" width="8.7265625" style="70"/>
    <col min="524" max="526" width="8.90625" style="70" customWidth="1"/>
    <col min="527" max="769" width="8.7265625" style="70"/>
    <col min="770" max="770" width="14.6328125" style="70" customWidth="1"/>
    <col min="771" max="772" width="14.453125" style="70" customWidth="1"/>
    <col min="773" max="779" width="8.7265625" style="70"/>
    <col min="780" max="782" width="8.90625" style="70" customWidth="1"/>
    <col min="783" max="1025" width="8.7265625" style="70"/>
    <col min="1026" max="1026" width="14.6328125" style="70" customWidth="1"/>
    <col min="1027" max="1028" width="14.453125" style="70" customWidth="1"/>
    <col min="1029" max="1035" width="8.7265625" style="70"/>
    <col min="1036" max="1038" width="8.90625" style="70" customWidth="1"/>
    <col min="1039" max="1281" width="8.7265625" style="70"/>
    <col min="1282" max="1282" width="14.6328125" style="70" customWidth="1"/>
    <col min="1283" max="1284" width="14.453125" style="70" customWidth="1"/>
    <col min="1285" max="1291" width="8.7265625" style="70"/>
    <col min="1292" max="1294" width="8.90625" style="70" customWidth="1"/>
    <col min="1295" max="1537" width="8.7265625" style="70"/>
    <col min="1538" max="1538" width="14.6328125" style="70" customWidth="1"/>
    <col min="1539" max="1540" width="14.453125" style="70" customWidth="1"/>
    <col min="1541" max="1547" width="8.7265625" style="70"/>
    <col min="1548" max="1550" width="8.90625" style="70" customWidth="1"/>
    <col min="1551" max="1793" width="8.7265625" style="70"/>
    <col min="1794" max="1794" width="14.6328125" style="70" customWidth="1"/>
    <col min="1795" max="1796" width="14.453125" style="70" customWidth="1"/>
    <col min="1797" max="1803" width="8.7265625" style="70"/>
    <col min="1804" max="1806" width="8.90625" style="70" customWidth="1"/>
    <col min="1807" max="2049" width="8.7265625" style="70"/>
    <col min="2050" max="2050" width="14.6328125" style="70" customWidth="1"/>
    <col min="2051" max="2052" width="14.453125" style="70" customWidth="1"/>
    <col min="2053" max="2059" width="8.7265625" style="70"/>
    <col min="2060" max="2062" width="8.90625" style="70" customWidth="1"/>
    <col min="2063" max="2305" width="8.7265625" style="70"/>
    <col min="2306" max="2306" width="14.6328125" style="70" customWidth="1"/>
    <col min="2307" max="2308" width="14.453125" style="70" customWidth="1"/>
    <col min="2309" max="2315" width="8.7265625" style="70"/>
    <col min="2316" max="2318" width="8.90625" style="70" customWidth="1"/>
    <col min="2319" max="2561" width="8.7265625" style="70"/>
    <col min="2562" max="2562" width="14.6328125" style="70" customWidth="1"/>
    <col min="2563" max="2564" width="14.453125" style="70" customWidth="1"/>
    <col min="2565" max="2571" width="8.7265625" style="70"/>
    <col min="2572" max="2574" width="8.90625" style="70" customWidth="1"/>
    <col min="2575" max="2817" width="8.7265625" style="70"/>
    <col min="2818" max="2818" width="14.6328125" style="70" customWidth="1"/>
    <col min="2819" max="2820" width="14.453125" style="70" customWidth="1"/>
    <col min="2821" max="2827" width="8.7265625" style="70"/>
    <col min="2828" max="2830" width="8.90625" style="70" customWidth="1"/>
    <col min="2831" max="3073" width="8.7265625" style="70"/>
    <col min="3074" max="3074" width="14.6328125" style="70" customWidth="1"/>
    <col min="3075" max="3076" width="14.453125" style="70" customWidth="1"/>
    <col min="3077" max="3083" width="8.7265625" style="70"/>
    <col min="3084" max="3086" width="8.90625" style="70" customWidth="1"/>
    <col min="3087" max="3329" width="8.7265625" style="70"/>
    <col min="3330" max="3330" width="14.6328125" style="70" customWidth="1"/>
    <col min="3331" max="3332" width="14.453125" style="70" customWidth="1"/>
    <col min="3333" max="3339" width="8.7265625" style="70"/>
    <col min="3340" max="3342" width="8.90625" style="70" customWidth="1"/>
    <col min="3343" max="3585" width="8.7265625" style="70"/>
    <col min="3586" max="3586" width="14.6328125" style="70" customWidth="1"/>
    <col min="3587" max="3588" width="14.453125" style="70" customWidth="1"/>
    <col min="3589" max="3595" width="8.7265625" style="70"/>
    <col min="3596" max="3598" width="8.90625" style="70" customWidth="1"/>
    <col min="3599" max="3841" width="8.7265625" style="70"/>
    <col min="3842" max="3842" width="14.6328125" style="70" customWidth="1"/>
    <col min="3843" max="3844" width="14.453125" style="70" customWidth="1"/>
    <col min="3845" max="3851" width="8.7265625" style="70"/>
    <col min="3852" max="3854" width="8.90625" style="70" customWidth="1"/>
    <col min="3855" max="4097" width="8.7265625" style="70"/>
    <col min="4098" max="4098" width="14.6328125" style="70" customWidth="1"/>
    <col min="4099" max="4100" width="14.453125" style="70" customWidth="1"/>
    <col min="4101" max="4107" width="8.7265625" style="70"/>
    <col min="4108" max="4110" width="8.90625" style="70" customWidth="1"/>
    <col min="4111" max="4353" width="8.7265625" style="70"/>
    <col min="4354" max="4354" width="14.6328125" style="70" customWidth="1"/>
    <col min="4355" max="4356" width="14.453125" style="70" customWidth="1"/>
    <col min="4357" max="4363" width="8.7265625" style="70"/>
    <col min="4364" max="4366" width="8.90625" style="70" customWidth="1"/>
    <col min="4367" max="4609" width="8.7265625" style="70"/>
    <col min="4610" max="4610" width="14.6328125" style="70" customWidth="1"/>
    <col min="4611" max="4612" width="14.453125" style="70" customWidth="1"/>
    <col min="4613" max="4619" width="8.7265625" style="70"/>
    <col min="4620" max="4622" width="8.90625" style="70" customWidth="1"/>
    <col min="4623" max="4865" width="8.7265625" style="70"/>
    <col min="4866" max="4866" width="14.6328125" style="70" customWidth="1"/>
    <col min="4867" max="4868" width="14.453125" style="70" customWidth="1"/>
    <col min="4869" max="4875" width="8.7265625" style="70"/>
    <col min="4876" max="4878" width="8.90625" style="70" customWidth="1"/>
    <col min="4879" max="5121" width="8.7265625" style="70"/>
    <col min="5122" max="5122" width="14.6328125" style="70" customWidth="1"/>
    <col min="5123" max="5124" width="14.453125" style="70" customWidth="1"/>
    <col min="5125" max="5131" width="8.7265625" style="70"/>
    <col min="5132" max="5134" width="8.90625" style="70" customWidth="1"/>
    <col min="5135" max="5377" width="8.7265625" style="70"/>
    <col min="5378" max="5378" width="14.6328125" style="70" customWidth="1"/>
    <col min="5379" max="5380" width="14.453125" style="70" customWidth="1"/>
    <col min="5381" max="5387" width="8.7265625" style="70"/>
    <col min="5388" max="5390" width="8.90625" style="70" customWidth="1"/>
    <col min="5391" max="5633" width="8.7265625" style="70"/>
    <col min="5634" max="5634" width="14.6328125" style="70" customWidth="1"/>
    <col min="5635" max="5636" width="14.453125" style="70" customWidth="1"/>
    <col min="5637" max="5643" width="8.7265625" style="70"/>
    <col min="5644" max="5646" width="8.90625" style="70" customWidth="1"/>
    <col min="5647" max="5889" width="8.7265625" style="70"/>
    <col min="5890" max="5890" width="14.6328125" style="70" customWidth="1"/>
    <col min="5891" max="5892" width="14.453125" style="70" customWidth="1"/>
    <col min="5893" max="5899" width="8.7265625" style="70"/>
    <col min="5900" max="5902" width="8.90625" style="70" customWidth="1"/>
    <col min="5903" max="6145" width="8.7265625" style="70"/>
    <col min="6146" max="6146" width="14.6328125" style="70" customWidth="1"/>
    <col min="6147" max="6148" width="14.453125" style="70" customWidth="1"/>
    <col min="6149" max="6155" width="8.7265625" style="70"/>
    <col min="6156" max="6158" width="8.90625" style="70" customWidth="1"/>
    <col min="6159" max="6401" width="8.7265625" style="70"/>
    <col min="6402" max="6402" width="14.6328125" style="70" customWidth="1"/>
    <col min="6403" max="6404" width="14.453125" style="70" customWidth="1"/>
    <col min="6405" max="6411" width="8.7265625" style="70"/>
    <col min="6412" max="6414" width="8.90625" style="70" customWidth="1"/>
    <col min="6415" max="6657" width="8.7265625" style="70"/>
    <col min="6658" max="6658" width="14.6328125" style="70" customWidth="1"/>
    <col min="6659" max="6660" width="14.453125" style="70" customWidth="1"/>
    <col min="6661" max="6667" width="8.7265625" style="70"/>
    <col min="6668" max="6670" width="8.90625" style="70" customWidth="1"/>
    <col min="6671" max="6913" width="8.7265625" style="70"/>
    <col min="6914" max="6914" width="14.6328125" style="70" customWidth="1"/>
    <col min="6915" max="6916" width="14.453125" style="70" customWidth="1"/>
    <col min="6917" max="6923" width="8.7265625" style="70"/>
    <col min="6924" max="6926" width="8.90625" style="70" customWidth="1"/>
    <col min="6927" max="7169" width="8.7265625" style="70"/>
    <col min="7170" max="7170" width="14.6328125" style="70" customWidth="1"/>
    <col min="7171" max="7172" width="14.453125" style="70" customWidth="1"/>
    <col min="7173" max="7179" width="8.7265625" style="70"/>
    <col min="7180" max="7182" width="8.90625" style="70" customWidth="1"/>
    <col min="7183" max="7425" width="8.7265625" style="70"/>
    <col min="7426" max="7426" width="14.6328125" style="70" customWidth="1"/>
    <col min="7427" max="7428" width="14.453125" style="70" customWidth="1"/>
    <col min="7429" max="7435" width="8.7265625" style="70"/>
    <col min="7436" max="7438" width="8.90625" style="70" customWidth="1"/>
    <col min="7439" max="7681" width="8.7265625" style="70"/>
    <col min="7682" max="7682" width="14.6328125" style="70" customWidth="1"/>
    <col min="7683" max="7684" width="14.453125" style="70" customWidth="1"/>
    <col min="7685" max="7691" width="8.7265625" style="70"/>
    <col min="7692" max="7694" width="8.90625" style="70" customWidth="1"/>
    <col min="7695" max="7937" width="8.7265625" style="70"/>
    <col min="7938" max="7938" width="14.6328125" style="70" customWidth="1"/>
    <col min="7939" max="7940" width="14.453125" style="70" customWidth="1"/>
    <col min="7941" max="7947" width="8.7265625" style="70"/>
    <col min="7948" max="7950" width="8.90625" style="70" customWidth="1"/>
    <col min="7951" max="8193" width="8.7265625" style="70"/>
    <col min="8194" max="8194" width="14.6328125" style="70" customWidth="1"/>
    <col min="8195" max="8196" width="14.453125" style="70" customWidth="1"/>
    <col min="8197" max="8203" width="8.7265625" style="70"/>
    <col min="8204" max="8206" width="8.90625" style="70" customWidth="1"/>
    <col min="8207" max="8449" width="8.7265625" style="70"/>
    <col min="8450" max="8450" width="14.6328125" style="70" customWidth="1"/>
    <col min="8451" max="8452" width="14.453125" style="70" customWidth="1"/>
    <col min="8453" max="8459" width="8.7265625" style="70"/>
    <col min="8460" max="8462" width="8.90625" style="70" customWidth="1"/>
    <col min="8463" max="8705" width="8.7265625" style="70"/>
    <col min="8706" max="8706" width="14.6328125" style="70" customWidth="1"/>
    <col min="8707" max="8708" width="14.453125" style="70" customWidth="1"/>
    <col min="8709" max="8715" width="8.7265625" style="70"/>
    <col min="8716" max="8718" width="8.90625" style="70" customWidth="1"/>
    <col min="8719" max="8961" width="8.7265625" style="70"/>
    <col min="8962" max="8962" width="14.6328125" style="70" customWidth="1"/>
    <col min="8963" max="8964" width="14.453125" style="70" customWidth="1"/>
    <col min="8965" max="8971" width="8.7265625" style="70"/>
    <col min="8972" max="8974" width="8.90625" style="70" customWidth="1"/>
    <col min="8975" max="9217" width="8.7265625" style="70"/>
    <col min="9218" max="9218" width="14.6328125" style="70" customWidth="1"/>
    <col min="9219" max="9220" width="14.453125" style="70" customWidth="1"/>
    <col min="9221" max="9227" width="8.7265625" style="70"/>
    <col min="9228" max="9230" width="8.90625" style="70" customWidth="1"/>
    <col min="9231" max="9473" width="8.7265625" style="70"/>
    <col min="9474" max="9474" width="14.6328125" style="70" customWidth="1"/>
    <col min="9475" max="9476" width="14.453125" style="70" customWidth="1"/>
    <col min="9477" max="9483" width="8.7265625" style="70"/>
    <col min="9484" max="9486" width="8.90625" style="70" customWidth="1"/>
    <col min="9487" max="9729" width="8.7265625" style="70"/>
    <col min="9730" max="9730" width="14.6328125" style="70" customWidth="1"/>
    <col min="9731" max="9732" width="14.453125" style="70" customWidth="1"/>
    <col min="9733" max="9739" width="8.7265625" style="70"/>
    <col min="9740" max="9742" width="8.90625" style="70" customWidth="1"/>
    <col min="9743" max="9985" width="8.7265625" style="70"/>
    <col min="9986" max="9986" width="14.6328125" style="70" customWidth="1"/>
    <col min="9987" max="9988" width="14.453125" style="70" customWidth="1"/>
    <col min="9989" max="9995" width="8.7265625" style="70"/>
    <col min="9996" max="9998" width="8.90625" style="70" customWidth="1"/>
    <col min="9999" max="10241" width="8.7265625" style="70"/>
    <col min="10242" max="10242" width="14.6328125" style="70" customWidth="1"/>
    <col min="10243" max="10244" width="14.453125" style="70" customWidth="1"/>
    <col min="10245" max="10251" width="8.7265625" style="70"/>
    <col min="10252" max="10254" width="8.90625" style="70" customWidth="1"/>
    <col min="10255" max="10497" width="8.7265625" style="70"/>
    <col min="10498" max="10498" width="14.6328125" style="70" customWidth="1"/>
    <col min="10499" max="10500" width="14.453125" style="70" customWidth="1"/>
    <col min="10501" max="10507" width="8.7265625" style="70"/>
    <col min="10508" max="10510" width="8.90625" style="70" customWidth="1"/>
    <col min="10511" max="10753" width="8.7265625" style="70"/>
    <col min="10754" max="10754" width="14.6328125" style="70" customWidth="1"/>
    <col min="10755" max="10756" width="14.453125" style="70" customWidth="1"/>
    <col min="10757" max="10763" width="8.7265625" style="70"/>
    <col min="10764" max="10766" width="8.90625" style="70" customWidth="1"/>
    <col min="10767" max="11009" width="8.7265625" style="70"/>
    <col min="11010" max="11010" width="14.6328125" style="70" customWidth="1"/>
    <col min="11011" max="11012" width="14.453125" style="70" customWidth="1"/>
    <col min="11013" max="11019" width="8.7265625" style="70"/>
    <col min="11020" max="11022" width="8.90625" style="70" customWidth="1"/>
    <col min="11023" max="11265" width="8.7265625" style="70"/>
    <col min="11266" max="11266" width="14.6328125" style="70" customWidth="1"/>
    <col min="11267" max="11268" width="14.453125" style="70" customWidth="1"/>
    <col min="11269" max="11275" width="8.7265625" style="70"/>
    <col min="11276" max="11278" width="8.90625" style="70" customWidth="1"/>
    <col min="11279" max="11521" width="8.7265625" style="70"/>
    <col min="11522" max="11522" width="14.6328125" style="70" customWidth="1"/>
    <col min="11523" max="11524" width="14.453125" style="70" customWidth="1"/>
    <col min="11525" max="11531" width="8.7265625" style="70"/>
    <col min="11532" max="11534" width="8.90625" style="70" customWidth="1"/>
    <col min="11535" max="11777" width="8.7265625" style="70"/>
    <col min="11778" max="11778" width="14.6328125" style="70" customWidth="1"/>
    <col min="11779" max="11780" width="14.453125" style="70" customWidth="1"/>
    <col min="11781" max="11787" width="8.7265625" style="70"/>
    <col min="11788" max="11790" width="8.90625" style="70" customWidth="1"/>
    <col min="11791" max="12033" width="8.7265625" style="70"/>
    <col min="12034" max="12034" width="14.6328125" style="70" customWidth="1"/>
    <col min="12035" max="12036" width="14.453125" style="70" customWidth="1"/>
    <col min="12037" max="12043" width="8.7265625" style="70"/>
    <col min="12044" max="12046" width="8.90625" style="70" customWidth="1"/>
    <col min="12047" max="12289" width="8.7265625" style="70"/>
    <col min="12290" max="12290" width="14.6328125" style="70" customWidth="1"/>
    <col min="12291" max="12292" width="14.453125" style="70" customWidth="1"/>
    <col min="12293" max="12299" width="8.7265625" style="70"/>
    <col min="12300" max="12302" width="8.90625" style="70" customWidth="1"/>
    <col min="12303" max="12545" width="8.7265625" style="70"/>
    <col min="12546" max="12546" width="14.6328125" style="70" customWidth="1"/>
    <col min="12547" max="12548" width="14.453125" style="70" customWidth="1"/>
    <col min="12549" max="12555" width="8.7265625" style="70"/>
    <col min="12556" max="12558" width="8.90625" style="70" customWidth="1"/>
    <col min="12559" max="12801" width="8.7265625" style="70"/>
    <col min="12802" max="12802" width="14.6328125" style="70" customWidth="1"/>
    <col min="12803" max="12804" width="14.453125" style="70" customWidth="1"/>
    <col min="12805" max="12811" width="8.7265625" style="70"/>
    <col min="12812" max="12814" width="8.90625" style="70" customWidth="1"/>
    <col min="12815" max="13057" width="8.7265625" style="70"/>
    <col min="13058" max="13058" width="14.6328125" style="70" customWidth="1"/>
    <col min="13059" max="13060" width="14.453125" style="70" customWidth="1"/>
    <col min="13061" max="13067" width="8.7265625" style="70"/>
    <col min="13068" max="13070" width="8.90625" style="70" customWidth="1"/>
    <col min="13071" max="13313" width="8.7265625" style="70"/>
    <col min="13314" max="13314" width="14.6328125" style="70" customWidth="1"/>
    <col min="13315" max="13316" width="14.453125" style="70" customWidth="1"/>
    <col min="13317" max="13323" width="8.7265625" style="70"/>
    <col min="13324" max="13326" width="8.90625" style="70" customWidth="1"/>
    <col min="13327" max="13569" width="8.7265625" style="70"/>
    <col min="13570" max="13570" width="14.6328125" style="70" customWidth="1"/>
    <col min="13571" max="13572" width="14.453125" style="70" customWidth="1"/>
    <col min="13573" max="13579" width="8.7265625" style="70"/>
    <col min="13580" max="13582" width="8.90625" style="70" customWidth="1"/>
    <col min="13583" max="13825" width="8.7265625" style="70"/>
    <col min="13826" max="13826" width="14.6328125" style="70" customWidth="1"/>
    <col min="13827" max="13828" width="14.453125" style="70" customWidth="1"/>
    <col min="13829" max="13835" width="8.7265625" style="70"/>
    <col min="13836" max="13838" width="8.90625" style="70" customWidth="1"/>
    <col min="13839" max="14081" width="8.7265625" style="70"/>
    <col min="14082" max="14082" width="14.6328125" style="70" customWidth="1"/>
    <col min="14083" max="14084" width="14.453125" style="70" customWidth="1"/>
    <col min="14085" max="14091" width="8.7265625" style="70"/>
    <col min="14092" max="14094" width="8.90625" style="70" customWidth="1"/>
    <col min="14095" max="14337" width="8.7265625" style="70"/>
    <col min="14338" max="14338" width="14.6328125" style="70" customWidth="1"/>
    <col min="14339" max="14340" width="14.453125" style="70" customWidth="1"/>
    <col min="14341" max="14347" width="8.7265625" style="70"/>
    <col min="14348" max="14350" width="8.90625" style="70" customWidth="1"/>
    <col min="14351" max="14593" width="8.7265625" style="70"/>
    <col min="14594" max="14594" width="14.6328125" style="70" customWidth="1"/>
    <col min="14595" max="14596" width="14.453125" style="70" customWidth="1"/>
    <col min="14597" max="14603" width="8.7265625" style="70"/>
    <col min="14604" max="14606" width="8.90625" style="70" customWidth="1"/>
    <col min="14607" max="14849" width="8.7265625" style="70"/>
    <col min="14850" max="14850" width="14.6328125" style="70" customWidth="1"/>
    <col min="14851" max="14852" width="14.453125" style="70" customWidth="1"/>
    <col min="14853" max="14859" width="8.7265625" style="70"/>
    <col min="14860" max="14862" width="8.90625" style="70" customWidth="1"/>
    <col min="14863" max="15105" width="8.7265625" style="70"/>
    <col min="15106" max="15106" width="14.6328125" style="70" customWidth="1"/>
    <col min="15107" max="15108" width="14.453125" style="70" customWidth="1"/>
    <col min="15109" max="15115" width="8.7265625" style="70"/>
    <col min="15116" max="15118" width="8.90625" style="70" customWidth="1"/>
    <col min="15119" max="15361" width="8.7265625" style="70"/>
    <col min="15362" max="15362" width="14.6328125" style="70" customWidth="1"/>
    <col min="15363" max="15364" width="14.453125" style="70" customWidth="1"/>
    <col min="15365" max="15371" width="8.7265625" style="70"/>
    <col min="15372" max="15374" width="8.90625" style="70" customWidth="1"/>
    <col min="15375" max="15617" width="8.7265625" style="70"/>
    <col min="15618" max="15618" width="14.6328125" style="70" customWidth="1"/>
    <col min="15619" max="15620" width="14.453125" style="70" customWidth="1"/>
    <col min="15621" max="15627" width="8.7265625" style="70"/>
    <col min="15628" max="15630" width="8.90625" style="70" customWidth="1"/>
    <col min="15631" max="15873" width="8.7265625" style="70"/>
    <col min="15874" max="15874" width="14.6328125" style="70" customWidth="1"/>
    <col min="15875" max="15876" width="14.453125" style="70" customWidth="1"/>
    <col min="15877" max="15883" width="8.7265625" style="70"/>
    <col min="15884" max="15886" width="8.90625" style="70" customWidth="1"/>
    <col min="15887" max="16129" width="8.7265625" style="70"/>
    <col min="16130" max="16130" width="14.6328125" style="70" customWidth="1"/>
    <col min="16131" max="16132" width="14.453125" style="70" customWidth="1"/>
    <col min="16133" max="16139" width="8.7265625" style="70"/>
    <col min="16140" max="16142" width="8.90625" style="70" customWidth="1"/>
    <col min="16143" max="16384" width="8.7265625" style="70"/>
  </cols>
  <sheetData>
    <row r="1" spans="1:22" ht="35" thickBot="1" x14ac:dyDescent="0.3">
      <c r="A1" s="10" t="s">
        <v>1836</v>
      </c>
      <c r="B1" s="10" t="s">
        <v>1837</v>
      </c>
      <c r="C1" s="10" t="s">
        <v>1838</v>
      </c>
      <c r="D1" s="10" t="s">
        <v>1194</v>
      </c>
      <c r="E1" s="10" t="s">
        <v>1839</v>
      </c>
      <c r="F1" s="10" t="s">
        <v>1616</v>
      </c>
      <c r="G1" s="10" t="s">
        <v>1840</v>
      </c>
      <c r="H1" s="10" t="s">
        <v>1192</v>
      </c>
      <c r="I1" s="10" t="s">
        <v>1841</v>
      </c>
      <c r="J1" s="10" t="s">
        <v>1842</v>
      </c>
      <c r="K1" s="10" t="s">
        <v>1844</v>
      </c>
      <c r="L1" s="10" t="s">
        <v>1843</v>
      </c>
      <c r="M1" s="10" t="s">
        <v>3135</v>
      </c>
      <c r="N1" s="10" t="s">
        <v>245</v>
      </c>
      <c r="O1" s="10" t="s">
        <v>1845</v>
      </c>
      <c r="P1" s="10" t="s">
        <v>1833</v>
      </c>
      <c r="Q1" s="10" t="s">
        <v>1834</v>
      </c>
      <c r="R1" s="10" t="s">
        <v>1835</v>
      </c>
    </row>
    <row r="2" spans="1:22" ht="11" thickTop="1" x14ac:dyDescent="0.3">
      <c r="A2" s="55" t="s">
        <v>1712</v>
      </c>
      <c r="B2" s="56" t="s">
        <v>1713</v>
      </c>
      <c r="C2" s="57"/>
      <c r="D2" s="58">
        <v>252.17848648648646</v>
      </c>
      <c r="E2" s="56" t="s">
        <v>1714</v>
      </c>
      <c r="F2" s="56" t="s">
        <v>1715</v>
      </c>
      <c r="G2" s="59" t="s">
        <v>1716</v>
      </c>
      <c r="H2" s="55">
        <v>11.38</v>
      </c>
      <c r="I2" s="55">
        <v>100.35</v>
      </c>
      <c r="J2" s="60">
        <v>17.500000000000014</v>
      </c>
      <c r="K2" s="55"/>
      <c r="L2" s="58">
        <v>252.17848648648646</v>
      </c>
      <c r="M2" s="56">
        <v>21.2</v>
      </c>
      <c r="N2" s="56"/>
      <c r="O2" s="67"/>
      <c r="P2" s="55" t="s">
        <v>1717</v>
      </c>
      <c r="Q2" s="55" t="s">
        <v>1718</v>
      </c>
      <c r="R2" s="55" t="s">
        <v>1719</v>
      </c>
      <c r="S2" s="68"/>
      <c r="T2" s="68"/>
      <c r="U2" s="68"/>
      <c r="V2" s="68"/>
    </row>
    <row r="3" spans="1:22" ht="10.5" x14ac:dyDescent="0.3">
      <c r="A3" s="55" t="s">
        <v>1712</v>
      </c>
      <c r="B3" s="56" t="s">
        <v>1713</v>
      </c>
      <c r="C3" s="57" t="s">
        <v>1720</v>
      </c>
      <c r="D3" s="58">
        <v>252.18945454545454</v>
      </c>
      <c r="E3" s="56" t="s">
        <v>1721</v>
      </c>
      <c r="F3" s="56" t="s">
        <v>1722</v>
      </c>
      <c r="G3" s="59" t="s">
        <v>1716</v>
      </c>
      <c r="H3" s="55">
        <v>18.079999999999998</v>
      </c>
      <c r="I3" s="55">
        <v>103.53</v>
      </c>
      <c r="J3" s="60">
        <v>14.350000000000009</v>
      </c>
      <c r="K3" s="55"/>
      <c r="L3" s="58">
        <v>252.18945454545454</v>
      </c>
      <c r="M3" s="56">
        <v>21.9</v>
      </c>
      <c r="N3" s="56"/>
      <c r="O3" s="67"/>
      <c r="P3" s="55" t="s">
        <v>1717</v>
      </c>
      <c r="Q3" s="55" t="s">
        <v>1718</v>
      </c>
      <c r="R3" s="55" t="s">
        <v>1719</v>
      </c>
      <c r="S3" s="68"/>
      <c r="T3" s="68"/>
      <c r="U3" s="68"/>
      <c r="V3" s="68"/>
    </row>
    <row r="4" spans="1:22" ht="10.5" x14ac:dyDescent="0.3">
      <c r="A4" s="55" t="s">
        <v>1712</v>
      </c>
      <c r="B4" s="56" t="s">
        <v>1713</v>
      </c>
      <c r="C4" s="57" t="s">
        <v>1723</v>
      </c>
      <c r="D4" s="58">
        <v>252.21999999999997</v>
      </c>
      <c r="E4" s="56" t="s">
        <v>1724</v>
      </c>
      <c r="F4" s="56" t="s">
        <v>1725</v>
      </c>
      <c r="G4" s="59" t="s">
        <v>1726</v>
      </c>
      <c r="H4" s="55">
        <v>11.58</v>
      </c>
      <c r="I4" s="55">
        <v>93.22</v>
      </c>
      <c r="J4" s="60">
        <v>22.900000000000006</v>
      </c>
      <c r="K4" s="55"/>
      <c r="L4" s="58">
        <v>252.21999999999997</v>
      </c>
      <c r="M4" s="61">
        <v>20</v>
      </c>
      <c r="N4" s="69">
        <f t="shared" ref="N4:O19" si="0">AVERAGE(L2:L6)</f>
        <v>252.21236530161895</v>
      </c>
      <c r="O4" s="69">
        <f>AVERAGE(M2:M6)</f>
        <v>21.22</v>
      </c>
      <c r="P4" s="55" t="s">
        <v>1717</v>
      </c>
      <c r="Q4" s="55" t="s">
        <v>1718</v>
      </c>
      <c r="R4" s="55" t="s">
        <v>1719</v>
      </c>
      <c r="S4" s="68"/>
      <c r="T4" s="68"/>
      <c r="U4" s="68"/>
      <c r="V4" s="68"/>
    </row>
    <row r="5" spans="1:22" ht="10.5" x14ac:dyDescent="0.3">
      <c r="A5" s="55" t="s">
        <v>1712</v>
      </c>
      <c r="B5" s="56" t="s">
        <v>1713</v>
      </c>
      <c r="C5" s="57" t="s">
        <v>1723</v>
      </c>
      <c r="D5" s="58">
        <v>252.22509090909088</v>
      </c>
      <c r="E5" s="56" t="s">
        <v>1724</v>
      </c>
      <c r="F5" s="56" t="s">
        <v>1725</v>
      </c>
      <c r="G5" s="59" t="s">
        <v>1716</v>
      </c>
      <c r="H5" s="55">
        <v>11.58</v>
      </c>
      <c r="I5" s="55">
        <v>93.22</v>
      </c>
      <c r="J5" s="60">
        <v>16.600000000000009</v>
      </c>
      <c r="K5" s="55"/>
      <c r="L5" s="58">
        <v>252.22509090909088</v>
      </c>
      <c r="M5" s="56">
        <v>21.4</v>
      </c>
      <c r="N5" s="69">
        <f t="shared" si="0"/>
        <v>252.23415989621353</v>
      </c>
      <c r="O5" s="69">
        <f t="shared" si="0"/>
        <v>21.360000000000003</v>
      </c>
      <c r="P5" s="55" t="s">
        <v>1717</v>
      </c>
      <c r="Q5" s="55" t="s">
        <v>1718</v>
      </c>
      <c r="R5" s="55" t="s">
        <v>1719</v>
      </c>
      <c r="S5" s="68"/>
      <c r="T5" s="68"/>
      <c r="U5" s="68"/>
      <c r="V5" s="68"/>
    </row>
    <row r="6" spans="1:22" ht="10.5" x14ac:dyDescent="0.3">
      <c r="A6" s="55" t="s">
        <v>1712</v>
      </c>
      <c r="B6" s="56" t="s">
        <v>1713</v>
      </c>
      <c r="C6" s="57" t="s">
        <v>1727</v>
      </c>
      <c r="D6" s="58">
        <v>252.24879456706282</v>
      </c>
      <c r="E6" s="56" t="s">
        <v>1724</v>
      </c>
      <c r="F6" s="56" t="s">
        <v>1725</v>
      </c>
      <c r="G6" s="59" t="s">
        <v>1716</v>
      </c>
      <c r="H6" s="55">
        <v>11.58</v>
      </c>
      <c r="I6" s="55">
        <v>93.22</v>
      </c>
      <c r="J6" s="60">
        <v>15.700000000000003</v>
      </c>
      <c r="K6" s="55"/>
      <c r="L6" s="58">
        <v>252.24879456706282</v>
      </c>
      <c r="M6" s="56">
        <v>21.6</v>
      </c>
      <c r="N6" s="69">
        <f t="shared" si="0"/>
        <v>252.26707979793341</v>
      </c>
      <c r="O6" s="69">
        <f t="shared" si="0"/>
        <v>21.220000000000002</v>
      </c>
      <c r="P6" s="55" t="s">
        <v>1717</v>
      </c>
      <c r="Q6" s="55" t="s">
        <v>1718</v>
      </c>
      <c r="R6" s="55" t="s">
        <v>1719</v>
      </c>
      <c r="S6" s="68"/>
      <c r="T6" s="68"/>
      <c r="U6" s="68"/>
      <c r="V6" s="68"/>
    </row>
    <row r="7" spans="1:22" ht="10.5" x14ac:dyDescent="0.3">
      <c r="A7" s="55" t="s">
        <v>1712</v>
      </c>
      <c r="B7" s="56" t="s">
        <v>1713</v>
      </c>
      <c r="C7" s="57" t="s">
        <v>1720</v>
      </c>
      <c r="D7" s="58">
        <v>252.28745945945943</v>
      </c>
      <c r="E7" s="56" t="s">
        <v>1721</v>
      </c>
      <c r="F7" s="56" t="s">
        <v>1722</v>
      </c>
      <c r="G7" s="59" t="s">
        <v>1716</v>
      </c>
      <c r="H7" s="55">
        <v>18.079999999999998</v>
      </c>
      <c r="I7" s="55">
        <v>103.53</v>
      </c>
      <c r="J7" s="60">
        <v>14.350000000000009</v>
      </c>
      <c r="K7" s="55"/>
      <c r="L7" s="58">
        <v>252.28745945945943</v>
      </c>
      <c r="M7" s="56">
        <v>21.9</v>
      </c>
      <c r="N7" s="69">
        <f t="shared" si="0"/>
        <v>252.3120527709064</v>
      </c>
      <c r="O7" s="69">
        <f t="shared" si="0"/>
        <v>21.540000000000003</v>
      </c>
      <c r="P7" s="55" t="s">
        <v>1717</v>
      </c>
      <c r="Q7" s="55" t="s">
        <v>1718</v>
      </c>
      <c r="R7" s="55" t="s">
        <v>1719</v>
      </c>
      <c r="S7" s="68"/>
      <c r="T7" s="68"/>
      <c r="U7" s="68"/>
      <c r="V7" s="68"/>
    </row>
    <row r="8" spans="1:22" ht="10.5" x14ac:dyDescent="0.3">
      <c r="A8" s="55" t="s">
        <v>1712</v>
      </c>
      <c r="B8" s="56" t="s">
        <v>1713</v>
      </c>
      <c r="C8" s="57" t="s">
        <v>1720</v>
      </c>
      <c r="D8" s="58">
        <v>252.35405405405405</v>
      </c>
      <c r="E8" s="56" t="s">
        <v>1721</v>
      </c>
      <c r="F8" s="56" t="s">
        <v>1722</v>
      </c>
      <c r="G8" s="59" t="s">
        <v>1716</v>
      </c>
      <c r="H8" s="55">
        <v>18.079999999999998</v>
      </c>
      <c r="I8" s="55">
        <v>103.53</v>
      </c>
      <c r="J8" s="60">
        <v>17.500000000000014</v>
      </c>
      <c r="K8" s="55"/>
      <c r="L8" s="58">
        <v>252.35405405405405</v>
      </c>
      <c r="M8" s="56">
        <v>21.2</v>
      </c>
      <c r="N8" s="69">
        <f t="shared" si="0"/>
        <v>252.38557448722062</v>
      </c>
      <c r="O8" s="69">
        <f t="shared" si="0"/>
        <v>21.640000000000004</v>
      </c>
      <c r="P8" s="55" t="s">
        <v>1717</v>
      </c>
      <c r="Q8" s="55" t="s">
        <v>1718</v>
      </c>
      <c r="R8" s="55" t="s">
        <v>1719</v>
      </c>
      <c r="S8" s="68"/>
      <c r="T8" s="68"/>
      <c r="U8" s="68"/>
      <c r="V8" s="68"/>
    </row>
    <row r="9" spans="1:22" ht="10.5" x14ac:dyDescent="0.3">
      <c r="A9" s="55" t="s">
        <v>1712</v>
      </c>
      <c r="B9" s="56" t="s">
        <v>1713</v>
      </c>
      <c r="C9" s="57" t="s">
        <v>1720</v>
      </c>
      <c r="D9" s="58">
        <v>252.44486486486485</v>
      </c>
      <c r="E9" s="56" t="s">
        <v>1721</v>
      </c>
      <c r="F9" s="56" t="s">
        <v>1722</v>
      </c>
      <c r="G9" s="59" t="s">
        <v>1716</v>
      </c>
      <c r="H9" s="55">
        <v>18.079999999999998</v>
      </c>
      <c r="I9" s="55">
        <v>103.53</v>
      </c>
      <c r="J9" s="60">
        <v>15.700000000000003</v>
      </c>
      <c r="K9" s="55"/>
      <c r="L9" s="58">
        <v>252.44486486486485</v>
      </c>
      <c r="M9" s="56">
        <v>21.6</v>
      </c>
      <c r="N9" s="69">
        <f t="shared" si="0"/>
        <v>252.45626962786213</v>
      </c>
      <c r="O9" s="69">
        <f t="shared" si="0"/>
        <v>21.68</v>
      </c>
      <c r="P9" s="55" t="s">
        <v>1717</v>
      </c>
      <c r="Q9" s="55" t="s">
        <v>1718</v>
      </c>
      <c r="R9" s="55" t="s">
        <v>1719</v>
      </c>
      <c r="S9" s="68"/>
      <c r="T9" s="68"/>
      <c r="U9" s="68"/>
      <c r="V9" s="68"/>
    </row>
    <row r="10" spans="1:22" ht="10.5" x14ac:dyDescent="0.3">
      <c r="A10" s="55" t="s">
        <v>1712</v>
      </c>
      <c r="B10" s="56" t="s">
        <v>1713</v>
      </c>
      <c r="C10" s="57" t="s">
        <v>1720</v>
      </c>
      <c r="D10" s="58">
        <v>252.59269949066214</v>
      </c>
      <c r="E10" s="56" t="s">
        <v>1721</v>
      </c>
      <c r="F10" s="56" t="s">
        <v>1722</v>
      </c>
      <c r="G10" s="59" t="s">
        <v>1716</v>
      </c>
      <c r="H10" s="55">
        <v>18.079999999999998</v>
      </c>
      <c r="I10" s="55">
        <v>103.53</v>
      </c>
      <c r="J10" s="60">
        <v>14.350000000000009</v>
      </c>
      <c r="K10" s="55"/>
      <c r="L10" s="58">
        <v>252.59269949066214</v>
      </c>
      <c r="M10" s="56">
        <v>21.9</v>
      </c>
      <c r="N10" s="69">
        <f t="shared" si="0"/>
        <v>252.5410263846189</v>
      </c>
      <c r="O10" s="69">
        <f t="shared" si="0"/>
        <v>21.759999999999998</v>
      </c>
      <c r="P10" s="55" t="s">
        <v>1717</v>
      </c>
      <c r="Q10" s="55" t="s">
        <v>1718</v>
      </c>
      <c r="R10" s="55" t="s">
        <v>1719</v>
      </c>
      <c r="S10" s="68"/>
      <c r="T10" s="68"/>
      <c r="U10" s="68"/>
      <c r="V10" s="68"/>
    </row>
    <row r="11" spans="1:22" ht="10.5" x14ac:dyDescent="0.3">
      <c r="A11" s="55" t="s">
        <v>1712</v>
      </c>
      <c r="B11" s="56" t="s">
        <v>1713</v>
      </c>
      <c r="C11" s="57" t="s">
        <v>1720</v>
      </c>
      <c r="D11" s="58">
        <v>252.60227027027025</v>
      </c>
      <c r="E11" s="56" t="s">
        <v>1721</v>
      </c>
      <c r="F11" s="56" t="s">
        <v>1722</v>
      </c>
      <c r="G11" s="59" t="s">
        <v>1716</v>
      </c>
      <c r="H11" s="55">
        <v>18.079999999999998</v>
      </c>
      <c r="I11" s="55">
        <v>103.53</v>
      </c>
      <c r="J11" s="60">
        <v>14.799999999999997</v>
      </c>
      <c r="K11" s="55"/>
      <c r="L11" s="58">
        <v>252.60227027027025</v>
      </c>
      <c r="M11" s="56">
        <v>21.8</v>
      </c>
      <c r="N11" s="69">
        <f t="shared" si="0"/>
        <v>252.68026962786212</v>
      </c>
      <c r="O11" s="69">
        <f t="shared" si="0"/>
        <v>21.66</v>
      </c>
      <c r="P11" s="55" t="s">
        <v>1717</v>
      </c>
      <c r="Q11" s="55" t="s">
        <v>1718</v>
      </c>
      <c r="R11" s="55" t="s">
        <v>1719</v>
      </c>
      <c r="S11" s="68"/>
      <c r="T11" s="68"/>
      <c r="U11" s="68"/>
      <c r="V11" s="68"/>
    </row>
    <row r="12" spans="1:22" ht="10.5" x14ac:dyDescent="0.3">
      <c r="A12" s="55" t="s">
        <v>1712</v>
      </c>
      <c r="B12" s="56" t="s">
        <v>1713</v>
      </c>
      <c r="C12" s="57" t="s">
        <v>1720</v>
      </c>
      <c r="D12" s="58">
        <v>252.71124324324325</v>
      </c>
      <c r="E12" s="56" t="s">
        <v>1721</v>
      </c>
      <c r="F12" s="56" t="s">
        <v>1722</v>
      </c>
      <c r="G12" s="59" t="s">
        <v>1716</v>
      </c>
      <c r="H12" s="55">
        <v>18.079999999999998</v>
      </c>
      <c r="I12" s="55">
        <v>103.53</v>
      </c>
      <c r="J12" s="60">
        <v>12.549999999999997</v>
      </c>
      <c r="K12" s="55"/>
      <c r="L12" s="58">
        <v>252.71124324324325</v>
      </c>
      <c r="M12" s="61">
        <v>22.3</v>
      </c>
      <c r="N12" s="69">
        <f t="shared" si="0"/>
        <v>252.81103719542972</v>
      </c>
      <c r="O12" s="69">
        <f t="shared" si="0"/>
        <v>21.660000000000004</v>
      </c>
      <c r="P12" s="55" t="s">
        <v>1717</v>
      </c>
      <c r="Q12" s="55" t="s">
        <v>1718</v>
      </c>
      <c r="R12" s="55" t="s">
        <v>1719</v>
      </c>
      <c r="S12" s="68"/>
      <c r="T12" s="68"/>
      <c r="U12" s="68"/>
      <c r="V12" s="68"/>
    </row>
    <row r="13" spans="1:22" ht="10.5" x14ac:dyDescent="0.3">
      <c r="A13" s="55" t="s">
        <v>1712</v>
      </c>
      <c r="B13" s="56" t="s">
        <v>1713</v>
      </c>
      <c r="C13" s="57" t="s">
        <v>1720</v>
      </c>
      <c r="D13" s="58">
        <v>253.05027027027023</v>
      </c>
      <c r="E13" s="56" t="s">
        <v>1721</v>
      </c>
      <c r="F13" s="56" t="s">
        <v>1728</v>
      </c>
      <c r="G13" s="59" t="s">
        <v>1729</v>
      </c>
      <c r="H13" s="55">
        <v>18.079999999999998</v>
      </c>
      <c r="I13" s="55">
        <v>103.53</v>
      </c>
      <c r="J13" s="60">
        <v>19.750000000000014</v>
      </c>
      <c r="K13" s="55"/>
      <c r="L13" s="58">
        <v>253.05027027027023</v>
      </c>
      <c r="M13" s="56">
        <v>20.7</v>
      </c>
      <c r="N13" s="69">
        <f t="shared" si="0"/>
        <v>252.92708473363004</v>
      </c>
      <c r="O13" s="69">
        <f t="shared" si="0"/>
        <v>21.560000000000002</v>
      </c>
      <c r="P13" s="55" t="s">
        <v>1717</v>
      </c>
      <c r="Q13" s="55" t="s">
        <v>1718</v>
      </c>
      <c r="R13" s="55" t="s">
        <v>1719</v>
      </c>
      <c r="S13" s="68"/>
      <c r="T13" s="68"/>
      <c r="U13" s="68"/>
      <c r="V13" s="68"/>
    </row>
    <row r="14" spans="1:22" ht="10.5" x14ac:dyDescent="0.3">
      <c r="A14" s="55" t="s">
        <v>1712</v>
      </c>
      <c r="B14" s="56" t="s">
        <v>1713</v>
      </c>
      <c r="C14" s="57" t="s">
        <v>1720</v>
      </c>
      <c r="D14" s="58">
        <v>253.0987027027027</v>
      </c>
      <c r="E14" s="56" t="s">
        <v>1721</v>
      </c>
      <c r="F14" s="56" t="s">
        <v>1728</v>
      </c>
      <c r="G14" s="59" t="s">
        <v>1729</v>
      </c>
      <c r="H14" s="55">
        <v>18.079999999999998</v>
      </c>
      <c r="I14" s="55">
        <v>103.53</v>
      </c>
      <c r="J14" s="60">
        <v>15.700000000000003</v>
      </c>
      <c r="K14" s="55"/>
      <c r="L14" s="58">
        <v>253.0987027027027</v>
      </c>
      <c r="M14" s="56">
        <v>21.6</v>
      </c>
      <c r="N14" s="69">
        <f t="shared" si="0"/>
        <v>253.04574419308952</v>
      </c>
      <c r="O14" s="69">
        <f t="shared" si="0"/>
        <v>21.46</v>
      </c>
      <c r="P14" s="55" t="s">
        <v>1717</v>
      </c>
      <c r="Q14" s="55" t="s">
        <v>1718</v>
      </c>
      <c r="R14" s="55" t="s">
        <v>1719</v>
      </c>
      <c r="S14" s="68"/>
      <c r="T14" s="68"/>
      <c r="U14" s="68"/>
      <c r="V14" s="68"/>
    </row>
    <row r="15" spans="1:22" ht="10.5" x14ac:dyDescent="0.3">
      <c r="A15" s="55" t="s">
        <v>1712</v>
      </c>
      <c r="B15" s="56" t="s">
        <v>1713</v>
      </c>
      <c r="C15" s="57" t="s">
        <v>1720</v>
      </c>
      <c r="D15" s="58">
        <v>253.17293718166383</v>
      </c>
      <c r="E15" s="56" t="s">
        <v>1721</v>
      </c>
      <c r="F15" s="56" t="s">
        <v>1728</v>
      </c>
      <c r="G15" s="59" t="s">
        <v>1730</v>
      </c>
      <c r="H15" s="55">
        <v>18.079999999999998</v>
      </c>
      <c r="I15" s="55">
        <v>103.53</v>
      </c>
      <c r="J15" s="60">
        <v>16.600000000000009</v>
      </c>
      <c r="K15" s="55"/>
      <c r="L15" s="58">
        <v>253.17293718166383</v>
      </c>
      <c r="M15" s="56">
        <v>21.4</v>
      </c>
      <c r="N15" s="69">
        <f t="shared" si="0"/>
        <v>253.16077122011652</v>
      </c>
      <c r="O15" s="69">
        <f t="shared" si="0"/>
        <v>21.4</v>
      </c>
      <c r="P15" s="55" t="s">
        <v>1717</v>
      </c>
      <c r="Q15" s="55" t="s">
        <v>1718</v>
      </c>
      <c r="R15" s="55" t="s">
        <v>1719</v>
      </c>
      <c r="S15" s="68"/>
      <c r="T15" s="68"/>
      <c r="U15" s="68"/>
      <c r="V15" s="68"/>
    </row>
    <row r="16" spans="1:22" ht="10.5" x14ac:dyDescent="0.3">
      <c r="A16" s="55" t="s">
        <v>1712</v>
      </c>
      <c r="B16" s="56" t="s">
        <v>1713</v>
      </c>
      <c r="C16" s="57" t="s">
        <v>1720</v>
      </c>
      <c r="D16" s="58">
        <v>253.19556756756756</v>
      </c>
      <c r="E16" s="56" t="s">
        <v>1721</v>
      </c>
      <c r="F16" s="56" t="s">
        <v>1728</v>
      </c>
      <c r="G16" s="59" t="s">
        <v>1730</v>
      </c>
      <c r="H16" s="55">
        <v>18.079999999999998</v>
      </c>
      <c r="I16" s="55">
        <v>103.53</v>
      </c>
      <c r="J16" s="60">
        <v>17.049999999999997</v>
      </c>
      <c r="K16" s="55"/>
      <c r="L16" s="58">
        <v>253.19556756756756</v>
      </c>
      <c r="M16" s="56">
        <v>21.3</v>
      </c>
      <c r="N16" s="69">
        <f t="shared" si="0"/>
        <v>253.21985808287064</v>
      </c>
      <c r="O16" s="69">
        <f t="shared" si="0"/>
        <v>21.619999999999997</v>
      </c>
      <c r="P16" s="55" t="s">
        <v>1717</v>
      </c>
      <c r="Q16" s="55" t="s">
        <v>1718</v>
      </c>
      <c r="R16" s="55" t="s">
        <v>1719</v>
      </c>
      <c r="S16" s="68"/>
      <c r="T16" s="68"/>
      <c r="U16" s="68"/>
      <c r="V16" s="68"/>
    </row>
    <row r="17" spans="1:22" ht="10.5" x14ac:dyDescent="0.3">
      <c r="A17" s="55" t="s">
        <v>1712</v>
      </c>
      <c r="B17" s="56" t="s">
        <v>1713</v>
      </c>
      <c r="C17" s="57" t="s">
        <v>1720</v>
      </c>
      <c r="D17" s="58">
        <v>253.28637837837837</v>
      </c>
      <c r="E17" s="56" t="s">
        <v>1721</v>
      </c>
      <c r="F17" s="56" t="s">
        <v>1728</v>
      </c>
      <c r="G17" s="59" t="s">
        <v>1716</v>
      </c>
      <c r="H17" s="55">
        <v>18.079999999999998</v>
      </c>
      <c r="I17" s="55">
        <v>103.53</v>
      </c>
      <c r="J17" s="60">
        <v>13.900000000000006</v>
      </c>
      <c r="K17" s="55"/>
      <c r="L17" s="58">
        <v>253.28637837837837</v>
      </c>
      <c r="M17" s="61">
        <v>22</v>
      </c>
      <c r="N17" s="69">
        <f t="shared" si="0"/>
        <v>253.26950132611387</v>
      </c>
      <c r="O17" s="69">
        <f t="shared" si="0"/>
        <v>21.56</v>
      </c>
      <c r="P17" s="55" t="s">
        <v>1717</v>
      </c>
      <c r="Q17" s="55" t="s">
        <v>1718</v>
      </c>
      <c r="R17" s="55" t="s">
        <v>1719</v>
      </c>
      <c r="S17" s="68"/>
      <c r="T17" s="68"/>
      <c r="U17" s="68"/>
      <c r="V17" s="68"/>
    </row>
    <row r="18" spans="1:22" ht="10.5" x14ac:dyDescent="0.3">
      <c r="A18" s="55" t="s">
        <v>1712</v>
      </c>
      <c r="B18" s="56" t="s">
        <v>1713</v>
      </c>
      <c r="C18" s="57" t="s">
        <v>1720</v>
      </c>
      <c r="D18" s="58">
        <v>253.34570458404073</v>
      </c>
      <c r="E18" s="56" t="s">
        <v>1721</v>
      </c>
      <c r="F18" s="56" t="s">
        <v>1728</v>
      </c>
      <c r="G18" s="59" t="s">
        <v>1729</v>
      </c>
      <c r="H18" s="55">
        <v>18.079999999999998</v>
      </c>
      <c r="I18" s="55">
        <v>103.53</v>
      </c>
      <c r="J18" s="60">
        <v>14.799999999999997</v>
      </c>
      <c r="K18" s="55"/>
      <c r="L18" s="58">
        <v>253.34570458404073</v>
      </c>
      <c r="M18" s="56">
        <v>21.8</v>
      </c>
      <c r="N18" s="69">
        <f t="shared" si="0"/>
        <v>253.34740964529891</v>
      </c>
      <c r="O18" s="69">
        <f t="shared" si="0"/>
        <v>21.58</v>
      </c>
      <c r="P18" s="55" t="s">
        <v>1717</v>
      </c>
      <c r="Q18" s="55" t="s">
        <v>1718</v>
      </c>
      <c r="R18" s="55" t="s">
        <v>1719</v>
      </c>
      <c r="S18" s="68"/>
      <c r="T18" s="68"/>
      <c r="U18" s="68"/>
      <c r="V18" s="68"/>
    </row>
    <row r="19" spans="1:22" ht="10.5" x14ac:dyDescent="0.3">
      <c r="A19" s="55" t="s">
        <v>1712</v>
      </c>
      <c r="B19" s="56" t="s">
        <v>1713</v>
      </c>
      <c r="C19" s="57" t="s">
        <v>1731</v>
      </c>
      <c r="D19" s="58">
        <v>253.3469189189189</v>
      </c>
      <c r="E19" s="56" t="s">
        <v>1721</v>
      </c>
      <c r="F19" s="56" t="s">
        <v>1728</v>
      </c>
      <c r="G19" s="59" t="s">
        <v>1730</v>
      </c>
      <c r="H19" s="55">
        <v>18.079999999999998</v>
      </c>
      <c r="I19" s="55">
        <v>103.53</v>
      </c>
      <c r="J19" s="60">
        <v>17.049999999999997</v>
      </c>
      <c r="K19" s="55"/>
      <c r="L19" s="58">
        <v>253.3469189189189</v>
      </c>
      <c r="M19" s="56">
        <v>21.3</v>
      </c>
      <c r="N19" s="69">
        <f t="shared" si="0"/>
        <v>253.43700964529893</v>
      </c>
      <c r="O19" s="69">
        <f t="shared" si="0"/>
        <v>21.58</v>
      </c>
      <c r="P19" s="55" t="s">
        <v>1717</v>
      </c>
      <c r="Q19" s="55" t="s">
        <v>1718</v>
      </c>
      <c r="R19" s="55" t="s">
        <v>1719</v>
      </c>
      <c r="S19" s="68"/>
      <c r="T19" s="68"/>
      <c r="U19" s="68"/>
      <c r="V19" s="68"/>
    </row>
    <row r="20" spans="1:22" ht="10.5" x14ac:dyDescent="0.3">
      <c r="A20" s="55" t="s">
        <v>1712</v>
      </c>
      <c r="B20" s="56" t="s">
        <v>1713</v>
      </c>
      <c r="C20" s="57" t="s">
        <v>1731</v>
      </c>
      <c r="D20" s="58">
        <v>253.56247877758912</v>
      </c>
      <c r="E20" s="56" t="s">
        <v>1721</v>
      </c>
      <c r="F20" s="56" t="s">
        <v>1728</v>
      </c>
      <c r="G20" s="59" t="s">
        <v>1716</v>
      </c>
      <c r="H20" s="55">
        <v>18.079999999999998</v>
      </c>
      <c r="I20" s="55">
        <v>103.53</v>
      </c>
      <c r="J20" s="60">
        <v>16.150000000000006</v>
      </c>
      <c r="K20" s="55"/>
      <c r="L20" s="58">
        <v>253.56247877758912</v>
      </c>
      <c r="M20" s="56">
        <v>21.5</v>
      </c>
      <c r="N20" s="69">
        <f t="shared" ref="N20:O35" si="1">AVERAGE(L18:L22)</f>
        <v>253.51813396962325</v>
      </c>
      <c r="O20" s="69">
        <f t="shared" si="1"/>
        <v>21.359999999999996</v>
      </c>
      <c r="P20" s="55" t="s">
        <v>1717</v>
      </c>
      <c r="Q20" s="55" t="s">
        <v>1718</v>
      </c>
      <c r="R20" s="55" t="s">
        <v>1719</v>
      </c>
      <c r="S20" s="68"/>
      <c r="T20" s="68"/>
      <c r="U20" s="68"/>
      <c r="V20" s="68"/>
    </row>
    <row r="21" spans="1:22" ht="10.5" x14ac:dyDescent="0.3">
      <c r="A21" s="55" t="s">
        <v>1712</v>
      </c>
      <c r="B21" s="56" t="s">
        <v>1713</v>
      </c>
      <c r="C21" s="57" t="s">
        <v>1731</v>
      </c>
      <c r="D21" s="58">
        <v>253.64356756756757</v>
      </c>
      <c r="E21" s="56" t="s">
        <v>1721</v>
      </c>
      <c r="F21" s="56" t="s">
        <v>1728</v>
      </c>
      <c r="G21" s="59" t="s">
        <v>1716</v>
      </c>
      <c r="H21" s="55">
        <v>18.079999999999998</v>
      </c>
      <c r="I21" s="55">
        <v>103.53</v>
      </c>
      <c r="J21" s="60">
        <v>17.049999999999997</v>
      </c>
      <c r="K21" s="55"/>
      <c r="L21" s="58">
        <v>253.64356756756757</v>
      </c>
      <c r="M21" s="56">
        <v>21.3</v>
      </c>
      <c r="N21" s="69">
        <f t="shared" si="1"/>
        <v>253.59973668609183</v>
      </c>
      <c r="O21" s="69">
        <f t="shared" si="1"/>
        <v>21.419999999999998</v>
      </c>
      <c r="P21" s="55" t="s">
        <v>1717</v>
      </c>
      <c r="Q21" s="55" t="s">
        <v>1718</v>
      </c>
      <c r="R21" s="55" t="s">
        <v>1719</v>
      </c>
      <c r="S21" s="68"/>
      <c r="T21" s="68"/>
      <c r="U21" s="68"/>
      <c r="V21" s="68"/>
    </row>
    <row r="22" spans="1:22" ht="10.5" x14ac:dyDescent="0.3">
      <c r="A22" s="55" t="s">
        <v>1712</v>
      </c>
      <c r="B22" s="56" t="s">
        <v>1713</v>
      </c>
      <c r="C22" s="57" t="s">
        <v>1732</v>
      </c>
      <c r="D22" s="58">
        <v>253.69199999999998</v>
      </c>
      <c r="E22" s="56" t="s">
        <v>1721</v>
      </c>
      <c r="F22" s="56" t="s">
        <v>1728</v>
      </c>
      <c r="G22" s="59" t="s">
        <v>1729</v>
      </c>
      <c r="H22" s="55">
        <v>18.079999999999998</v>
      </c>
      <c r="I22" s="55">
        <v>103.53</v>
      </c>
      <c r="J22" s="60">
        <v>18.850000000000009</v>
      </c>
      <c r="K22" s="55"/>
      <c r="L22" s="58">
        <v>253.69199999999998</v>
      </c>
      <c r="M22" s="56">
        <v>20.9</v>
      </c>
      <c r="N22" s="69">
        <f t="shared" si="1"/>
        <v>253.68570425365942</v>
      </c>
      <c r="O22" s="69">
        <f t="shared" si="1"/>
        <v>21.46</v>
      </c>
      <c r="P22" s="55" t="s">
        <v>1717</v>
      </c>
      <c r="Q22" s="55" t="s">
        <v>1718</v>
      </c>
      <c r="R22" s="55" t="s">
        <v>1719</v>
      </c>
      <c r="S22" s="68"/>
      <c r="T22" s="68"/>
      <c r="U22" s="68"/>
      <c r="V22" s="68"/>
    </row>
    <row r="23" spans="1:22" ht="10.5" x14ac:dyDescent="0.3">
      <c r="A23" s="55" t="s">
        <v>1712</v>
      </c>
      <c r="B23" s="56" t="s">
        <v>1713</v>
      </c>
      <c r="C23" s="57" t="s">
        <v>1732</v>
      </c>
      <c r="D23" s="58">
        <v>253.75371816638369</v>
      </c>
      <c r="E23" s="56" t="s">
        <v>1721</v>
      </c>
      <c r="F23" s="56" t="s">
        <v>1728</v>
      </c>
      <c r="G23" s="59" t="s">
        <v>1716</v>
      </c>
      <c r="H23" s="55">
        <v>18.079999999999998</v>
      </c>
      <c r="I23" s="55">
        <v>103.53</v>
      </c>
      <c r="J23" s="60">
        <v>13.450000000000003</v>
      </c>
      <c r="K23" s="55"/>
      <c r="L23" s="58">
        <v>253.75371816638369</v>
      </c>
      <c r="M23" s="61">
        <v>22.1</v>
      </c>
      <c r="N23" s="69">
        <f t="shared" si="1"/>
        <v>253.74437997522136</v>
      </c>
      <c r="O23" s="69">
        <f t="shared" si="1"/>
        <v>21.560000000000002</v>
      </c>
      <c r="P23" s="55" t="s">
        <v>1717</v>
      </c>
      <c r="Q23" s="55" t="s">
        <v>1718</v>
      </c>
      <c r="R23" s="55" t="s">
        <v>1719</v>
      </c>
      <c r="S23" s="68"/>
      <c r="T23" s="68"/>
      <c r="U23" s="68"/>
      <c r="V23" s="68"/>
    </row>
    <row r="24" spans="1:22" ht="10.5" x14ac:dyDescent="0.3">
      <c r="A24" s="55" t="s">
        <v>1712</v>
      </c>
      <c r="B24" s="56" t="s">
        <v>1713</v>
      </c>
      <c r="C24" s="57" t="s">
        <v>1732</v>
      </c>
      <c r="D24" s="58">
        <v>253.77675675675673</v>
      </c>
      <c r="E24" s="56" t="s">
        <v>1721</v>
      </c>
      <c r="F24" s="56" t="s">
        <v>1728</v>
      </c>
      <c r="G24" s="59" t="s">
        <v>1726</v>
      </c>
      <c r="H24" s="55">
        <v>18.079999999999998</v>
      </c>
      <c r="I24" s="55">
        <v>103.53</v>
      </c>
      <c r="J24" s="60">
        <v>16.150000000000006</v>
      </c>
      <c r="K24" s="55"/>
      <c r="L24" s="58">
        <v>253.77675675675673</v>
      </c>
      <c r="M24" s="56">
        <v>21.5</v>
      </c>
      <c r="N24" s="69">
        <f t="shared" si="1"/>
        <v>253.78901111366037</v>
      </c>
      <c r="O24" s="69">
        <f t="shared" si="1"/>
        <v>21.56</v>
      </c>
      <c r="P24" s="55" t="s">
        <v>1717</v>
      </c>
      <c r="Q24" s="55" t="s">
        <v>1718</v>
      </c>
      <c r="R24" s="55" t="s">
        <v>1719</v>
      </c>
      <c r="S24" s="68"/>
      <c r="T24" s="68"/>
      <c r="U24" s="68"/>
      <c r="V24" s="68"/>
    </row>
    <row r="25" spans="1:22" ht="10.5" x14ac:dyDescent="0.3">
      <c r="A25" s="55" t="s">
        <v>1712</v>
      </c>
      <c r="B25" s="56" t="s">
        <v>1713</v>
      </c>
      <c r="C25" s="57" t="s">
        <v>1732</v>
      </c>
      <c r="D25" s="58">
        <v>253.85585738539896</v>
      </c>
      <c r="E25" s="56" t="s">
        <v>1721</v>
      </c>
      <c r="F25" s="56" t="s">
        <v>1728</v>
      </c>
      <c r="G25" s="59" t="s">
        <v>1716</v>
      </c>
      <c r="H25" s="55">
        <v>18.079999999999998</v>
      </c>
      <c r="I25" s="55">
        <v>103.53</v>
      </c>
      <c r="J25" s="60">
        <v>13.900000000000006</v>
      </c>
      <c r="K25" s="55"/>
      <c r="L25" s="58">
        <v>253.85585738539896</v>
      </c>
      <c r="M25" s="61">
        <v>22</v>
      </c>
      <c r="N25" s="69">
        <f t="shared" si="1"/>
        <v>253.82678089294728</v>
      </c>
      <c r="O25" s="69">
        <f t="shared" si="1"/>
        <v>21.779999999999998</v>
      </c>
      <c r="P25" s="55" t="s">
        <v>1717</v>
      </c>
      <c r="Q25" s="55" t="s">
        <v>1718</v>
      </c>
      <c r="R25" s="55" t="s">
        <v>1719</v>
      </c>
      <c r="S25" s="68"/>
      <c r="T25" s="68"/>
      <c r="U25" s="68"/>
      <c r="V25" s="68"/>
    </row>
    <row r="26" spans="1:22" ht="10.5" x14ac:dyDescent="0.3">
      <c r="A26" s="55" t="s">
        <v>1712</v>
      </c>
      <c r="B26" s="56" t="s">
        <v>1713</v>
      </c>
      <c r="C26" s="57" t="s">
        <v>1732</v>
      </c>
      <c r="D26" s="58">
        <v>253.8667232597623</v>
      </c>
      <c r="E26" s="56" t="s">
        <v>1721</v>
      </c>
      <c r="F26" s="56" t="s">
        <v>1728</v>
      </c>
      <c r="G26" s="59" t="s">
        <v>1729</v>
      </c>
      <c r="H26" s="55">
        <v>18.079999999999998</v>
      </c>
      <c r="I26" s="55">
        <v>103.53</v>
      </c>
      <c r="J26" s="60">
        <v>17.049999999999997</v>
      </c>
      <c r="K26" s="55"/>
      <c r="L26" s="58">
        <v>253.8667232597623</v>
      </c>
      <c r="M26" s="56">
        <v>21.3</v>
      </c>
      <c r="N26" s="69">
        <f t="shared" si="1"/>
        <v>253.85492350754825</v>
      </c>
      <c r="O26" s="69">
        <f t="shared" si="1"/>
        <v>21.639999999999997</v>
      </c>
      <c r="P26" s="55" t="s">
        <v>1717</v>
      </c>
      <c r="Q26" s="55" t="s">
        <v>1718</v>
      </c>
      <c r="R26" s="55" t="s">
        <v>1719</v>
      </c>
      <c r="S26" s="68"/>
      <c r="T26" s="68"/>
      <c r="U26" s="68"/>
      <c r="V26" s="68"/>
    </row>
    <row r="27" spans="1:22" ht="10.5" x14ac:dyDescent="0.3">
      <c r="A27" s="55" t="s">
        <v>1712</v>
      </c>
      <c r="B27" s="56" t="s">
        <v>1713</v>
      </c>
      <c r="C27" s="57" t="s">
        <v>1732</v>
      </c>
      <c r="D27" s="58">
        <v>253.88084889643463</v>
      </c>
      <c r="E27" s="56" t="s">
        <v>1721</v>
      </c>
      <c r="F27" s="56" t="s">
        <v>1728</v>
      </c>
      <c r="G27" s="59" t="s">
        <v>1729</v>
      </c>
      <c r="H27" s="55">
        <v>18.079999999999998</v>
      </c>
      <c r="I27" s="55">
        <v>103.53</v>
      </c>
      <c r="J27" s="60">
        <v>13.900000000000006</v>
      </c>
      <c r="K27" s="55"/>
      <c r="L27" s="58">
        <v>253.88084889643463</v>
      </c>
      <c r="M27" s="61">
        <v>22</v>
      </c>
      <c r="N27" s="69">
        <f t="shared" si="1"/>
        <v>253.8791397237645</v>
      </c>
      <c r="O27" s="69">
        <f t="shared" si="1"/>
        <v>21.52</v>
      </c>
      <c r="P27" s="55" t="s">
        <v>1717</v>
      </c>
      <c r="Q27" s="55" t="s">
        <v>1718</v>
      </c>
      <c r="R27" s="55" t="s">
        <v>1719</v>
      </c>
      <c r="S27" s="68"/>
      <c r="T27" s="68"/>
      <c r="U27" s="68"/>
      <c r="V27" s="68"/>
    </row>
    <row r="28" spans="1:22" ht="10.5" x14ac:dyDescent="0.3">
      <c r="A28" s="55" t="s">
        <v>1712</v>
      </c>
      <c r="B28" s="56" t="s">
        <v>1713</v>
      </c>
      <c r="C28" s="57" t="s">
        <v>1732</v>
      </c>
      <c r="D28" s="58">
        <v>253.89443123938878</v>
      </c>
      <c r="E28" s="56" t="s">
        <v>1721</v>
      </c>
      <c r="F28" s="56" t="s">
        <v>1728</v>
      </c>
      <c r="G28" s="59" t="s">
        <v>1729</v>
      </c>
      <c r="H28" s="55">
        <v>18.079999999999998</v>
      </c>
      <c r="I28" s="55">
        <v>103.53</v>
      </c>
      <c r="J28" s="60">
        <v>16.600000000000009</v>
      </c>
      <c r="K28" s="55"/>
      <c r="L28" s="58">
        <v>253.89443123938878</v>
      </c>
      <c r="M28" s="56">
        <v>21.4</v>
      </c>
      <c r="N28" s="69">
        <f t="shared" si="1"/>
        <v>253.89152682053873</v>
      </c>
      <c r="O28" s="69">
        <f t="shared" si="1"/>
        <v>21.36</v>
      </c>
      <c r="P28" s="55" t="s">
        <v>1717</v>
      </c>
      <c r="Q28" s="55" t="s">
        <v>1718</v>
      </c>
      <c r="R28" s="55" t="s">
        <v>1719</v>
      </c>
      <c r="S28" s="68"/>
      <c r="T28" s="68"/>
      <c r="U28" s="68"/>
      <c r="V28" s="68"/>
    </row>
    <row r="29" spans="1:22" ht="10.5" x14ac:dyDescent="0.3">
      <c r="A29" s="55" t="s">
        <v>1712</v>
      </c>
      <c r="B29" s="56" t="s">
        <v>1713</v>
      </c>
      <c r="C29" s="57" t="s">
        <v>1732</v>
      </c>
      <c r="D29" s="58">
        <v>253.89783783783781</v>
      </c>
      <c r="E29" s="56" t="s">
        <v>1721</v>
      </c>
      <c r="F29" s="56" t="s">
        <v>1728</v>
      </c>
      <c r="G29" s="59" t="s">
        <v>1716</v>
      </c>
      <c r="H29" s="55">
        <v>18.079999999999998</v>
      </c>
      <c r="I29" s="55">
        <v>103.53</v>
      </c>
      <c r="J29" s="60">
        <v>18.850000000000009</v>
      </c>
      <c r="K29" s="55"/>
      <c r="L29" s="58">
        <v>253.89783783783781</v>
      </c>
      <c r="M29" s="56">
        <v>20.9</v>
      </c>
      <c r="N29" s="69">
        <f t="shared" si="1"/>
        <v>253.90239269490203</v>
      </c>
      <c r="O29" s="69">
        <f t="shared" si="1"/>
        <v>21.240000000000002</v>
      </c>
      <c r="P29" s="55" t="s">
        <v>1717</v>
      </c>
      <c r="Q29" s="55" t="s">
        <v>1718</v>
      </c>
      <c r="R29" s="55" t="s">
        <v>1719</v>
      </c>
      <c r="S29" s="68"/>
      <c r="T29" s="68"/>
      <c r="U29" s="68"/>
      <c r="V29" s="68"/>
    </row>
    <row r="30" spans="1:22" ht="10.5" x14ac:dyDescent="0.3">
      <c r="A30" s="55" t="s">
        <v>1712</v>
      </c>
      <c r="B30" s="56" t="s">
        <v>1713</v>
      </c>
      <c r="C30" s="57" t="s">
        <v>1732</v>
      </c>
      <c r="D30" s="58">
        <v>253.91779286926993</v>
      </c>
      <c r="E30" s="56" t="s">
        <v>1721</v>
      </c>
      <c r="F30" s="56" t="s">
        <v>1728</v>
      </c>
      <c r="G30" s="59" t="s">
        <v>1729</v>
      </c>
      <c r="H30" s="55">
        <v>18.079999999999998</v>
      </c>
      <c r="I30" s="55">
        <v>103.53</v>
      </c>
      <c r="J30" s="60">
        <v>17.500000000000014</v>
      </c>
      <c r="K30" s="55"/>
      <c r="L30" s="58">
        <v>253.91779286926993</v>
      </c>
      <c r="M30" s="56">
        <v>21.2</v>
      </c>
      <c r="N30" s="69">
        <f t="shared" si="1"/>
        <v>253.91282393429083</v>
      </c>
      <c r="O30" s="69">
        <f t="shared" si="1"/>
        <v>21.02</v>
      </c>
      <c r="P30" s="55" t="s">
        <v>1717</v>
      </c>
      <c r="Q30" s="55" t="s">
        <v>1718</v>
      </c>
      <c r="R30" s="55" t="s">
        <v>1719</v>
      </c>
      <c r="S30" s="68"/>
      <c r="T30" s="68"/>
      <c r="U30" s="68"/>
      <c r="V30" s="68"/>
    </row>
    <row r="31" spans="1:22" ht="10.5" x14ac:dyDescent="0.3">
      <c r="A31" s="55" t="s">
        <v>1712</v>
      </c>
      <c r="B31" s="56" t="s">
        <v>1713</v>
      </c>
      <c r="C31" s="57" t="s">
        <v>1732</v>
      </c>
      <c r="D31" s="58">
        <v>253.92105263157893</v>
      </c>
      <c r="E31" s="56" t="s">
        <v>1721</v>
      </c>
      <c r="F31" s="56" t="s">
        <v>1728</v>
      </c>
      <c r="G31" s="59" t="s">
        <v>1716</v>
      </c>
      <c r="H31" s="55">
        <v>18.079999999999998</v>
      </c>
      <c r="I31" s="55">
        <v>103.53</v>
      </c>
      <c r="J31" s="60">
        <v>19.750000000000014</v>
      </c>
      <c r="K31" s="55"/>
      <c r="L31" s="58">
        <v>253.92105263157893</v>
      </c>
      <c r="M31" s="56">
        <v>20.7</v>
      </c>
      <c r="N31" s="69">
        <f t="shared" si="1"/>
        <v>253.92466773734685</v>
      </c>
      <c r="O31" s="69">
        <f t="shared" si="1"/>
        <v>20.68</v>
      </c>
      <c r="P31" s="55" t="s">
        <v>1717</v>
      </c>
      <c r="Q31" s="55" t="s">
        <v>1718</v>
      </c>
      <c r="R31" s="55" t="s">
        <v>1719</v>
      </c>
      <c r="S31" s="68"/>
      <c r="T31" s="68"/>
      <c r="U31" s="68"/>
      <c r="V31" s="68"/>
    </row>
    <row r="32" spans="1:22" ht="10.5" x14ac:dyDescent="0.3">
      <c r="A32" s="55" t="s">
        <v>1712</v>
      </c>
      <c r="B32" s="56" t="s">
        <v>1713</v>
      </c>
      <c r="C32" s="57" t="s">
        <v>1732</v>
      </c>
      <c r="D32" s="58">
        <v>253.9330050933786</v>
      </c>
      <c r="E32" s="56" t="s">
        <v>1721</v>
      </c>
      <c r="F32" s="56" t="s">
        <v>1728</v>
      </c>
      <c r="G32" s="59" t="s">
        <v>1726</v>
      </c>
      <c r="H32" s="55">
        <v>18.079999999999998</v>
      </c>
      <c r="I32" s="55">
        <v>103.53</v>
      </c>
      <c r="J32" s="60">
        <v>18.850000000000009</v>
      </c>
      <c r="K32" s="55"/>
      <c r="L32" s="58">
        <v>253.9330050933786</v>
      </c>
      <c r="M32" s="56">
        <v>20.9</v>
      </c>
      <c r="N32" s="69">
        <f t="shared" si="1"/>
        <v>253.93626485568757</v>
      </c>
      <c r="O32" s="69">
        <f t="shared" si="1"/>
        <v>20.72</v>
      </c>
      <c r="P32" s="55" t="s">
        <v>1717</v>
      </c>
      <c r="Q32" s="55" t="s">
        <v>1718</v>
      </c>
      <c r="R32" s="55" t="s">
        <v>1719</v>
      </c>
      <c r="S32" s="68"/>
      <c r="T32" s="68"/>
      <c r="U32" s="68"/>
      <c r="V32" s="68"/>
    </row>
    <row r="33" spans="1:22" ht="10.5" x14ac:dyDescent="0.3">
      <c r="A33" s="55" t="s">
        <v>1712</v>
      </c>
      <c r="B33" s="56" t="s">
        <v>1713</v>
      </c>
      <c r="C33" s="57" t="s">
        <v>1732</v>
      </c>
      <c r="D33" s="58">
        <v>253.95365025466893</v>
      </c>
      <c r="E33" s="56" t="s">
        <v>1721</v>
      </c>
      <c r="F33" s="56" t="s">
        <v>1728</v>
      </c>
      <c r="G33" s="59" t="s">
        <v>1726</v>
      </c>
      <c r="H33" s="55">
        <v>18.079999999999998</v>
      </c>
      <c r="I33" s="55">
        <v>103.53</v>
      </c>
      <c r="J33" s="60">
        <v>24.250000000000014</v>
      </c>
      <c r="K33" s="55"/>
      <c r="L33" s="58">
        <v>253.95365025466893</v>
      </c>
      <c r="M33" s="56">
        <v>19.7</v>
      </c>
      <c r="N33" s="69">
        <f t="shared" si="1"/>
        <v>253.9525636672326</v>
      </c>
      <c r="O33" s="69">
        <f t="shared" si="1"/>
        <v>20.720000000000002</v>
      </c>
      <c r="P33" s="55" t="s">
        <v>1717</v>
      </c>
      <c r="Q33" s="55" t="s">
        <v>1718</v>
      </c>
      <c r="R33" s="55" t="s">
        <v>1719</v>
      </c>
      <c r="S33" s="68"/>
      <c r="T33" s="68"/>
      <c r="U33" s="68"/>
      <c r="V33" s="68"/>
    </row>
    <row r="34" spans="1:22" ht="10.5" x14ac:dyDescent="0.3">
      <c r="A34" s="55" t="s">
        <v>1712</v>
      </c>
      <c r="B34" s="56" t="s">
        <v>1713</v>
      </c>
      <c r="C34" s="57" t="s">
        <v>1732</v>
      </c>
      <c r="D34" s="58">
        <v>253.95582342954157</v>
      </c>
      <c r="E34" s="56" t="s">
        <v>1721</v>
      </c>
      <c r="F34" s="56" t="s">
        <v>1728</v>
      </c>
      <c r="G34" s="59" t="s">
        <v>1729</v>
      </c>
      <c r="H34" s="55">
        <v>18.079999999999998</v>
      </c>
      <c r="I34" s="55">
        <v>103.53</v>
      </c>
      <c r="J34" s="60">
        <v>17.950000000000003</v>
      </c>
      <c r="K34" s="55"/>
      <c r="L34" s="58">
        <v>253.95582342954157</v>
      </c>
      <c r="M34" s="56">
        <v>21.1</v>
      </c>
      <c r="N34" s="69">
        <f t="shared" si="1"/>
        <v>253.97016638370118</v>
      </c>
      <c r="O34" s="69">
        <f t="shared" si="1"/>
        <v>20.9</v>
      </c>
      <c r="P34" s="55" t="s">
        <v>1717</v>
      </c>
      <c r="Q34" s="55" t="s">
        <v>1718</v>
      </c>
      <c r="R34" s="55" t="s">
        <v>1719</v>
      </c>
      <c r="S34" s="68"/>
      <c r="T34" s="68"/>
      <c r="U34" s="68"/>
      <c r="V34" s="68"/>
    </row>
    <row r="35" spans="1:22" ht="10.5" x14ac:dyDescent="0.3">
      <c r="A35" s="55" t="s">
        <v>1712</v>
      </c>
      <c r="B35" s="56" t="s">
        <v>1713</v>
      </c>
      <c r="C35" s="57" t="s">
        <v>1732</v>
      </c>
      <c r="D35" s="58">
        <v>253.9992869269949</v>
      </c>
      <c r="E35" s="56" t="s">
        <v>1721</v>
      </c>
      <c r="F35" s="56" t="s">
        <v>1728</v>
      </c>
      <c r="G35" s="59" t="s">
        <v>1726</v>
      </c>
      <c r="H35" s="55">
        <v>18.079999999999998</v>
      </c>
      <c r="I35" s="55">
        <v>103.53</v>
      </c>
      <c r="J35" s="60">
        <v>17.500000000000014</v>
      </c>
      <c r="K35" s="55"/>
      <c r="L35" s="58">
        <v>253.9992869269949</v>
      </c>
      <c r="M35" s="56">
        <v>21.2</v>
      </c>
      <c r="N35" s="69">
        <f t="shared" si="1"/>
        <v>253.98734914880924</v>
      </c>
      <c r="O35" s="69">
        <f t="shared" si="1"/>
        <v>20.9</v>
      </c>
      <c r="P35" s="55" t="s">
        <v>1717</v>
      </c>
      <c r="Q35" s="55" t="s">
        <v>1718</v>
      </c>
      <c r="R35" s="55" t="s">
        <v>1719</v>
      </c>
      <c r="S35" s="68"/>
      <c r="T35" s="68"/>
      <c r="U35" s="68"/>
      <c r="V35" s="68"/>
    </row>
    <row r="36" spans="1:22" ht="10.5" x14ac:dyDescent="0.3">
      <c r="A36" s="55" t="s">
        <v>1712</v>
      </c>
      <c r="B36" s="56" t="s">
        <v>1713</v>
      </c>
      <c r="C36" s="57" t="s">
        <v>1732</v>
      </c>
      <c r="D36" s="58">
        <v>254.0090662139219</v>
      </c>
      <c r="E36" s="56" t="s">
        <v>1721</v>
      </c>
      <c r="F36" s="56" t="s">
        <v>1728</v>
      </c>
      <c r="G36" s="59" t="s">
        <v>1716</v>
      </c>
      <c r="H36" s="55">
        <v>18.079999999999998</v>
      </c>
      <c r="I36" s="55">
        <v>103.53</v>
      </c>
      <c r="J36" s="60">
        <v>15.700000000000003</v>
      </c>
      <c r="K36" s="55"/>
      <c r="L36" s="58">
        <v>254.0090662139219</v>
      </c>
      <c r="M36" s="56">
        <v>21.6</v>
      </c>
      <c r="N36" s="69">
        <f t="shared" ref="N36:O51" si="2">AVERAGE(L34:L38)</f>
        <v>254.01168870738306</v>
      </c>
      <c r="O36" s="69">
        <f t="shared" si="2"/>
        <v>21.080000000000002</v>
      </c>
      <c r="P36" s="55" t="s">
        <v>1717</v>
      </c>
      <c r="Q36" s="55" t="s">
        <v>1718</v>
      </c>
      <c r="R36" s="55" t="s">
        <v>1719</v>
      </c>
      <c r="S36" s="68"/>
      <c r="T36" s="68"/>
      <c r="U36" s="68"/>
      <c r="V36" s="68"/>
    </row>
    <row r="37" spans="1:22" ht="10.5" x14ac:dyDescent="0.3">
      <c r="A37" s="55" t="s">
        <v>1712</v>
      </c>
      <c r="B37" s="56" t="s">
        <v>1713</v>
      </c>
      <c r="C37" s="57" t="s">
        <v>1732</v>
      </c>
      <c r="D37" s="58">
        <v>254.0189189189189</v>
      </c>
      <c r="E37" s="56" t="s">
        <v>1721</v>
      </c>
      <c r="F37" s="56" t="s">
        <v>1728</v>
      </c>
      <c r="G37" s="59" t="s">
        <v>1716</v>
      </c>
      <c r="H37" s="55">
        <v>18.079999999999998</v>
      </c>
      <c r="I37" s="55">
        <v>103.53</v>
      </c>
      <c r="J37" s="60">
        <v>18.850000000000009</v>
      </c>
      <c r="K37" s="55"/>
      <c r="L37" s="58">
        <v>254.0189189189189</v>
      </c>
      <c r="M37" s="56">
        <v>20.9</v>
      </c>
      <c r="N37" s="69">
        <f t="shared" si="2"/>
        <v>254.0390707107787</v>
      </c>
      <c r="O37" s="69">
        <f t="shared" si="2"/>
        <v>21.139999999999997</v>
      </c>
      <c r="P37" s="55" t="s">
        <v>1717</v>
      </c>
      <c r="Q37" s="55" t="s">
        <v>1718</v>
      </c>
      <c r="R37" s="55" t="s">
        <v>1719</v>
      </c>
      <c r="S37" s="68"/>
      <c r="T37" s="68"/>
      <c r="U37" s="68"/>
      <c r="V37" s="68"/>
    </row>
    <row r="38" spans="1:22" ht="10.5" x14ac:dyDescent="0.3">
      <c r="A38" s="55" t="s">
        <v>1712</v>
      </c>
      <c r="B38" s="56" t="s">
        <v>1713</v>
      </c>
      <c r="C38" s="57" t="s">
        <v>1732</v>
      </c>
      <c r="D38" s="58">
        <v>254.07534804753817</v>
      </c>
      <c r="E38" s="56" t="s">
        <v>1721</v>
      </c>
      <c r="F38" s="56" t="s">
        <v>1728</v>
      </c>
      <c r="G38" s="59" t="s">
        <v>1716</v>
      </c>
      <c r="H38" s="55">
        <v>18.079999999999998</v>
      </c>
      <c r="I38" s="55">
        <v>103.53</v>
      </c>
      <c r="J38" s="60">
        <v>20.200000000000003</v>
      </c>
      <c r="K38" s="55"/>
      <c r="L38" s="58">
        <v>254.07534804753817</v>
      </c>
      <c r="M38" s="56">
        <v>20.6</v>
      </c>
      <c r="N38" s="69">
        <f t="shared" si="2"/>
        <v>254.05841196714542</v>
      </c>
      <c r="O38" s="69">
        <f t="shared" si="2"/>
        <v>21.080000000000002</v>
      </c>
      <c r="P38" s="55" t="s">
        <v>1717</v>
      </c>
      <c r="Q38" s="55" t="s">
        <v>1718</v>
      </c>
      <c r="R38" s="55" t="s">
        <v>1719</v>
      </c>
      <c r="S38" s="68"/>
      <c r="T38" s="68"/>
      <c r="U38" s="68"/>
      <c r="V38" s="68"/>
    </row>
    <row r="39" spans="1:22" ht="10.5" x14ac:dyDescent="0.3">
      <c r="A39" s="55" t="s">
        <v>1712</v>
      </c>
      <c r="B39" s="56" t="s">
        <v>1713</v>
      </c>
      <c r="C39" s="57" t="s">
        <v>1732</v>
      </c>
      <c r="D39" s="58">
        <v>254.0927334465195</v>
      </c>
      <c r="E39" s="56" t="s">
        <v>1721</v>
      </c>
      <c r="F39" s="56" t="s">
        <v>1728</v>
      </c>
      <c r="G39" s="59" t="s">
        <v>1729</v>
      </c>
      <c r="H39" s="55">
        <v>18.079999999999998</v>
      </c>
      <c r="I39" s="55">
        <v>103.53</v>
      </c>
      <c r="J39" s="60">
        <v>16.600000000000009</v>
      </c>
      <c r="K39" s="55"/>
      <c r="L39" s="58">
        <v>254.0927334465195</v>
      </c>
      <c r="M39" s="56">
        <v>21.4</v>
      </c>
      <c r="N39" s="69">
        <f t="shared" si="2"/>
        <v>254.07873115220482</v>
      </c>
      <c r="O39" s="69">
        <f t="shared" si="2"/>
        <v>20.96</v>
      </c>
      <c r="P39" s="55" t="s">
        <v>1717</v>
      </c>
      <c r="Q39" s="55" t="s">
        <v>1718</v>
      </c>
      <c r="R39" s="55" t="s">
        <v>1719</v>
      </c>
      <c r="S39" s="68"/>
      <c r="T39" s="68"/>
      <c r="U39" s="68"/>
      <c r="V39" s="68"/>
    </row>
    <row r="40" spans="1:22" ht="10.5" x14ac:dyDescent="0.3">
      <c r="A40" s="55" t="s">
        <v>1712</v>
      </c>
      <c r="B40" s="56" t="s">
        <v>1713</v>
      </c>
      <c r="C40" s="57" t="s">
        <v>1732</v>
      </c>
      <c r="D40" s="58">
        <v>254.0959932088285</v>
      </c>
      <c r="E40" s="56" t="s">
        <v>1721</v>
      </c>
      <c r="F40" s="56" t="s">
        <v>1728</v>
      </c>
      <c r="G40" s="59" t="s">
        <v>1729</v>
      </c>
      <c r="H40" s="55">
        <v>18.079999999999998</v>
      </c>
      <c r="I40" s="55">
        <v>103.53</v>
      </c>
      <c r="J40" s="60">
        <v>18.850000000000009</v>
      </c>
      <c r="K40" s="55"/>
      <c r="L40" s="58">
        <v>254.0959932088285</v>
      </c>
      <c r="M40" s="56">
        <v>20.9</v>
      </c>
      <c r="N40" s="69">
        <f t="shared" si="2"/>
        <v>254.10294736842107</v>
      </c>
      <c r="O40" s="69">
        <f t="shared" si="2"/>
        <v>20.9</v>
      </c>
      <c r="P40" s="55" t="s">
        <v>1717</v>
      </c>
      <c r="Q40" s="55" t="s">
        <v>1718</v>
      </c>
      <c r="R40" s="55" t="s">
        <v>1719</v>
      </c>
      <c r="S40" s="68"/>
      <c r="T40" s="68"/>
      <c r="U40" s="68"/>
      <c r="V40" s="68"/>
    </row>
    <row r="41" spans="1:22" ht="10.5" x14ac:dyDescent="0.3">
      <c r="A41" s="55" t="s">
        <v>1712</v>
      </c>
      <c r="B41" s="56" t="s">
        <v>1713</v>
      </c>
      <c r="C41" s="57" t="s">
        <v>1732</v>
      </c>
      <c r="D41" s="58">
        <v>254.11066213921899</v>
      </c>
      <c r="E41" s="56" t="s">
        <v>1721</v>
      </c>
      <c r="F41" s="56" t="s">
        <v>1728</v>
      </c>
      <c r="G41" s="59" t="s">
        <v>1716</v>
      </c>
      <c r="H41" s="55">
        <v>18.079999999999998</v>
      </c>
      <c r="I41" s="55">
        <v>103.53</v>
      </c>
      <c r="J41" s="60">
        <v>18.400000000000006</v>
      </c>
      <c r="K41" s="55"/>
      <c r="L41" s="58">
        <v>254.11066213921899</v>
      </c>
      <c r="M41" s="61">
        <v>21</v>
      </c>
      <c r="N41" s="69">
        <f t="shared" si="2"/>
        <v>254.14787775891341</v>
      </c>
      <c r="O41" s="69">
        <f t="shared" si="2"/>
        <v>20.8</v>
      </c>
      <c r="P41" s="55" t="s">
        <v>1717</v>
      </c>
      <c r="Q41" s="55" t="s">
        <v>1718</v>
      </c>
      <c r="R41" s="55" t="s">
        <v>1719</v>
      </c>
      <c r="S41" s="68"/>
      <c r="T41" s="68"/>
      <c r="U41" s="68"/>
      <c r="V41" s="68"/>
    </row>
    <row r="42" spans="1:22" ht="10.5" x14ac:dyDescent="0.3">
      <c r="A42" s="55" t="s">
        <v>1712</v>
      </c>
      <c r="B42" s="56" t="s">
        <v>1713</v>
      </c>
      <c r="C42" s="57" t="s">
        <v>1732</v>
      </c>
      <c r="D42" s="58">
        <v>254.14</v>
      </c>
      <c r="E42" s="56" t="s">
        <v>1721</v>
      </c>
      <c r="F42" s="56" t="s">
        <v>1728</v>
      </c>
      <c r="G42" s="59" t="s">
        <v>1716</v>
      </c>
      <c r="H42" s="55">
        <v>18.079999999999998</v>
      </c>
      <c r="I42" s="55">
        <v>103.53</v>
      </c>
      <c r="J42" s="60">
        <v>20.200000000000003</v>
      </c>
      <c r="K42" s="55"/>
      <c r="L42" s="58">
        <v>254.14</v>
      </c>
      <c r="M42" s="56">
        <v>20.6</v>
      </c>
      <c r="N42" s="69">
        <f t="shared" si="2"/>
        <v>254.2291910696095</v>
      </c>
      <c r="O42" s="69">
        <f t="shared" si="2"/>
        <v>20.839999999999996</v>
      </c>
      <c r="P42" s="55" t="s">
        <v>1717</v>
      </c>
      <c r="Q42" s="55" t="s">
        <v>1718</v>
      </c>
      <c r="R42" s="55" t="s">
        <v>1719</v>
      </c>
      <c r="S42" s="68"/>
      <c r="T42" s="68"/>
      <c r="U42" s="68"/>
      <c r="V42" s="68"/>
    </row>
    <row r="43" spans="1:22" ht="10.5" x14ac:dyDescent="0.3">
      <c r="A43" s="55" t="s">
        <v>1712</v>
      </c>
      <c r="B43" s="59" t="s">
        <v>1733</v>
      </c>
      <c r="C43" s="62" t="s">
        <v>1734</v>
      </c>
      <c r="D43" s="63">
        <v>254.3</v>
      </c>
      <c r="E43" s="59" t="s">
        <v>1721</v>
      </c>
      <c r="F43" s="59" t="s">
        <v>1728</v>
      </c>
      <c r="G43" s="59" t="s">
        <v>1716</v>
      </c>
      <c r="H43" s="55">
        <v>18.079999999999998</v>
      </c>
      <c r="I43" s="55">
        <v>103.53</v>
      </c>
      <c r="J43" s="60">
        <v>22.450000000000003</v>
      </c>
      <c r="K43" s="55"/>
      <c r="L43" s="63">
        <v>254.3</v>
      </c>
      <c r="M43" s="59">
        <v>20.100000000000001</v>
      </c>
      <c r="N43" s="69">
        <f t="shared" si="2"/>
        <v>254.31363242784377</v>
      </c>
      <c r="O43" s="69">
        <f t="shared" si="2"/>
        <v>21.040000000000003</v>
      </c>
      <c r="P43" s="55" t="s">
        <v>1717</v>
      </c>
      <c r="Q43" s="55" t="s">
        <v>1718</v>
      </c>
      <c r="R43" s="55" t="s">
        <v>1719</v>
      </c>
      <c r="S43" s="68"/>
      <c r="T43" s="68"/>
      <c r="U43" s="68"/>
      <c r="V43" s="68"/>
    </row>
    <row r="44" spans="1:22" ht="10.5" x14ac:dyDescent="0.3">
      <c r="A44" s="55" t="s">
        <v>1712</v>
      </c>
      <c r="B44" s="59" t="s">
        <v>1733</v>
      </c>
      <c r="C44" s="62"/>
      <c r="D44" s="63">
        <v>254.49930000000001</v>
      </c>
      <c r="E44" s="59" t="s">
        <v>1714</v>
      </c>
      <c r="F44" s="59" t="s">
        <v>1715</v>
      </c>
      <c r="G44" s="59" t="s">
        <v>1729</v>
      </c>
      <c r="H44" s="55">
        <v>11.38</v>
      </c>
      <c r="I44" s="55">
        <v>100.35</v>
      </c>
      <c r="J44" s="60">
        <v>15.700000000000003</v>
      </c>
      <c r="K44" s="55"/>
      <c r="L44" s="63">
        <v>254.49930000000001</v>
      </c>
      <c r="M44" s="59">
        <v>21.6</v>
      </c>
      <c r="N44" s="69">
        <f t="shared" si="2"/>
        <v>254.41098000000002</v>
      </c>
      <c r="O44" s="69">
        <f t="shared" si="2"/>
        <v>21.240000000000002</v>
      </c>
      <c r="P44" s="55" t="s">
        <v>1717</v>
      </c>
      <c r="Q44" s="55" t="s">
        <v>1718</v>
      </c>
      <c r="R44" s="55" t="s">
        <v>1719</v>
      </c>
      <c r="S44" s="68"/>
      <c r="T44" s="68"/>
      <c r="U44" s="68"/>
      <c r="V44" s="68"/>
    </row>
    <row r="45" spans="1:22" ht="10.5" x14ac:dyDescent="0.3">
      <c r="A45" s="55" t="s">
        <v>1712</v>
      </c>
      <c r="B45" s="59" t="s">
        <v>1733</v>
      </c>
      <c r="C45" s="62"/>
      <c r="D45" s="63">
        <v>254.51820000000001</v>
      </c>
      <c r="E45" s="59" t="s">
        <v>1714</v>
      </c>
      <c r="F45" s="59" t="s">
        <v>1715</v>
      </c>
      <c r="G45" s="59" t="s">
        <v>1716</v>
      </c>
      <c r="H45" s="55">
        <v>11.38</v>
      </c>
      <c r="I45" s="55">
        <v>100.35</v>
      </c>
      <c r="J45" s="60">
        <v>14.350000000000009</v>
      </c>
      <c r="K45" s="55"/>
      <c r="L45" s="63">
        <v>254.51820000000001</v>
      </c>
      <c r="M45" s="59">
        <v>21.9</v>
      </c>
      <c r="N45" s="69">
        <f t="shared" si="2"/>
        <v>254.53018000000003</v>
      </c>
      <c r="O45" s="69">
        <f t="shared" si="2"/>
        <v>21.339999999999996</v>
      </c>
      <c r="P45" s="55" t="s">
        <v>1717</v>
      </c>
      <c r="Q45" s="55" t="s">
        <v>1718</v>
      </c>
      <c r="R45" s="55" t="s">
        <v>1719</v>
      </c>
      <c r="S45" s="68"/>
      <c r="T45" s="68"/>
      <c r="U45" s="68"/>
      <c r="V45" s="68"/>
    </row>
    <row r="46" spans="1:22" ht="10.5" x14ac:dyDescent="0.3">
      <c r="A46" s="55" t="s">
        <v>1712</v>
      </c>
      <c r="B46" s="59" t="s">
        <v>1733</v>
      </c>
      <c r="C46" s="62"/>
      <c r="D46" s="63">
        <v>254.59740000000002</v>
      </c>
      <c r="E46" s="59" t="s">
        <v>1714</v>
      </c>
      <c r="F46" s="59" t="s">
        <v>1715</v>
      </c>
      <c r="G46" s="59" t="s">
        <v>1729</v>
      </c>
      <c r="H46" s="55">
        <v>11.38</v>
      </c>
      <c r="I46" s="55">
        <v>100.35</v>
      </c>
      <c r="J46" s="60">
        <v>13.900000000000006</v>
      </c>
      <c r="K46" s="55"/>
      <c r="L46" s="63">
        <v>254.59740000000002</v>
      </c>
      <c r="M46" s="64">
        <v>22</v>
      </c>
      <c r="N46" s="69">
        <f t="shared" si="2"/>
        <v>254.61738</v>
      </c>
      <c r="O46" s="69">
        <f t="shared" si="2"/>
        <v>21.4</v>
      </c>
      <c r="P46" s="55" t="s">
        <v>1717</v>
      </c>
      <c r="Q46" s="55" t="s">
        <v>1718</v>
      </c>
      <c r="R46" s="55" t="s">
        <v>1719</v>
      </c>
      <c r="S46" s="68"/>
      <c r="T46" s="68"/>
      <c r="U46" s="68"/>
      <c r="V46" s="68"/>
    </row>
    <row r="47" spans="1:22" ht="10.5" x14ac:dyDescent="0.3">
      <c r="A47" s="55" t="s">
        <v>1712</v>
      </c>
      <c r="B47" s="59" t="s">
        <v>1733</v>
      </c>
      <c r="C47" s="62"/>
      <c r="D47" s="63">
        <v>254.73600000000002</v>
      </c>
      <c r="E47" s="59" t="s">
        <v>1714</v>
      </c>
      <c r="F47" s="59" t="s">
        <v>1715</v>
      </c>
      <c r="G47" s="59" t="s">
        <v>1730</v>
      </c>
      <c r="H47" s="55">
        <v>11.38</v>
      </c>
      <c r="I47" s="55">
        <v>100.35</v>
      </c>
      <c r="J47" s="60">
        <v>17.950000000000003</v>
      </c>
      <c r="K47" s="55"/>
      <c r="L47" s="63">
        <v>254.73600000000002</v>
      </c>
      <c r="M47" s="59">
        <v>21.1</v>
      </c>
      <c r="N47" s="69">
        <f t="shared" si="2"/>
        <v>254.69652000000002</v>
      </c>
      <c r="O47" s="69">
        <f t="shared" si="2"/>
        <v>21.18</v>
      </c>
      <c r="P47" s="55" t="s">
        <v>1717</v>
      </c>
      <c r="Q47" s="55" t="s">
        <v>1718</v>
      </c>
      <c r="R47" s="55" t="s">
        <v>1719</v>
      </c>
      <c r="S47" s="68"/>
      <c r="T47" s="68"/>
      <c r="U47" s="68"/>
      <c r="V47" s="68"/>
    </row>
    <row r="48" spans="1:22" ht="10.5" x14ac:dyDescent="0.3">
      <c r="A48" s="55" t="s">
        <v>1712</v>
      </c>
      <c r="B48" s="59" t="s">
        <v>1733</v>
      </c>
      <c r="C48" s="62"/>
      <c r="D48" s="63">
        <v>254.73600000000002</v>
      </c>
      <c r="E48" s="59" t="s">
        <v>1714</v>
      </c>
      <c r="F48" s="59" t="s">
        <v>1715</v>
      </c>
      <c r="G48" s="59" t="s">
        <v>1729</v>
      </c>
      <c r="H48" s="55">
        <v>11.38</v>
      </c>
      <c r="I48" s="55">
        <v>100.35</v>
      </c>
      <c r="J48" s="60">
        <v>21.100000000000009</v>
      </c>
      <c r="K48" s="55"/>
      <c r="L48" s="63">
        <v>254.73600000000002</v>
      </c>
      <c r="M48" s="59">
        <v>20.399999999999999</v>
      </c>
      <c r="N48" s="69">
        <f t="shared" si="2"/>
        <v>254.85542400000003</v>
      </c>
      <c r="O48" s="69">
        <f t="shared" si="2"/>
        <v>20.84</v>
      </c>
      <c r="P48" s="55" t="s">
        <v>1717</v>
      </c>
      <c r="Q48" s="55" t="s">
        <v>1718</v>
      </c>
      <c r="R48" s="55" t="s">
        <v>1719</v>
      </c>
      <c r="S48" s="68"/>
      <c r="T48" s="68"/>
      <c r="U48" s="68"/>
      <c r="V48" s="68"/>
    </row>
    <row r="49" spans="1:22" ht="10.5" x14ac:dyDescent="0.3">
      <c r="A49" s="55" t="s">
        <v>1712</v>
      </c>
      <c r="B49" s="59" t="s">
        <v>1733</v>
      </c>
      <c r="C49" s="62"/>
      <c r="D49" s="63">
        <v>254.89500000000001</v>
      </c>
      <c r="E49" s="59" t="s">
        <v>1714</v>
      </c>
      <c r="F49" s="59" t="s">
        <v>1715</v>
      </c>
      <c r="G49" s="59" t="s">
        <v>1726</v>
      </c>
      <c r="H49" s="55">
        <v>11.38</v>
      </c>
      <c r="I49" s="55">
        <v>100.35</v>
      </c>
      <c r="J49" s="60">
        <v>20.650000000000006</v>
      </c>
      <c r="K49" s="55"/>
      <c r="L49" s="63">
        <v>254.89500000000001</v>
      </c>
      <c r="M49" s="59">
        <v>20.5</v>
      </c>
      <c r="N49" s="69">
        <f t="shared" si="2"/>
        <v>255.01432800000003</v>
      </c>
      <c r="O49" s="69">
        <f t="shared" si="2"/>
        <v>20.34</v>
      </c>
      <c r="P49" s="55" t="s">
        <v>1717</v>
      </c>
      <c r="Q49" s="55" t="s">
        <v>1718</v>
      </c>
      <c r="R49" s="55" t="s">
        <v>1719</v>
      </c>
      <c r="S49" s="68"/>
      <c r="T49" s="68"/>
      <c r="U49" s="68"/>
      <c r="V49" s="68"/>
    </row>
    <row r="50" spans="1:22" ht="10.5" x14ac:dyDescent="0.3">
      <c r="A50" s="55" t="s">
        <v>1712</v>
      </c>
      <c r="B50" s="59" t="s">
        <v>1733</v>
      </c>
      <c r="C50" s="62"/>
      <c r="D50" s="63">
        <v>255.31272000000001</v>
      </c>
      <c r="E50" s="59" t="s">
        <v>1724</v>
      </c>
      <c r="F50" s="59" t="s">
        <v>1735</v>
      </c>
      <c r="G50" s="59" t="s">
        <v>1716</v>
      </c>
      <c r="H50" s="55">
        <v>0.72</v>
      </c>
      <c r="I50" s="55">
        <v>94.54</v>
      </c>
      <c r="J50" s="60">
        <v>22.000000000000014</v>
      </c>
      <c r="K50" s="55"/>
      <c r="L50" s="63">
        <v>255.31272000000001</v>
      </c>
      <c r="M50" s="59">
        <v>20.2</v>
      </c>
      <c r="N50" s="69">
        <f t="shared" si="2"/>
        <v>255.19144799999998</v>
      </c>
      <c r="O50" s="69">
        <f t="shared" si="2"/>
        <v>20.239999999999998</v>
      </c>
      <c r="P50" s="55" t="s">
        <v>1717</v>
      </c>
      <c r="Q50" s="55" t="s">
        <v>1718</v>
      </c>
      <c r="R50" s="55" t="s">
        <v>1719</v>
      </c>
      <c r="S50" s="68"/>
      <c r="T50" s="68"/>
      <c r="U50" s="68"/>
      <c r="V50" s="68"/>
    </row>
    <row r="51" spans="1:22" ht="10.5" x14ac:dyDescent="0.3">
      <c r="A51" s="55" t="s">
        <v>1712</v>
      </c>
      <c r="B51" s="59" t="s">
        <v>1733</v>
      </c>
      <c r="C51" s="62"/>
      <c r="D51" s="63">
        <v>255.39192</v>
      </c>
      <c r="E51" s="59" t="s">
        <v>1724</v>
      </c>
      <c r="F51" s="59" t="s">
        <v>1735</v>
      </c>
      <c r="G51" s="59" t="s">
        <v>1729</v>
      </c>
      <c r="H51" s="55">
        <v>0.72</v>
      </c>
      <c r="I51" s="55">
        <v>94.54</v>
      </c>
      <c r="J51" s="60">
        <v>25.150000000000006</v>
      </c>
      <c r="K51" s="55"/>
      <c r="L51" s="63">
        <v>255.39192</v>
      </c>
      <c r="M51" s="59">
        <v>19.5</v>
      </c>
      <c r="N51" s="69">
        <f t="shared" si="2"/>
        <v>255.38652000000002</v>
      </c>
      <c r="O51" s="69">
        <f t="shared" si="2"/>
        <v>20.32</v>
      </c>
      <c r="P51" s="55" t="s">
        <v>1717</v>
      </c>
      <c r="Q51" s="55" t="s">
        <v>1718</v>
      </c>
      <c r="R51" s="55" t="s">
        <v>1719</v>
      </c>
      <c r="S51" s="68"/>
      <c r="T51" s="68"/>
      <c r="U51" s="68"/>
      <c r="V51" s="68"/>
    </row>
    <row r="52" spans="1:22" ht="10.5" x14ac:dyDescent="0.3">
      <c r="A52" s="55" t="s">
        <v>1712</v>
      </c>
      <c r="B52" s="59" t="s">
        <v>1733</v>
      </c>
      <c r="C52" s="62"/>
      <c r="D52" s="63">
        <v>255.6216</v>
      </c>
      <c r="E52" s="59" t="s">
        <v>1724</v>
      </c>
      <c r="F52" s="59" t="s">
        <v>1735</v>
      </c>
      <c r="G52" s="59" t="s">
        <v>1716</v>
      </c>
      <c r="H52" s="55">
        <v>0.72</v>
      </c>
      <c r="I52" s="55">
        <v>94.54</v>
      </c>
      <c r="J52" s="60">
        <v>20.200000000000003</v>
      </c>
      <c r="K52" s="55"/>
      <c r="L52" s="63">
        <v>255.6216</v>
      </c>
      <c r="M52" s="59">
        <v>20.6</v>
      </c>
      <c r="N52" s="69">
        <f t="shared" ref="N52:O67" si="3">AVERAGE(L50:L54)</f>
        <v>255.57698400000004</v>
      </c>
      <c r="O52" s="69">
        <f t="shared" si="3"/>
        <v>20.440000000000005</v>
      </c>
      <c r="P52" s="55" t="s">
        <v>1717</v>
      </c>
      <c r="Q52" s="55" t="s">
        <v>1718</v>
      </c>
      <c r="R52" s="55" t="s">
        <v>1719</v>
      </c>
      <c r="S52" s="68"/>
      <c r="T52" s="68"/>
      <c r="U52" s="68"/>
      <c r="V52" s="68"/>
    </row>
    <row r="53" spans="1:22" ht="10.5" x14ac:dyDescent="0.3">
      <c r="A53" s="55" t="s">
        <v>1712</v>
      </c>
      <c r="B53" s="59" t="s">
        <v>1733</v>
      </c>
      <c r="C53" s="62"/>
      <c r="D53" s="63">
        <v>255.71136000000001</v>
      </c>
      <c r="E53" s="59" t="s">
        <v>1724</v>
      </c>
      <c r="F53" s="59" t="s">
        <v>1735</v>
      </c>
      <c r="G53" s="59" t="s">
        <v>1716</v>
      </c>
      <c r="H53" s="55">
        <v>0.72</v>
      </c>
      <c r="I53" s="55">
        <v>94.54</v>
      </c>
      <c r="J53" s="60">
        <v>19.299999999999997</v>
      </c>
      <c r="K53" s="55"/>
      <c r="L53" s="63">
        <v>255.71136000000001</v>
      </c>
      <c r="M53" s="59">
        <v>20.8</v>
      </c>
      <c r="N53" s="69">
        <f t="shared" si="3"/>
        <v>255.70236</v>
      </c>
      <c r="O53" s="69">
        <f t="shared" si="3"/>
        <v>20.48</v>
      </c>
      <c r="P53" s="55" t="s">
        <v>1717</v>
      </c>
      <c r="Q53" s="55" t="s">
        <v>1718</v>
      </c>
      <c r="R53" s="55" t="s">
        <v>1719</v>
      </c>
      <c r="S53" s="68"/>
      <c r="T53" s="68"/>
      <c r="U53" s="68"/>
      <c r="V53" s="68"/>
    </row>
    <row r="54" spans="1:22" ht="10.5" x14ac:dyDescent="0.3">
      <c r="A54" s="55" t="s">
        <v>1712</v>
      </c>
      <c r="B54" s="59" t="s">
        <v>1733</v>
      </c>
      <c r="C54" s="62"/>
      <c r="D54" s="63">
        <v>255.84732</v>
      </c>
      <c r="E54" s="59" t="s">
        <v>1724</v>
      </c>
      <c r="F54" s="59" t="s">
        <v>1735</v>
      </c>
      <c r="G54" s="59" t="s">
        <v>1716</v>
      </c>
      <c r="H54" s="55">
        <v>0.72</v>
      </c>
      <c r="I54" s="55">
        <v>94.54</v>
      </c>
      <c r="J54" s="60">
        <v>17.950000000000003</v>
      </c>
      <c r="K54" s="55"/>
      <c r="L54" s="63">
        <v>255.84732</v>
      </c>
      <c r="M54" s="59">
        <v>21.1</v>
      </c>
      <c r="N54" s="69">
        <f t="shared" si="3"/>
        <v>255.823272</v>
      </c>
      <c r="O54" s="69">
        <f t="shared" si="3"/>
        <v>20.740000000000002</v>
      </c>
      <c r="P54" s="55" t="s">
        <v>1717</v>
      </c>
      <c r="Q54" s="55" t="s">
        <v>1718</v>
      </c>
      <c r="R54" s="55" t="s">
        <v>1719</v>
      </c>
      <c r="S54" s="68"/>
      <c r="T54" s="68"/>
      <c r="U54" s="68"/>
      <c r="V54" s="68"/>
    </row>
    <row r="55" spans="1:22" ht="10.5" x14ac:dyDescent="0.3">
      <c r="A55" s="55" t="s">
        <v>1712</v>
      </c>
      <c r="B55" s="59" t="s">
        <v>1733</v>
      </c>
      <c r="C55" s="62"/>
      <c r="D55" s="63">
        <v>255.93960000000001</v>
      </c>
      <c r="E55" s="59" t="s">
        <v>1714</v>
      </c>
      <c r="F55" s="59" t="s">
        <v>1715</v>
      </c>
      <c r="G55" s="59" t="s">
        <v>1730</v>
      </c>
      <c r="H55" s="55">
        <v>3.46</v>
      </c>
      <c r="I55" s="55">
        <v>100.37</v>
      </c>
      <c r="J55" s="60">
        <v>21.100000000000009</v>
      </c>
      <c r="K55" s="55"/>
      <c r="L55" s="63">
        <v>255.93960000000001</v>
      </c>
      <c r="M55" s="59">
        <v>20.399999999999999</v>
      </c>
      <c r="N55" s="69">
        <f t="shared" si="3"/>
        <v>255.91936800000002</v>
      </c>
      <c r="O55" s="69">
        <f t="shared" si="3"/>
        <v>20.8</v>
      </c>
      <c r="P55" s="55" t="s">
        <v>1717</v>
      </c>
      <c r="Q55" s="55" t="s">
        <v>1718</v>
      </c>
      <c r="R55" s="55" t="s">
        <v>1719</v>
      </c>
      <c r="S55" s="68"/>
      <c r="T55" s="68"/>
      <c r="U55" s="68"/>
      <c r="V55" s="68"/>
    </row>
    <row r="56" spans="1:22" ht="10.5" x14ac:dyDescent="0.3">
      <c r="A56" s="55" t="s">
        <v>1712</v>
      </c>
      <c r="B56" s="59" t="s">
        <v>1733</v>
      </c>
      <c r="C56" s="62"/>
      <c r="D56" s="63">
        <v>255.99647999999999</v>
      </c>
      <c r="E56" s="59" t="s">
        <v>1724</v>
      </c>
      <c r="F56" s="59" t="s">
        <v>1735</v>
      </c>
      <c r="G56" s="59" t="s">
        <v>1729</v>
      </c>
      <c r="H56" s="55">
        <v>0.72</v>
      </c>
      <c r="I56" s="55">
        <v>94.54</v>
      </c>
      <c r="J56" s="60">
        <v>19.299999999999997</v>
      </c>
      <c r="K56" s="55"/>
      <c r="L56" s="63">
        <v>255.99647999999999</v>
      </c>
      <c r="M56" s="59">
        <v>20.8</v>
      </c>
      <c r="N56" s="69">
        <f t="shared" si="3"/>
        <v>256.02009600000002</v>
      </c>
      <c r="O56" s="69">
        <f t="shared" si="3"/>
        <v>20.639999999999997</v>
      </c>
      <c r="P56" s="55" t="s">
        <v>1717</v>
      </c>
      <c r="Q56" s="55" t="s">
        <v>1718</v>
      </c>
      <c r="R56" s="55" t="s">
        <v>1719</v>
      </c>
      <c r="S56" s="68"/>
      <c r="T56" s="68"/>
      <c r="U56" s="68"/>
      <c r="V56" s="68"/>
    </row>
    <row r="57" spans="1:22" ht="10.5" x14ac:dyDescent="0.3">
      <c r="A57" s="55" t="s">
        <v>1712</v>
      </c>
      <c r="B57" s="59" t="s">
        <v>1733</v>
      </c>
      <c r="C57" s="62"/>
      <c r="D57" s="63">
        <v>256.10208</v>
      </c>
      <c r="E57" s="59" t="s">
        <v>1724</v>
      </c>
      <c r="F57" s="59" t="s">
        <v>1735</v>
      </c>
      <c r="G57" s="59" t="s">
        <v>1716</v>
      </c>
      <c r="H57" s="55">
        <v>0.72</v>
      </c>
      <c r="I57" s="55">
        <v>94.54</v>
      </c>
      <c r="J57" s="60">
        <v>18.850000000000009</v>
      </c>
      <c r="K57" s="55"/>
      <c r="L57" s="63">
        <v>256.10208</v>
      </c>
      <c r="M57" s="59">
        <v>20.9</v>
      </c>
      <c r="N57" s="69">
        <f t="shared" si="3"/>
        <v>256.10906399999999</v>
      </c>
      <c r="O57" s="69">
        <f t="shared" si="3"/>
        <v>20.639999999999997</v>
      </c>
      <c r="P57" s="55" t="s">
        <v>1717</v>
      </c>
      <c r="Q57" s="55" t="s">
        <v>1718</v>
      </c>
      <c r="R57" s="55" t="s">
        <v>1719</v>
      </c>
      <c r="S57" s="68"/>
      <c r="T57" s="68"/>
      <c r="U57" s="68"/>
      <c r="V57" s="68"/>
    </row>
    <row r="58" spans="1:22" ht="10.5" x14ac:dyDescent="0.3">
      <c r="A58" s="55" t="s">
        <v>1712</v>
      </c>
      <c r="B58" s="59" t="s">
        <v>1733</v>
      </c>
      <c r="C58" s="62"/>
      <c r="D58" s="63">
        <v>256.21499999999997</v>
      </c>
      <c r="E58" s="59" t="s">
        <v>1714</v>
      </c>
      <c r="F58" s="59" t="s">
        <v>1715</v>
      </c>
      <c r="G58" s="59" t="s">
        <v>1716</v>
      </c>
      <c r="H58" s="55">
        <v>3.46</v>
      </c>
      <c r="I58" s="55">
        <v>100.37</v>
      </c>
      <c r="J58" s="60">
        <v>22.900000000000006</v>
      </c>
      <c r="K58" s="55"/>
      <c r="L58" s="63">
        <v>256.21499999999997</v>
      </c>
      <c r="M58" s="64">
        <v>20</v>
      </c>
      <c r="N58" s="69">
        <f t="shared" si="3"/>
        <v>256.19066400000003</v>
      </c>
      <c r="O58" s="69">
        <f t="shared" si="3"/>
        <v>20.400000000000002</v>
      </c>
      <c r="P58" s="55" t="s">
        <v>1717</v>
      </c>
      <c r="Q58" s="55" t="s">
        <v>1718</v>
      </c>
      <c r="R58" s="55" t="s">
        <v>1719</v>
      </c>
      <c r="S58" s="68"/>
      <c r="T58" s="68"/>
      <c r="U58" s="68"/>
      <c r="V58" s="68"/>
    </row>
    <row r="59" spans="1:22" ht="10.5" x14ac:dyDescent="0.3">
      <c r="A59" s="55" t="s">
        <v>1712</v>
      </c>
      <c r="B59" s="59" t="s">
        <v>1733</v>
      </c>
      <c r="C59" s="62"/>
      <c r="D59" s="63">
        <v>256.29216000000002</v>
      </c>
      <c r="E59" s="59" t="s">
        <v>1724</v>
      </c>
      <c r="F59" s="59" t="s">
        <v>1735</v>
      </c>
      <c r="G59" s="59" t="s">
        <v>1716</v>
      </c>
      <c r="H59" s="55">
        <v>0.72</v>
      </c>
      <c r="I59" s="55">
        <v>94.54</v>
      </c>
      <c r="J59" s="60">
        <v>17.950000000000003</v>
      </c>
      <c r="K59" s="55"/>
      <c r="L59" s="63">
        <v>256.29216000000002</v>
      </c>
      <c r="M59" s="59">
        <v>21.1</v>
      </c>
      <c r="N59" s="69">
        <f t="shared" si="3"/>
        <v>256.27736800000002</v>
      </c>
      <c r="O59" s="69">
        <f t="shared" si="3"/>
        <v>20.22</v>
      </c>
      <c r="P59" s="55" t="s">
        <v>1717</v>
      </c>
      <c r="Q59" s="55" t="s">
        <v>1718</v>
      </c>
      <c r="R59" s="55" t="s">
        <v>1719</v>
      </c>
      <c r="S59" s="68"/>
      <c r="T59" s="68"/>
      <c r="U59" s="68"/>
      <c r="V59" s="68"/>
    </row>
    <row r="60" spans="1:22" ht="10.5" x14ac:dyDescent="0.3">
      <c r="A60" s="55" t="s">
        <v>1712</v>
      </c>
      <c r="B60" s="59" t="s">
        <v>1733</v>
      </c>
      <c r="C60" s="62"/>
      <c r="D60" s="63">
        <v>256.3476</v>
      </c>
      <c r="E60" s="59" t="s">
        <v>1724</v>
      </c>
      <c r="F60" s="59" t="s">
        <v>1735</v>
      </c>
      <c r="G60" s="59" t="s">
        <v>1716</v>
      </c>
      <c r="H60" s="55">
        <v>0.72</v>
      </c>
      <c r="I60" s="55">
        <v>94.54</v>
      </c>
      <c r="J60" s="60">
        <v>26.500000000000014</v>
      </c>
      <c r="K60" s="55"/>
      <c r="L60" s="63">
        <v>256.3476</v>
      </c>
      <c r="M60" s="59">
        <v>19.2</v>
      </c>
      <c r="N60" s="69">
        <f t="shared" si="3"/>
        <v>256.360952</v>
      </c>
      <c r="O60" s="69">
        <f t="shared" si="3"/>
        <v>19.999999999999996</v>
      </c>
      <c r="P60" s="55" t="s">
        <v>1717</v>
      </c>
      <c r="Q60" s="55" t="s">
        <v>1718</v>
      </c>
      <c r="R60" s="55" t="s">
        <v>1719</v>
      </c>
      <c r="S60" s="68"/>
      <c r="T60" s="68"/>
      <c r="U60" s="68"/>
      <c r="V60" s="68"/>
    </row>
    <row r="61" spans="1:22" ht="10.5" x14ac:dyDescent="0.3">
      <c r="A61" s="55" t="s">
        <v>1712</v>
      </c>
      <c r="B61" s="59" t="s">
        <v>1733</v>
      </c>
      <c r="C61" s="62"/>
      <c r="D61" s="63">
        <v>256.43</v>
      </c>
      <c r="E61" s="59" t="s">
        <v>1714</v>
      </c>
      <c r="F61" s="59" t="s">
        <v>1715</v>
      </c>
      <c r="G61" s="59" t="s">
        <v>1716</v>
      </c>
      <c r="H61" s="55">
        <v>3.46</v>
      </c>
      <c r="I61" s="55">
        <v>100.37</v>
      </c>
      <c r="J61" s="60">
        <v>23.350000000000009</v>
      </c>
      <c r="K61" s="55"/>
      <c r="L61" s="63">
        <v>256.43</v>
      </c>
      <c r="M61" s="59">
        <v>19.899999999999999</v>
      </c>
      <c r="N61" s="69">
        <f t="shared" si="3"/>
        <v>256.43235199999998</v>
      </c>
      <c r="O61" s="69">
        <f t="shared" si="3"/>
        <v>20.16</v>
      </c>
      <c r="P61" s="55" t="s">
        <v>1717</v>
      </c>
      <c r="Q61" s="55" t="s">
        <v>1718</v>
      </c>
      <c r="R61" s="55" t="s">
        <v>1719</v>
      </c>
      <c r="S61" s="68"/>
      <c r="T61" s="68"/>
      <c r="U61" s="68"/>
      <c r="V61" s="68"/>
    </row>
    <row r="62" spans="1:22" ht="10.5" x14ac:dyDescent="0.3">
      <c r="A62" s="55" t="s">
        <v>1712</v>
      </c>
      <c r="B62" s="59" t="s">
        <v>1733</v>
      </c>
      <c r="C62" s="62"/>
      <c r="D62" s="63">
        <v>256.52</v>
      </c>
      <c r="E62" s="59" t="s">
        <v>1714</v>
      </c>
      <c r="F62" s="59" t="s">
        <v>1715</v>
      </c>
      <c r="G62" s="59" t="s">
        <v>1716</v>
      </c>
      <c r="H62" s="55">
        <v>3.46</v>
      </c>
      <c r="I62" s="55">
        <v>100.37</v>
      </c>
      <c r="J62" s="60">
        <v>23.799999999999997</v>
      </c>
      <c r="K62" s="55"/>
      <c r="L62" s="63">
        <v>256.52</v>
      </c>
      <c r="M62" s="59">
        <v>19.8</v>
      </c>
      <c r="N62" s="69">
        <f t="shared" si="3"/>
        <v>256.50257599999998</v>
      </c>
      <c r="O62" s="69">
        <f t="shared" si="3"/>
        <v>19.939999999999998</v>
      </c>
      <c r="P62" s="55" t="s">
        <v>1717</v>
      </c>
      <c r="Q62" s="55" t="s">
        <v>1718</v>
      </c>
      <c r="R62" s="55" t="s">
        <v>1719</v>
      </c>
      <c r="S62" s="68"/>
      <c r="T62" s="68"/>
      <c r="U62" s="68"/>
      <c r="V62" s="68"/>
    </row>
    <row r="63" spans="1:22" ht="10.5" x14ac:dyDescent="0.3">
      <c r="A63" s="55" t="s">
        <v>1712</v>
      </c>
      <c r="B63" s="59" t="s">
        <v>1733</v>
      </c>
      <c r="C63" s="62"/>
      <c r="D63" s="63">
        <v>256.572</v>
      </c>
      <c r="E63" s="59" t="s">
        <v>1724</v>
      </c>
      <c r="F63" s="59" t="s">
        <v>1735</v>
      </c>
      <c r="G63" s="59" t="s">
        <v>1716</v>
      </c>
      <c r="H63" s="55">
        <v>0.72</v>
      </c>
      <c r="I63" s="55">
        <v>94.54</v>
      </c>
      <c r="J63" s="60">
        <v>19.299999999999997</v>
      </c>
      <c r="K63" s="55"/>
      <c r="L63" s="63">
        <v>256.572</v>
      </c>
      <c r="M63" s="59">
        <v>20.8</v>
      </c>
      <c r="N63" s="69">
        <f t="shared" si="3"/>
        <v>256.57305600000007</v>
      </c>
      <c r="O63" s="69">
        <f t="shared" si="3"/>
        <v>20.059999999999999</v>
      </c>
      <c r="P63" s="55" t="s">
        <v>1717</v>
      </c>
      <c r="Q63" s="55" t="s">
        <v>1718</v>
      </c>
      <c r="R63" s="55" t="s">
        <v>1719</v>
      </c>
      <c r="S63" s="68"/>
      <c r="T63" s="68"/>
      <c r="U63" s="68"/>
      <c r="V63" s="68"/>
    </row>
    <row r="64" spans="1:22" ht="10.5" x14ac:dyDescent="0.3">
      <c r="A64" s="55" t="s">
        <v>1712</v>
      </c>
      <c r="B64" s="59" t="s">
        <v>1733</v>
      </c>
      <c r="C64" s="62"/>
      <c r="D64" s="63">
        <v>256.64328</v>
      </c>
      <c r="E64" s="59" t="s">
        <v>1724</v>
      </c>
      <c r="F64" s="59" t="s">
        <v>1735</v>
      </c>
      <c r="G64" s="59" t="s">
        <v>1716</v>
      </c>
      <c r="H64" s="55">
        <v>0.72</v>
      </c>
      <c r="I64" s="55">
        <v>94.54</v>
      </c>
      <c r="J64" s="60">
        <v>22.900000000000006</v>
      </c>
      <c r="K64" s="55"/>
      <c r="L64" s="63">
        <v>256.64328</v>
      </c>
      <c r="M64" s="64">
        <v>20</v>
      </c>
      <c r="N64" s="69">
        <f t="shared" si="3"/>
        <v>256.62705599999998</v>
      </c>
      <c r="O64" s="69">
        <f t="shared" si="3"/>
        <v>20.080000000000002</v>
      </c>
      <c r="P64" s="55" t="s">
        <v>1717</v>
      </c>
      <c r="Q64" s="55" t="s">
        <v>1718</v>
      </c>
      <c r="R64" s="55" t="s">
        <v>1719</v>
      </c>
      <c r="S64" s="68"/>
      <c r="T64" s="68"/>
      <c r="U64" s="68"/>
      <c r="V64" s="68"/>
    </row>
    <row r="65" spans="1:22" ht="10.5" x14ac:dyDescent="0.3">
      <c r="A65" s="55" t="s">
        <v>1712</v>
      </c>
      <c r="B65" s="59" t="s">
        <v>1733</v>
      </c>
      <c r="C65" s="62"/>
      <c r="D65" s="63">
        <v>256.7</v>
      </c>
      <c r="E65" s="59" t="s">
        <v>1714</v>
      </c>
      <c r="F65" s="59" t="s">
        <v>1715</v>
      </c>
      <c r="G65" s="59" t="s">
        <v>1730</v>
      </c>
      <c r="H65" s="55">
        <v>3.46</v>
      </c>
      <c r="I65" s="55">
        <v>100.37</v>
      </c>
      <c r="J65" s="60">
        <v>23.799999999999997</v>
      </c>
      <c r="K65" s="55"/>
      <c r="L65" s="63">
        <v>256.7</v>
      </c>
      <c r="M65" s="59">
        <v>19.8</v>
      </c>
      <c r="N65" s="69">
        <f t="shared" si="3"/>
        <v>256.67283200000003</v>
      </c>
      <c r="O65" s="69">
        <f t="shared" si="3"/>
        <v>20.16</v>
      </c>
      <c r="P65" s="55" t="s">
        <v>1717</v>
      </c>
      <c r="Q65" s="55" t="s">
        <v>1718</v>
      </c>
      <c r="R65" s="55" t="s">
        <v>1719</v>
      </c>
      <c r="S65" s="68"/>
      <c r="T65" s="68"/>
      <c r="U65" s="68"/>
      <c r="V65" s="68"/>
    </row>
    <row r="66" spans="1:22" ht="10.5" x14ac:dyDescent="0.3">
      <c r="A66" s="55" t="s">
        <v>1712</v>
      </c>
      <c r="B66" s="59" t="s">
        <v>1733</v>
      </c>
      <c r="C66" s="62"/>
      <c r="D66" s="63">
        <v>256.7</v>
      </c>
      <c r="E66" s="59" t="s">
        <v>1714</v>
      </c>
      <c r="F66" s="59" t="s">
        <v>1715</v>
      </c>
      <c r="G66" s="59" t="s">
        <v>1730</v>
      </c>
      <c r="H66" s="55">
        <v>3.46</v>
      </c>
      <c r="I66" s="55">
        <v>100.37</v>
      </c>
      <c r="J66" s="60">
        <v>22.900000000000006</v>
      </c>
      <c r="K66" s="55"/>
      <c r="L66" s="63">
        <v>256.7</v>
      </c>
      <c r="M66" s="64">
        <v>20</v>
      </c>
      <c r="N66" s="69">
        <f t="shared" si="3"/>
        <v>256.72947199999999</v>
      </c>
      <c r="O66" s="69">
        <f t="shared" si="3"/>
        <v>19.96</v>
      </c>
      <c r="P66" s="55" t="s">
        <v>1717</v>
      </c>
      <c r="Q66" s="55" t="s">
        <v>1718</v>
      </c>
      <c r="R66" s="55" t="s">
        <v>1719</v>
      </c>
      <c r="S66" s="68"/>
      <c r="T66" s="68"/>
      <c r="U66" s="68"/>
      <c r="V66" s="68"/>
    </row>
    <row r="67" spans="1:22" ht="10.5" x14ac:dyDescent="0.3">
      <c r="A67" s="55" t="s">
        <v>1712</v>
      </c>
      <c r="B67" s="59" t="s">
        <v>1733</v>
      </c>
      <c r="C67" s="62"/>
      <c r="D67" s="63">
        <v>256.74887999999999</v>
      </c>
      <c r="E67" s="59" t="s">
        <v>1724</v>
      </c>
      <c r="F67" s="59" t="s">
        <v>1735</v>
      </c>
      <c r="G67" s="59" t="s">
        <v>1716</v>
      </c>
      <c r="H67" s="55">
        <v>0.72</v>
      </c>
      <c r="I67" s="55">
        <v>94.54</v>
      </c>
      <c r="J67" s="60">
        <v>22.000000000000014</v>
      </c>
      <c r="K67" s="55"/>
      <c r="L67" s="63">
        <v>256.74887999999999</v>
      </c>
      <c r="M67" s="59">
        <v>20.2</v>
      </c>
      <c r="N67" s="69">
        <f t="shared" si="3"/>
        <v>256.78385599999996</v>
      </c>
      <c r="O67" s="69">
        <f t="shared" si="3"/>
        <v>20.04</v>
      </c>
      <c r="P67" s="55" t="s">
        <v>1717</v>
      </c>
      <c r="Q67" s="55" t="s">
        <v>1718</v>
      </c>
      <c r="R67" s="55" t="s">
        <v>1719</v>
      </c>
      <c r="S67" s="68"/>
      <c r="T67" s="68"/>
      <c r="U67" s="68"/>
      <c r="V67" s="68"/>
    </row>
    <row r="68" spans="1:22" ht="10.5" x14ac:dyDescent="0.3">
      <c r="A68" s="55" t="s">
        <v>1712</v>
      </c>
      <c r="B68" s="59" t="s">
        <v>1733</v>
      </c>
      <c r="C68" s="62"/>
      <c r="D68" s="63">
        <v>256.85520000000002</v>
      </c>
      <c r="E68" s="59" t="s">
        <v>1714</v>
      </c>
      <c r="F68" s="59" t="s">
        <v>1715</v>
      </c>
      <c r="G68" s="59" t="s">
        <v>1716</v>
      </c>
      <c r="H68" s="55">
        <v>3.46</v>
      </c>
      <c r="I68" s="55">
        <v>100.37</v>
      </c>
      <c r="J68" s="60">
        <v>23.799999999999997</v>
      </c>
      <c r="K68" s="55"/>
      <c r="L68" s="63">
        <v>256.85520000000002</v>
      </c>
      <c r="M68" s="59">
        <v>19.8</v>
      </c>
      <c r="N68" s="69">
        <f t="shared" ref="N68:O83" si="4">AVERAGE(L66:L70)</f>
        <v>256.82953599999996</v>
      </c>
      <c r="O68" s="69">
        <f t="shared" si="4"/>
        <v>20.04</v>
      </c>
      <c r="P68" s="55" t="s">
        <v>1717</v>
      </c>
      <c r="Q68" s="55" t="s">
        <v>1718</v>
      </c>
      <c r="R68" s="55" t="s">
        <v>1719</v>
      </c>
      <c r="S68" s="68"/>
      <c r="T68" s="68"/>
      <c r="U68" s="68"/>
      <c r="V68" s="68"/>
    </row>
    <row r="69" spans="1:22" ht="10.5" x14ac:dyDescent="0.3">
      <c r="A69" s="55" t="s">
        <v>1712</v>
      </c>
      <c r="B69" s="59" t="s">
        <v>1733</v>
      </c>
      <c r="C69" s="62"/>
      <c r="D69" s="63">
        <v>256.91519999999997</v>
      </c>
      <c r="E69" s="59" t="s">
        <v>1724</v>
      </c>
      <c r="F69" s="59" t="s">
        <v>1735</v>
      </c>
      <c r="G69" s="59" t="s">
        <v>1730</v>
      </c>
      <c r="H69" s="55">
        <v>0.72</v>
      </c>
      <c r="I69" s="55">
        <v>94.54</v>
      </c>
      <c r="J69" s="60">
        <v>21.100000000000009</v>
      </c>
      <c r="K69" s="55"/>
      <c r="L69" s="63">
        <v>256.91519999999997</v>
      </c>
      <c r="M69" s="59">
        <v>20.399999999999999</v>
      </c>
      <c r="N69" s="69">
        <f t="shared" si="4"/>
        <v>256.88313600000004</v>
      </c>
      <c r="O69" s="69">
        <f t="shared" si="4"/>
        <v>20</v>
      </c>
      <c r="P69" s="55" t="s">
        <v>1717</v>
      </c>
      <c r="Q69" s="55" t="s">
        <v>1718</v>
      </c>
      <c r="R69" s="55" t="s">
        <v>1719</v>
      </c>
      <c r="S69" s="68"/>
      <c r="T69" s="68"/>
      <c r="U69" s="68"/>
      <c r="V69" s="68"/>
    </row>
    <row r="70" spans="1:22" ht="10.5" x14ac:dyDescent="0.3">
      <c r="A70" s="55" t="s">
        <v>1712</v>
      </c>
      <c r="B70" s="59" t="s">
        <v>1733</v>
      </c>
      <c r="C70" s="62"/>
      <c r="D70" s="63">
        <v>256.92840000000001</v>
      </c>
      <c r="E70" s="59" t="s">
        <v>1724</v>
      </c>
      <c r="F70" s="59" t="s">
        <v>1735</v>
      </c>
      <c r="G70" s="59" t="s">
        <v>1716</v>
      </c>
      <c r="H70" s="55">
        <v>0.72</v>
      </c>
      <c r="I70" s="55">
        <v>94.54</v>
      </c>
      <c r="J70" s="60">
        <v>23.799999999999997</v>
      </c>
      <c r="K70" s="55"/>
      <c r="L70" s="63">
        <v>256.92840000000001</v>
      </c>
      <c r="M70" s="59">
        <v>19.8</v>
      </c>
      <c r="N70" s="69">
        <f t="shared" si="4"/>
        <v>256.94491199999999</v>
      </c>
      <c r="O70" s="69">
        <f t="shared" si="4"/>
        <v>19.86</v>
      </c>
      <c r="P70" s="55" t="s">
        <v>1717</v>
      </c>
      <c r="Q70" s="55" t="s">
        <v>1718</v>
      </c>
      <c r="R70" s="55" t="s">
        <v>1719</v>
      </c>
      <c r="S70" s="68"/>
      <c r="T70" s="68"/>
      <c r="U70" s="68"/>
      <c r="V70" s="68"/>
    </row>
    <row r="71" spans="1:22" ht="10.5" x14ac:dyDescent="0.3">
      <c r="A71" s="55" t="s">
        <v>1712</v>
      </c>
      <c r="B71" s="59" t="s">
        <v>1733</v>
      </c>
      <c r="C71" s="62"/>
      <c r="D71" s="63">
        <v>256.96800000000002</v>
      </c>
      <c r="E71" s="59" t="s">
        <v>1724</v>
      </c>
      <c r="F71" s="59" t="s">
        <v>1735</v>
      </c>
      <c r="G71" s="59" t="s">
        <v>1716</v>
      </c>
      <c r="H71" s="55">
        <v>0.72</v>
      </c>
      <c r="I71" s="55">
        <v>94.54</v>
      </c>
      <c r="J71" s="60">
        <v>23.799999999999997</v>
      </c>
      <c r="K71" s="55"/>
      <c r="L71" s="63">
        <v>256.96800000000002</v>
      </c>
      <c r="M71" s="59">
        <v>19.8</v>
      </c>
      <c r="N71" s="69">
        <f t="shared" si="4"/>
        <v>257.00443200000001</v>
      </c>
      <c r="O71" s="69">
        <f t="shared" si="4"/>
        <v>20.04</v>
      </c>
      <c r="P71" s="55" t="s">
        <v>1717</v>
      </c>
      <c r="Q71" s="55" t="s">
        <v>1718</v>
      </c>
      <c r="R71" s="55" t="s">
        <v>1719</v>
      </c>
      <c r="S71" s="68"/>
      <c r="T71" s="68"/>
      <c r="U71" s="68"/>
      <c r="V71" s="68"/>
    </row>
    <row r="72" spans="1:22" ht="10.5" x14ac:dyDescent="0.3">
      <c r="A72" s="55" t="s">
        <v>1712</v>
      </c>
      <c r="B72" s="59" t="s">
        <v>1733</v>
      </c>
      <c r="C72" s="62"/>
      <c r="D72" s="63">
        <v>257.05775999999997</v>
      </c>
      <c r="E72" s="59" t="s">
        <v>1724</v>
      </c>
      <c r="F72" s="59" t="s">
        <v>1735</v>
      </c>
      <c r="G72" s="59" t="s">
        <v>1730</v>
      </c>
      <c r="H72" s="55">
        <v>0.72</v>
      </c>
      <c r="I72" s="55">
        <v>94.54</v>
      </c>
      <c r="J72" s="60">
        <v>25.150000000000006</v>
      </c>
      <c r="K72" s="55"/>
      <c r="L72" s="63">
        <v>257.05775999999997</v>
      </c>
      <c r="M72" s="59">
        <v>19.5</v>
      </c>
      <c r="N72" s="69">
        <f t="shared" si="4"/>
        <v>257.07343200000003</v>
      </c>
      <c r="O72" s="69">
        <f t="shared" si="4"/>
        <v>19.86</v>
      </c>
      <c r="P72" s="55" t="s">
        <v>1717</v>
      </c>
      <c r="Q72" s="55" t="s">
        <v>1718</v>
      </c>
      <c r="R72" s="55" t="s">
        <v>1719</v>
      </c>
      <c r="S72" s="68"/>
      <c r="T72" s="68"/>
      <c r="U72" s="68"/>
      <c r="V72" s="68"/>
    </row>
    <row r="73" spans="1:22" ht="10.5" x14ac:dyDescent="0.3">
      <c r="A73" s="55" t="s">
        <v>1712</v>
      </c>
      <c r="B73" s="59" t="s">
        <v>1733</v>
      </c>
      <c r="C73" s="62"/>
      <c r="D73" s="63">
        <v>257.15280000000001</v>
      </c>
      <c r="E73" s="59" t="s">
        <v>1724</v>
      </c>
      <c r="F73" s="59" t="s">
        <v>1735</v>
      </c>
      <c r="G73" s="59" t="s">
        <v>1716</v>
      </c>
      <c r="H73" s="55">
        <v>0.72</v>
      </c>
      <c r="I73" s="55">
        <v>94.54</v>
      </c>
      <c r="J73" s="60">
        <v>19.750000000000014</v>
      </c>
      <c r="K73" s="55"/>
      <c r="L73" s="63">
        <v>257.15280000000001</v>
      </c>
      <c r="M73" s="59">
        <v>20.7</v>
      </c>
      <c r="N73" s="69">
        <f t="shared" si="4"/>
        <v>257.16319199999998</v>
      </c>
      <c r="O73" s="69">
        <f t="shared" si="4"/>
        <v>20</v>
      </c>
      <c r="P73" s="55" t="s">
        <v>1717</v>
      </c>
      <c r="Q73" s="55" t="s">
        <v>1718</v>
      </c>
      <c r="R73" s="55" t="s">
        <v>1719</v>
      </c>
      <c r="S73" s="68"/>
      <c r="T73" s="68"/>
      <c r="U73" s="68"/>
      <c r="V73" s="68"/>
    </row>
    <row r="74" spans="1:22" ht="10.5" x14ac:dyDescent="0.3">
      <c r="A74" s="55" t="s">
        <v>1712</v>
      </c>
      <c r="B74" s="59" t="s">
        <v>1733</v>
      </c>
      <c r="C74" s="62"/>
      <c r="D74" s="63">
        <v>257.2602</v>
      </c>
      <c r="E74" s="59" t="s">
        <v>1714</v>
      </c>
      <c r="F74" s="59" t="s">
        <v>1715</v>
      </c>
      <c r="G74" s="59" t="s">
        <v>1716</v>
      </c>
      <c r="H74" s="55">
        <v>3.46</v>
      </c>
      <c r="I74" s="55">
        <v>100.37</v>
      </c>
      <c r="J74" s="60">
        <v>25.150000000000006</v>
      </c>
      <c r="K74" s="55"/>
      <c r="L74" s="63">
        <v>257.2602</v>
      </c>
      <c r="M74" s="59">
        <v>19.5</v>
      </c>
      <c r="N74" s="69">
        <f t="shared" si="4"/>
        <v>257.24661600000002</v>
      </c>
      <c r="O74" s="69">
        <f t="shared" si="4"/>
        <v>20.060000000000002</v>
      </c>
      <c r="P74" s="55" t="s">
        <v>1717</v>
      </c>
      <c r="Q74" s="55" t="s">
        <v>1718</v>
      </c>
      <c r="R74" s="55" t="s">
        <v>1719</v>
      </c>
      <c r="S74" s="68"/>
      <c r="T74" s="68"/>
      <c r="U74" s="68"/>
      <c r="V74" s="68"/>
    </row>
    <row r="75" spans="1:22" ht="10.5" x14ac:dyDescent="0.3">
      <c r="A75" s="55" t="s">
        <v>1712</v>
      </c>
      <c r="B75" s="59" t="s">
        <v>1733</v>
      </c>
      <c r="C75" s="62"/>
      <c r="D75" s="63">
        <v>257.37720000000002</v>
      </c>
      <c r="E75" s="59" t="s">
        <v>1724</v>
      </c>
      <c r="F75" s="59" t="s">
        <v>1735</v>
      </c>
      <c r="G75" s="59" t="s">
        <v>1716</v>
      </c>
      <c r="H75" s="55">
        <v>0.72</v>
      </c>
      <c r="I75" s="55">
        <v>94.54</v>
      </c>
      <c r="J75" s="60">
        <v>20.650000000000006</v>
      </c>
      <c r="K75" s="55"/>
      <c r="L75" s="63">
        <v>257.37720000000002</v>
      </c>
      <c r="M75" s="59">
        <v>20.5</v>
      </c>
      <c r="N75" s="69">
        <f t="shared" si="4"/>
        <v>257.31710400000003</v>
      </c>
      <c r="O75" s="69">
        <f t="shared" si="4"/>
        <v>20.12</v>
      </c>
      <c r="P75" s="55" t="s">
        <v>1717</v>
      </c>
      <c r="Q75" s="55" t="s">
        <v>1718</v>
      </c>
      <c r="R75" s="55" t="s">
        <v>1719</v>
      </c>
      <c r="S75" s="68"/>
      <c r="T75" s="68"/>
      <c r="U75" s="68"/>
      <c r="V75" s="68"/>
    </row>
    <row r="76" spans="1:22" ht="10.5" x14ac:dyDescent="0.3">
      <c r="A76" s="55" t="s">
        <v>1712</v>
      </c>
      <c r="B76" s="59" t="s">
        <v>1733</v>
      </c>
      <c r="C76" s="62"/>
      <c r="D76" s="63">
        <v>257.38511999999997</v>
      </c>
      <c r="E76" s="59" t="s">
        <v>1724</v>
      </c>
      <c r="F76" s="59" t="s">
        <v>1735</v>
      </c>
      <c r="G76" s="59" t="s">
        <v>1716</v>
      </c>
      <c r="H76" s="55">
        <v>0.72</v>
      </c>
      <c r="I76" s="55">
        <v>94.54</v>
      </c>
      <c r="J76" s="60">
        <v>22.450000000000003</v>
      </c>
      <c r="K76" s="55"/>
      <c r="L76" s="63">
        <v>257.38511999999997</v>
      </c>
      <c r="M76" s="59">
        <v>20.100000000000001</v>
      </c>
      <c r="N76" s="69">
        <f t="shared" si="4"/>
        <v>257.38574399999999</v>
      </c>
      <c r="O76" s="69">
        <f t="shared" si="4"/>
        <v>19.880000000000003</v>
      </c>
      <c r="P76" s="55" t="s">
        <v>1717</v>
      </c>
      <c r="Q76" s="55" t="s">
        <v>1718</v>
      </c>
      <c r="R76" s="55" t="s">
        <v>1719</v>
      </c>
      <c r="S76" s="68"/>
      <c r="T76" s="68"/>
      <c r="U76" s="68"/>
      <c r="V76" s="68"/>
    </row>
    <row r="77" spans="1:22" ht="10.5" x14ac:dyDescent="0.3">
      <c r="A77" s="55" t="s">
        <v>1712</v>
      </c>
      <c r="B77" s="59" t="s">
        <v>1733</v>
      </c>
      <c r="C77" s="62"/>
      <c r="D77" s="63">
        <v>257.41020000000003</v>
      </c>
      <c r="E77" s="59" t="s">
        <v>1714</v>
      </c>
      <c r="F77" s="59" t="s">
        <v>1715</v>
      </c>
      <c r="G77" s="59" t="s">
        <v>1726</v>
      </c>
      <c r="H77" s="55">
        <v>3.46</v>
      </c>
      <c r="I77" s="55">
        <v>100.37</v>
      </c>
      <c r="J77" s="60">
        <v>23.799999999999997</v>
      </c>
      <c r="K77" s="55"/>
      <c r="L77" s="63">
        <v>257.41020000000003</v>
      </c>
      <c r="M77" s="59">
        <v>19.8</v>
      </c>
      <c r="N77" s="69">
        <f t="shared" si="4"/>
        <v>257.464584</v>
      </c>
      <c r="O77" s="69">
        <f t="shared" si="4"/>
        <v>19.96</v>
      </c>
      <c r="P77" s="55" t="s">
        <v>1717</v>
      </c>
      <c r="Q77" s="55" t="s">
        <v>1718</v>
      </c>
      <c r="R77" s="55" t="s">
        <v>1719</v>
      </c>
      <c r="S77" s="68"/>
      <c r="T77" s="68"/>
      <c r="U77" s="68"/>
      <c r="V77" s="68"/>
    </row>
    <row r="78" spans="1:22" ht="10.5" x14ac:dyDescent="0.3">
      <c r="A78" s="55" t="s">
        <v>1712</v>
      </c>
      <c r="B78" s="59" t="s">
        <v>1733</v>
      </c>
      <c r="C78" s="62"/>
      <c r="D78" s="63">
        <v>257.49599999999998</v>
      </c>
      <c r="E78" s="59" t="s">
        <v>1724</v>
      </c>
      <c r="F78" s="59" t="s">
        <v>1735</v>
      </c>
      <c r="G78" s="59" t="s">
        <v>1716</v>
      </c>
      <c r="H78" s="55">
        <v>0.72</v>
      </c>
      <c r="I78" s="55">
        <v>94.54</v>
      </c>
      <c r="J78" s="60">
        <v>25.150000000000006</v>
      </c>
      <c r="K78" s="55"/>
      <c r="L78" s="63">
        <v>257.49599999999998</v>
      </c>
      <c r="M78" s="59">
        <v>19.5</v>
      </c>
      <c r="N78" s="69">
        <f t="shared" si="4"/>
        <v>257.52002400000003</v>
      </c>
      <c r="O78" s="69">
        <f t="shared" si="4"/>
        <v>19.920000000000002</v>
      </c>
      <c r="P78" s="55" t="s">
        <v>1717</v>
      </c>
      <c r="Q78" s="55" t="s">
        <v>1718</v>
      </c>
      <c r="R78" s="55" t="s">
        <v>1719</v>
      </c>
      <c r="S78" s="68"/>
      <c r="T78" s="68"/>
      <c r="U78" s="68"/>
      <c r="V78" s="68"/>
    </row>
    <row r="79" spans="1:22" ht="10.5" x14ac:dyDescent="0.3">
      <c r="A79" s="55" t="s">
        <v>1712</v>
      </c>
      <c r="B79" s="59" t="s">
        <v>1733</v>
      </c>
      <c r="C79" s="62"/>
      <c r="D79" s="63">
        <v>257.65440000000001</v>
      </c>
      <c r="E79" s="59" t="s">
        <v>1724</v>
      </c>
      <c r="F79" s="59" t="s">
        <v>1735</v>
      </c>
      <c r="G79" s="59" t="s">
        <v>1716</v>
      </c>
      <c r="H79" s="55">
        <v>0.72</v>
      </c>
      <c r="I79" s="55">
        <v>94.54</v>
      </c>
      <c r="J79" s="60">
        <v>23.350000000000009</v>
      </c>
      <c r="K79" s="55"/>
      <c r="L79" s="63">
        <v>257.65440000000001</v>
      </c>
      <c r="M79" s="59">
        <v>19.899999999999999</v>
      </c>
      <c r="N79" s="69">
        <f t="shared" si="4"/>
        <v>257.59684800000002</v>
      </c>
      <c r="O79" s="69">
        <f t="shared" si="4"/>
        <v>19.96</v>
      </c>
      <c r="P79" s="55" t="s">
        <v>1717</v>
      </c>
      <c r="Q79" s="55" t="s">
        <v>1718</v>
      </c>
      <c r="R79" s="55" t="s">
        <v>1719</v>
      </c>
      <c r="S79" s="68"/>
      <c r="T79" s="68"/>
      <c r="U79" s="68"/>
      <c r="V79" s="68"/>
    </row>
    <row r="80" spans="1:22" ht="10.5" x14ac:dyDescent="0.3">
      <c r="A80" s="55" t="s">
        <v>1712</v>
      </c>
      <c r="B80" s="59" t="s">
        <v>1733</v>
      </c>
      <c r="C80" s="62"/>
      <c r="D80" s="63">
        <v>257.65440000000001</v>
      </c>
      <c r="E80" s="59" t="s">
        <v>1724</v>
      </c>
      <c r="F80" s="59" t="s">
        <v>1735</v>
      </c>
      <c r="G80" s="59" t="s">
        <v>1716</v>
      </c>
      <c r="H80" s="55">
        <v>0.72</v>
      </c>
      <c r="I80" s="55">
        <v>94.54</v>
      </c>
      <c r="J80" s="60">
        <v>21.549999999999997</v>
      </c>
      <c r="K80" s="55"/>
      <c r="L80" s="63">
        <v>257.65440000000001</v>
      </c>
      <c r="M80" s="59">
        <v>20.3</v>
      </c>
      <c r="N80" s="69">
        <f t="shared" si="4"/>
        <v>257.70112799999998</v>
      </c>
      <c r="O80" s="69">
        <f t="shared" si="4"/>
        <v>20</v>
      </c>
      <c r="P80" s="55" t="s">
        <v>1717</v>
      </c>
      <c r="Q80" s="55" t="s">
        <v>1718</v>
      </c>
      <c r="R80" s="55" t="s">
        <v>1719</v>
      </c>
      <c r="S80" s="68"/>
      <c r="T80" s="68"/>
      <c r="U80" s="68"/>
      <c r="V80" s="68"/>
    </row>
    <row r="81" spans="1:22" ht="10.5" x14ac:dyDescent="0.3">
      <c r="A81" s="55" t="s">
        <v>1712</v>
      </c>
      <c r="B81" s="59" t="s">
        <v>1733</v>
      </c>
      <c r="C81" s="62"/>
      <c r="D81" s="63">
        <v>257.76923999999997</v>
      </c>
      <c r="E81" s="59" t="s">
        <v>1724</v>
      </c>
      <c r="F81" s="59" t="s">
        <v>1735</v>
      </c>
      <c r="G81" s="59" t="s">
        <v>1716</v>
      </c>
      <c r="H81" s="55">
        <v>0.72</v>
      </c>
      <c r="I81" s="55">
        <v>94.54</v>
      </c>
      <c r="J81" s="60">
        <v>21.549999999999997</v>
      </c>
      <c r="K81" s="55"/>
      <c r="L81" s="63">
        <v>257.76923999999997</v>
      </c>
      <c r="M81" s="59">
        <v>20.3</v>
      </c>
      <c r="N81" s="69">
        <f t="shared" si="4"/>
        <v>257.78824800000001</v>
      </c>
      <c r="O81" s="69">
        <f t="shared" si="4"/>
        <v>20.14</v>
      </c>
      <c r="P81" s="55" t="s">
        <v>1717</v>
      </c>
      <c r="Q81" s="55" t="s">
        <v>1718</v>
      </c>
      <c r="R81" s="55" t="s">
        <v>1719</v>
      </c>
      <c r="S81" s="68"/>
      <c r="T81" s="68"/>
      <c r="U81" s="68"/>
      <c r="V81" s="68"/>
    </row>
    <row r="82" spans="1:22" ht="10.5" x14ac:dyDescent="0.3">
      <c r="A82" s="55" t="s">
        <v>1712</v>
      </c>
      <c r="B82" s="59" t="s">
        <v>1733</v>
      </c>
      <c r="C82" s="62"/>
      <c r="D82" s="63">
        <v>257.9316</v>
      </c>
      <c r="E82" s="59" t="s">
        <v>1724</v>
      </c>
      <c r="F82" s="59" t="s">
        <v>1735</v>
      </c>
      <c r="G82" s="59" t="s">
        <v>1716</v>
      </c>
      <c r="H82" s="55">
        <v>0.72</v>
      </c>
      <c r="I82" s="55">
        <v>94.54</v>
      </c>
      <c r="J82" s="60">
        <v>22.900000000000006</v>
      </c>
      <c r="K82" s="55"/>
      <c r="L82" s="63">
        <v>257.9316</v>
      </c>
      <c r="M82" s="64">
        <v>20</v>
      </c>
      <c r="N82" s="69">
        <f t="shared" si="4"/>
        <v>257.84368800000004</v>
      </c>
      <c r="O82" s="69">
        <f t="shared" si="4"/>
        <v>20.259999999999998</v>
      </c>
      <c r="P82" s="55" t="s">
        <v>1717</v>
      </c>
      <c r="Q82" s="55" t="s">
        <v>1718</v>
      </c>
      <c r="R82" s="55" t="s">
        <v>1719</v>
      </c>
      <c r="S82" s="68"/>
      <c r="T82" s="68"/>
      <c r="U82" s="68"/>
      <c r="V82" s="68"/>
    </row>
    <row r="83" spans="1:22" ht="10.5" x14ac:dyDescent="0.3">
      <c r="A83" s="55" t="s">
        <v>1712</v>
      </c>
      <c r="B83" s="59" t="s">
        <v>1733</v>
      </c>
      <c r="C83" s="62"/>
      <c r="D83" s="63">
        <v>257.9316</v>
      </c>
      <c r="E83" s="59" t="s">
        <v>1724</v>
      </c>
      <c r="F83" s="59" t="s">
        <v>1735</v>
      </c>
      <c r="G83" s="59" t="s">
        <v>1730</v>
      </c>
      <c r="H83" s="55">
        <v>0.72</v>
      </c>
      <c r="I83" s="55">
        <v>94.54</v>
      </c>
      <c r="J83" s="60">
        <v>22.000000000000014</v>
      </c>
      <c r="K83" s="55"/>
      <c r="L83" s="63">
        <v>257.9316</v>
      </c>
      <c r="M83" s="59">
        <v>20.2</v>
      </c>
      <c r="N83" s="69">
        <f t="shared" si="4"/>
        <v>257.911272</v>
      </c>
      <c r="O83" s="69">
        <f t="shared" si="4"/>
        <v>20.259999999999998</v>
      </c>
      <c r="P83" s="55" t="s">
        <v>1717</v>
      </c>
      <c r="Q83" s="55" t="s">
        <v>1718</v>
      </c>
      <c r="R83" s="55" t="s">
        <v>1719</v>
      </c>
      <c r="S83" s="68"/>
      <c r="T83" s="68"/>
      <c r="U83" s="68"/>
      <c r="V83" s="68"/>
    </row>
    <row r="84" spans="1:22" ht="10.5" x14ac:dyDescent="0.3">
      <c r="A84" s="55" t="s">
        <v>1712</v>
      </c>
      <c r="B84" s="59" t="s">
        <v>1733</v>
      </c>
      <c r="C84" s="62"/>
      <c r="D84" s="63">
        <v>257.9316</v>
      </c>
      <c r="E84" s="59" t="s">
        <v>1724</v>
      </c>
      <c r="F84" s="59" t="s">
        <v>1735</v>
      </c>
      <c r="G84" s="59" t="s">
        <v>1716</v>
      </c>
      <c r="H84" s="55">
        <v>0.72</v>
      </c>
      <c r="I84" s="55">
        <v>94.54</v>
      </c>
      <c r="J84" s="60">
        <v>20.650000000000006</v>
      </c>
      <c r="K84" s="55"/>
      <c r="L84" s="63">
        <v>257.9316</v>
      </c>
      <c r="M84" s="59">
        <v>20.5</v>
      </c>
      <c r="N84" s="69">
        <f t="shared" ref="N84:O99" si="5">AVERAGE(L82:L86)</f>
        <v>257.97436800000003</v>
      </c>
      <c r="O84" s="69">
        <f t="shared" si="5"/>
        <v>20.2</v>
      </c>
      <c r="P84" s="55" t="s">
        <v>1717</v>
      </c>
      <c r="Q84" s="55" t="s">
        <v>1718</v>
      </c>
      <c r="R84" s="55" t="s">
        <v>1719</v>
      </c>
      <c r="S84" s="68"/>
      <c r="T84" s="68"/>
      <c r="U84" s="68"/>
      <c r="V84" s="68"/>
    </row>
    <row r="85" spans="1:22" ht="10.5" x14ac:dyDescent="0.3">
      <c r="A85" s="55" t="s">
        <v>1712</v>
      </c>
      <c r="B85" s="59" t="s">
        <v>1733</v>
      </c>
      <c r="C85" s="62"/>
      <c r="D85" s="63">
        <v>257.99232000000001</v>
      </c>
      <c r="E85" s="59" t="s">
        <v>1724</v>
      </c>
      <c r="F85" s="59" t="s">
        <v>1735</v>
      </c>
      <c r="G85" s="59" t="s">
        <v>1729</v>
      </c>
      <c r="H85" s="55">
        <v>0.72</v>
      </c>
      <c r="I85" s="55">
        <v>94.54</v>
      </c>
      <c r="J85" s="60">
        <v>21.549999999999997</v>
      </c>
      <c r="K85" s="55"/>
      <c r="L85" s="63">
        <v>257.99232000000001</v>
      </c>
      <c r="M85" s="59">
        <v>20.3</v>
      </c>
      <c r="N85" s="69">
        <f t="shared" si="5"/>
        <v>258.00868800000001</v>
      </c>
      <c r="O85" s="69">
        <f t="shared" si="5"/>
        <v>20.2</v>
      </c>
      <c r="P85" s="55" t="s">
        <v>1717</v>
      </c>
      <c r="Q85" s="55" t="s">
        <v>1718</v>
      </c>
      <c r="R85" s="55" t="s">
        <v>1719</v>
      </c>
      <c r="S85" s="68"/>
      <c r="T85" s="68"/>
      <c r="U85" s="68"/>
      <c r="V85" s="68"/>
    </row>
    <row r="86" spans="1:22" ht="10.5" x14ac:dyDescent="0.3">
      <c r="A86" s="55" t="s">
        <v>1712</v>
      </c>
      <c r="B86" s="59" t="s">
        <v>1733</v>
      </c>
      <c r="C86" s="62"/>
      <c r="D86" s="63">
        <v>258.08472</v>
      </c>
      <c r="E86" s="59" t="s">
        <v>1724</v>
      </c>
      <c r="F86" s="59" t="s">
        <v>1735</v>
      </c>
      <c r="G86" s="59" t="s">
        <v>1730</v>
      </c>
      <c r="H86" s="55">
        <v>0.72</v>
      </c>
      <c r="I86" s="55">
        <v>94.54</v>
      </c>
      <c r="J86" s="60">
        <v>22.900000000000006</v>
      </c>
      <c r="K86" s="55"/>
      <c r="L86" s="63">
        <v>258.08472</v>
      </c>
      <c r="M86" s="64">
        <v>20</v>
      </c>
      <c r="N86" s="69">
        <f t="shared" si="5"/>
        <v>258.05436800000001</v>
      </c>
      <c r="O86" s="69">
        <f t="shared" si="5"/>
        <v>20.139999999999997</v>
      </c>
      <c r="P86" s="55" t="s">
        <v>1717</v>
      </c>
      <c r="Q86" s="55" t="s">
        <v>1718</v>
      </c>
      <c r="R86" s="55" t="s">
        <v>1719</v>
      </c>
      <c r="S86" s="68"/>
      <c r="T86" s="68"/>
      <c r="U86" s="68"/>
      <c r="V86" s="68"/>
    </row>
    <row r="87" spans="1:22" ht="10.5" x14ac:dyDescent="0.3">
      <c r="A87" s="55" t="s">
        <v>1712</v>
      </c>
      <c r="B87" s="59" t="s">
        <v>1733</v>
      </c>
      <c r="C87" s="62"/>
      <c r="D87" s="63">
        <v>258.10320000000002</v>
      </c>
      <c r="E87" s="59" t="s">
        <v>1724</v>
      </c>
      <c r="F87" s="59" t="s">
        <v>1735</v>
      </c>
      <c r="G87" s="59" t="s">
        <v>1716</v>
      </c>
      <c r="H87" s="55">
        <v>0.72</v>
      </c>
      <c r="I87" s="55">
        <v>94.54</v>
      </c>
      <c r="J87" s="60">
        <v>22.900000000000006</v>
      </c>
      <c r="K87" s="55"/>
      <c r="L87" s="63">
        <v>258.10320000000002</v>
      </c>
      <c r="M87" s="64">
        <v>20</v>
      </c>
      <c r="N87" s="69">
        <f t="shared" si="5"/>
        <v>258.10204800000002</v>
      </c>
      <c r="O87" s="69">
        <f t="shared" si="5"/>
        <v>19.82</v>
      </c>
      <c r="P87" s="55" t="s">
        <v>1717</v>
      </c>
      <c r="Q87" s="55" t="s">
        <v>1718</v>
      </c>
      <c r="R87" s="55" t="s">
        <v>1719</v>
      </c>
      <c r="S87" s="68"/>
      <c r="T87" s="68"/>
      <c r="U87" s="68"/>
      <c r="V87" s="68"/>
    </row>
    <row r="88" spans="1:22" ht="10.5" x14ac:dyDescent="0.3">
      <c r="A88" s="55" t="s">
        <v>1712</v>
      </c>
      <c r="B88" s="59" t="s">
        <v>1733</v>
      </c>
      <c r="C88" s="62" t="s">
        <v>1736</v>
      </c>
      <c r="D88" s="63">
        <v>258.16000000000003</v>
      </c>
      <c r="E88" s="59" t="s">
        <v>1737</v>
      </c>
      <c r="F88" s="59" t="s">
        <v>1738</v>
      </c>
      <c r="G88" s="59" t="s">
        <v>1729</v>
      </c>
      <c r="H88" s="55">
        <v>-2.64</v>
      </c>
      <c r="I88" s="55">
        <v>101.24</v>
      </c>
      <c r="J88" s="60">
        <v>23.350000000000009</v>
      </c>
      <c r="K88" s="55"/>
      <c r="L88" s="63">
        <v>258.16000000000003</v>
      </c>
      <c r="M88" s="59">
        <v>19.899999999999999</v>
      </c>
      <c r="N88" s="69">
        <f t="shared" si="5"/>
        <v>258.14006400000005</v>
      </c>
      <c r="O88" s="69">
        <f t="shared" si="5"/>
        <v>19.839999999999996</v>
      </c>
      <c r="P88" s="55" t="s">
        <v>1717</v>
      </c>
      <c r="Q88" s="55" t="s">
        <v>1718</v>
      </c>
      <c r="R88" s="55" t="s">
        <v>1719</v>
      </c>
      <c r="S88" s="68"/>
      <c r="T88" s="68"/>
      <c r="U88" s="68"/>
      <c r="V88" s="68"/>
    </row>
    <row r="89" spans="1:22" ht="10.5" x14ac:dyDescent="0.3">
      <c r="A89" s="55" t="s">
        <v>1712</v>
      </c>
      <c r="B89" s="59" t="s">
        <v>1733</v>
      </c>
      <c r="C89" s="62" t="s">
        <v>1739</v>
      </c>
      <c r="D89" s="63">
        <v>258.17</v>
      </c>
      <c r="E89" s="59" t="s">
        <v>1737</v>
      </c>
      <c r="F89" s="59" t="s">
        <v>1740</v>
      </c>
      <c r="G89" s="59" t="s">
        <v>1729</v>
      </c>
      <c r="H89" s="55">
        <v>-2.64</v>
      </c>
      <c r="I89" s="55">
        <v>101.24</v>
      </c>
      <c r="J89" s="60">
        <v>27.850000000000009</v>
      </c>
      <c r="K89" s="55"/>
      <c r="L89" s="63">
        <v>258.17</v>
      </c>
      <c r="M89" s="59">
        <v>18.899999999999999</v>
      </c>
      <c r="N89" s="69">
        <f t="shared" si="5"/>
        <v>258.17016000000001</v>
      </c>
      <c r="O89" s="69">
        <f t="shared" si="5"/>
        <v>19.919999999999998</v>
      </c>
      <c r="P89" s="55" t="s">
        <v>1717</v>
      </c>
      <c r="Q89" s="55" t="s">
        <v>1718</v>
      </c>
      <c r="R89" s="55" t="s">
        <v>1719</v>
      </c>
      <c r="S89" s="68"/>
      <c r="T89" s="68"/>
      <c r="U89" s="68"/>
      <c r="V89" s="68"/>
    </row>
    <row r="90" spans="1:22" ht="10.5" x14ac:dyDescent="0.3">
      <c r="A90" s="55" t="s">
        <v>1712</v>
      </c>
      <c r="B90" s="59" t="s">
        <v>1733</v>
      </c>
      <c r="C90" s="62"/>
      <c r="D90" s="63">
        <v>258.18239999999997</v>
      </c>
      <c r="E90" s="59" t="s">
        <v>1724</v>
      </c>
      <c r="F90" s="59" t="s">
        <v>1735</v>
      </c>
      <c r="G90" s="59" t="s">
        <v>1741</v>
      </c>
      <c r="H90" s="55">
        <v>0.72</v>
      </c>
      <c r="I90" s="55">
        <v>94.54</v>
      </c>
      <c r="J90" s="60">
        <v>21.100000000000009</v>
      </c>
      <c r="K90" s="55"/>
      <c r="L90" s="63">
        <v>258.18239999999997</v>
      </c>
      <c r="M90" s="59">
        <v>20.399999999999999</v>
      </c>
      <c r="N90" s="69">
        <f t="shared" si="5"/>
        <v>258.21552000000003</v>
      </c>
      <c r="O90" s="69">
        <f t="shared" si="5"/>
        <v>19.639999999999997</v>
      </c>
      <c r="P90" s="55" t="s">
        <v>1717</v>
      </c>
      <c r="Q90" s="55" t="s">
        <v>1718</v>
      </c>
      <c r="R90" s="55" t="s">
        <v>1719</v>
      </c>
      <c r="S90" s="68"/>
      <c r="T90" s="68"/>
      <c r="U90" s="68"/>
      <c r="V90" s="68"/>
    </row>
    <row r="91" spans="1:22" ht="10.5" x14ac:dyDescent="0.3">
      <c r="A91" s="55" t="s">
        <v>1712</v>
      </c>
      <c r="B91" s="59" t="s">
        <v>1733</v>
      </c>
      <c r="C91" s="62"/>
      <c r="D91" s="63">
        <v>258.23519999999996</v>
      </c>
      <c r="E91" s="59" t="s">
        <v>1724</v>
      </c>
      <c r="F91" s="59" t="s">
        <v>1735</v>
      </c>
      <c r="G91" s="59" t="s">
        <v>1730</v>
      </c>
      <c r="H91" s="55">
        <v>0.72</v>
      </c>
      <c r="I91" s="55">
        <v>94.54</v>
      </c>
      <c r="J91" s="60">
        <v>21.100000000000009</v>
      </c>
      <c r="K91" s="55"/>
      <c r="L91" s="63">
        <v>258.23519999999996</v>
      </c>
      <c r="M91" s="59">
        <v>20.399999999999999</v>
      </c>
      <c r="N91" s="69">
        <f t="shared" si="5"/>
        <v>258.27352000000002</v>
      </c>
      <c r="O91" s="69">
        <f t="shared" si="5"/>
        <v>19.580000000000002</v>
      </c>
      <c r="P91" s="55" t="s">
        <v>1717</v>
      </c>
      <c r="Q91" s="55" t="s">
        <v>1718</v>
      </c>
      <c r="R91" s="55" t="s">
        <v>1719</v>
      </c>
      <c r="S91" s="68"/>
      <c r="T91" s="68"/>
      <c r="U91" s="68"/>
      <c r="V91" s="68"/>
    </row>
    <row r="92" spans="1:22" ht="10.5" x14ac:dyDescent="0.3">
      <c r="A92" s="55" t="s">
        <v>1712</v>
      </c>
      <c r="B92" s="59" t="s">
        <v>1733</v>
      </c>
      <c r="C92" s="62" t="s">
        <v>1739</v>
      </c>
      <c r="D92" s="63">
        <v>258.33</v>
      </c>
      <c r="E92" s="59" t="s">
        <v>1737</v>
      </c>
      <c r="F92" s="59" t="s">
        <v>1740</v>
      </c>
      <c r="G92" s="59" t="s">
        <v>1726</v>
      </c>
      <c r="H92" s="55">
        <v>-2.64</v>
      </c>
      <c r="I92" s="55">
        <v>101.24</v>
      </c>
      <c r="J92" s="60">
        <v>29.200000000000003</v>
      </c>
      <c r="K92" s="55"/>
      <c r="L92" s="63">
        <v>258.33</v>
      </c>
      <c r="M92" s="59">
        <v>18.600000000000001</v>
      </c>
      <c r="N92" s="69">
        <f t="shared" si="5"/>
        <v>258.33951999999999</v>
      </c>
      <c r="O92" s="69">
        <f t="shared" si="5"/>
        <v>19.66</v>
      </c>
      <c r="P92" s="55" t="s">
        <v>1717</v>
      </c>
      <c r="Q92" s="55" t="s">
        <v>1718</v>
      </c>
      <c r="R92" s="55" t="s">
        <v>1719</v>
      </c>
      <c r="S92" s="68"/>
      <c r="T92" s="68"/>
      <c r="U92" s="68"/>
      <c r="V92" s="68"/>
    </row>
    <row r="93" spans="1:22" ht="10.5" x14ac:dyDescent="0.3">
      <c r="A93" s="55" t="s">
        <v>1712</v>
      </c>
      <c r="B93" s="59" t="s">
        <v>1733</v>
      </c>
      <c r="C93" s="62" t="s">
        <v>1742</v>
      </c>
      <c r="D93" s="63">
        <v>258.45</v>
      </c>
      <c r="E93" s="59" t="s">
        <v>1737</v>
      </c>
      <c r="F93" s="59" t="s">
        <v>1738</v>
      </c>
      <c r="G93" s="59" t="s">
        <v>1716</v>
      </c>
      <c r="H93" s="55">
        <v>-2.64</v>
      </c>
      <c r="I93" s="55">
        <v>101.24</v>
      </c>
      <c r="J93" s="60">
        <v>24.700000000000003</v>
      </c>
      <c r="K93" s="55"/>
      <c r="L93" s="63">
        <v>258.45</v>
      </c>
      <c r="M93" s="59">
        <v>19.600000000000001</v>
      </c>
      <c r="N93" s="69">
        <f t="shared" si="5"/>
        <v>258.403144</v>
      </c>
      <c r="O93" s="69">
        <f t="shared" si="5"/>
        <v>19.64</v>
      </c>
      <c r="P93" s="55" t="s">
        <v>1717</v>
      </c>
      <c r="Q93" s="55" t="s">
        <v>1718</v>
      </c>
      <c r="R93" s="55" t="s">
        <v>1719</v>
      </c>
      <c r="S93" s="68"/>
      <c r="T93" s="68"/>
      <c r="U93" s="68"/>
      <c r="V93" s="68"/>
    </row>
    <row r="94" spans="1:22" ht="10.5" x14ac:dyDescent="0.3">
      <c r="A94" s="55" t="s">
        <v>1712</v>
      </c>
      <c r="B94" s="59" t="s">
        <v>1733</v>
      </c>
      <c r="C94" s="62" t="s">
        <v>1739</v>
      </c>
      <c r="D94" s="63">
        <v>258.5</v>
      </c>
      <c r="E94" s="59" t="s">
        <v>1737</v>
      </c>
      <c r="F94" s="59" t="s">
        <v>1740</v>
      </c>
      <c r="G94" s="59" t="s">
        <v>1716</v>
      </c>
      <c r="H94" s="55">
        <v>-2.64</v>
      </c>
      <c r="I94" s="55">
        <v>101.24</v>
      </c>
      <c r="J94" s="60">
        <v>26.049999999999997</v>
      </c>
      <c r="K94" s="55"/>
      <c r="L94" s="63">
        <v>258.5</v>
      </c>
      <c r="M94" s="59">
        <v>19.3</v>
      </c>
      <c r="N94" s="69">
        <f t="shared" si="5"/>
        <v>258.45810399999999</v>
      </c>
      <c r="O94" s="69">
        <f t="shared" si="5"/>
        <v>19.559999999999999</v>
      </c>
      <c r="P94" s="55" t="s">
        <v>1717</v>
      </c>
      <c r="Q94" s="55" t="s">
        <v>1718</v>
      </c>
      <c r="R94" s="55" t="s">
        <v>1719</v>
      </c>
      <c r="S94" s="68"/>
      <c r="T94" s="68"/>
      <c r="U94" s="68"/>
      <c r="V94" s="68"/>
    </row>
    <row r="95" spans="1:22" ht="10.5" x14ac:dyDescent="0.3">
      <c r="A95" s="55" t="s">
        <v>1712</v>
      </c>
      <c r="B95" s="59" t="s">
        <v>1733</v>
      </c>
      <c r="C95" s="62"/>
      <c r="D95" s="63">
        <v>258.50051999999999</v>
      </c>
      <c r="E95" s="59" t="s">
        <v>1724</v>
      </c>
      <c r="F95" s="59" t="s">
        <v>1735</v>
      </c>
      <c r="G95" s="59" t="s">
        <v>1716</v>
      </c>
      <c r="H95" s="55">
        <v>0.72</v>
      </c>
      <c r="I95" s="55">
        <v>94.54</v>
      </c>
      <c r="J95" s="60">
        <v>21.549999999999997</v>
      </c>
      <c r="K95" s="55"/>
      <c r="L95" s="63">
        <v>258.50051999999999</v>
      </c>
      <c r="M95" s="59">
        <v>20.3</v>
      </c>
      <c r="N95" s="69">
        <f t="shared" si="5"/>
        <v>258.50010400000002</v>
      </c>
      <c r="O95" s="69">
        <f t="shared" si="5"/>
        <v>19.619999999999997</v>
      </c>
      <c r="P95" s="55" t="s">
        <v>1717</v>
      </c>
      <c r="Q95" s="55" t="s">
        <v>1718</v>
      </c>
      <c r="R95" s="55" t="s">
        <v>1719</v>
      </c>
      <c r="S95" s="68"/>
      <c r="T95" s="68"/>
      <c r="U95" s="68"/>
      <c r="V95" s="68"/>
    </row>
    <row r="96" spans="1:22" ht="10.5" x14ac:dyDescent="0.3">
      <c r="A96" s="55" t="s">
        <v>1712</v>
      </c>
      <c r="B96" s="59" t="s">
        <v>1733</v>
      </c>
      <c r="C96" s="62" t="s">
        <v>1742</v>
      </c>
      <c r="D96" s="63">
        <v>258.51</v>
      </c>
      <c r="E96" s="59" t="s">
        <v>1737</v>
      </c>
      <c r="F96" s="59" t="s">
        <v>1738</v>
      </c>
      <c r="G96" s="59" t="s">
        <v>1729</v>
      </c>
      <c r="H96" s="55">
        <v>-2.64</v>
      </c>
      <c r="I96" s="55">
        <v>101.24</v>
      </c>
      <c r="J96" s="60">
        <v>22.900000000000006</v>
      </c>
      <c r="K96" s="55"/>
      <c r="L96" s="63">
        <v>258.51</v>
      </c>
      <c r="M96" s="64">
        <v>20</v>
      </c>
      <c r="N96" s="69">
        <f t="shared" si="5"/>
        <v>258.52210400000001</v>
      </c>
      <c r="O96" s="69">
        <f t="shared" si="5"/>
        <v>19.64</v>
      </c>
      <c r="P96" s="55" t="s">
        <v>1717</v>
      </c>
      <c r="Q96" s="55" t="s">
        <v>1718</v>
      </c>
      <c r="R96" s="55" t="s">
        <v>1719</v>
      </c>
      <c r="S96" s="68"/>
      <c r="T96" s="68"/>
      <c r="U96" s="68"/>
      <c r="V96" s="68"/>
    </row>
    <row r="97" spans="1:22" ht="10.5" x14ac:dyDescent="0.3">
      <c r="A97" s="55" t="s">
        <v>1712</v>
      </c>
      <c r="B97" s="59" t="s">
        <v>1733</v>
      </c>
      <c r="C97" s="62" t="s">
        <v>1742</v>
      </c>
      <c r="D97" s="63">
        <v>258.54000000000002</v>
      </c>
      <c r="E97" s="59" t="s">
        <v>1737</v>
      </c>
      <c r="F97" s="59" t="s">
        <v>1738</v>
      </c>
      <c r="G97" s="59" t="s">
        <v>1729</v>
      </c>
      <c r="H97" s="55">
        <v>-2.64</v>
      </c>
      <c r="I97" s="55">
        <v>101.24</v>
      </c>
      <c r="J97" s="60">
        <v>27.850000000000009</v>
      </c>
      <c r="K97" s="55"/>
      <c r="L97" s="63">
        <v>258.54000000000002</v>
      </c>
      <c r="M97" s="59">
        <v>18.899999999999999</v>
      </c>
      <c r="N97" s="69">
        <f t="shared" si="5"/>
        <v>258.54210399999999</v>
      </c>
      <c r="O97" s="69">
        <f t="shared" si="5"/>
        <v>19.72</v>
      </c>
      <c r="P97" s="55" t="s">
        <v>1717</v>
      </c>
      <c r="Q97" s="55" t="s">
        <v>1718</v>
      </c>
      <c r="R97" s="55" t="s">
        <v>1719</v>
      </c>
      <c r="S97" s="68"/>
      <c r="T97" s="68"/>
      <c r="U97" s="68"/>
      <c r="V97" s="68"/>
    </row>
    <row r="98" spans="1:22" ht="10.5" x14ac:dyDescent="0.3">
      <c r="A98" s="55" t="s">
        <v>1712</v>
      </c>
      <c r="B98" s="59" t="s">
        <v>1733</v>
      </c>
      <c r="C98" s="62" t="s">
        <v>1742</v>
      </c>
      <c r="D98" s="63">
        <v>258.56</v>
      </c>
      <c r="E98" s="59" t="s">
        <v>1737</v>
      </c>
      <c r="F98" s="59" t="s">
        <v>1738</v>
      </c>
      <c r="G98" s="59" t="s">
        <v>1726</v>
      </c>
      <c r="H98" s="55">
        <v>-2.64</v>
      </c>
      <c r="I98" s="55">
        <v>101.24</v>
      </c>
      <c r="J98" s="60">
        <v>24.250000000000014</v>
      </c>
      <c r="K98" s="55"/>
      <c r="L98" s="63">
        <v>258.56</v>
      </c>
      <c r="M98" s="59">
        <v>19.7</v>
      </c>
      <c r="N98" s="69">
        <f t="shared" si="5"/>
        <v>258.572</v>
      </c>
      <c r="O98" s="69">
        <f t="shared" si="5"/>
        <v>19.66</v>
      </c>
      <c r="P98" s="55" t="s">
        <v>1717</v>
      </c>
      <c r="Q98" s="55" t="s">
        <v>1718</v>
      </c>
      <c r="R98" s="55" t="s">
        <v>1719</v>
      </c>
      <c r="S98" s="68"/>
      <c r="T98" s="68"/>
      <c r="U98" s="68"/>
      <c r="V98" s="68"/>
    </row>
    <row r="99" spans="1:22" ht="10.5" x14ac:dyDescent="0.3">
      <c r="A99" s="55" t="s">
        <v>1712</v>
      </c>
      <c r="B99" s="59" t="s">
        <v>1733</v>
      </c>
      <c r="C99" s="62" t="s">
        <v>1742</v>
      </c>
      <c r="D99" s="63">
        <v>258.60000000000002</v>
      </c>
      <c r="E99" s="59" t="s">
        <v>1737</v>
      </c>
      <c r="F99" s="59" t="s">
        <v>1738</v>
      </c>
      <c r="G99" s="59" t="s">
        <v>1729</v>
      </c>
      <c r="H99" s="55">
        <v>-2.64</v>
      </c>
      <c r="I99" s="55">
        <v>101.24</v>
      </c>
      <c r="J99" s="60">
        <v>24.250000000000014</v>
      </c>
      <c r="K99" s="55"/>
      <c r="L99" s="63">
        <v>258.60000000000002</v>
      </c>
      <c r="M99" s="59">
        <v>19.7</v>
      </c>
      <c r="N99" s="69">
        <f t="shared" si="5"/>
        <v>258.60199999999998</v>
      </c>
      <c r="O99" s="69">
        <f t="shared" si="5"/>
        <v>19.48</v>
      </c>
      <c r="P99" s="55" t="s">
        <v>1717</v>
      </c>
      <c r="Q99" s="55" t="s">
        <v>1718</v>
      </c>
      <c r="R99" s="55" t="s">
        <v>1719</v>
      </c>
      <c r="S99" s="68"/>
      <c r="T99" s="68"/>
      <c r="U99" s="68"/>
      <c r="V99" s="68"/>
    </row>
    <row r="100" spans="1:22" ht="10.5" x14ac:dyDescent="0.3">
      <c r="A100" s="55" t="s">
        <v>1712</v>
      </c>
      <c r="B100" s="59" t="s">
        <v>1733</v>
      </c>
      <c r="C100" s="62" t="s">
        <v>1742</v>
      </c>
      <c r="D100" s="63">
        <v>258.64999999999998</v>
      </c>
      <c r="E100" s="59" t="s">
        <v>1737</v>
      </c>
      <c r="F100" s="59" t="s">
        <v>1738</v>
      </c>
      <c r="G100" s="59" t="s">
        <v>1726</v>
      </c>
      <c r="H100" s="55">
        <v>-2.64</v>
      </c>
      <c r="I100" s="55">
        <v>101.24</v>
      </c>
      <c r="J100" s="60">
        <v>22.900000000000006</v>
      </c>
      <c r="K100" s="55"/>
      <c r="L100" s="63">
        <v>258.64999999999998</v>
      </c>
      <c r="M100" s="64">
        <v>20</v>
      </c>
      <c r="N100" s="69">
        <f t="shared" ref="N100:O115" si="6">AVERAGE(L98:L102)</f>
        <v>258.65614399999998</v>
      </c>
      <c r="O100" s="69">
        <f t="shared" si="6"/>
        <v>19.600000000000001</v>
      </c>
      <c r="P100" s="55" t="s">
        <v>1717</v>
      </c>
      <c r="Q100" s="55" t="s">
        <v>1718</v>
      </c>
      <c r="R100" s="55" t="s">
        <v>1719</v>
      </c>
      <c r="S100" s="68"/>
      <c r="T100" s="68"/>
      <c r="U100" s="68"/>
      <c r="V100" s="68"/>
    </row>
    <row r="101" spans="1:22" ht="10.5" x14ac:dyDescent="0.3">
      <c r="A101" s="55" t="s">
        <v>1712</v>
      </c>
      <c r="B101" s="59" t="s">
        <v>1733</v>
      </c>
      <c r="C101" s="62" t="s">
        <v>1739</v>
      </c>
      <c r="D101" s="63">
        <v>258.66000000000003</v>
      </c>
      <c r="E101" s="59" t="s">
        <v>1737</v>
      </c>
      <c r="F101" s="59" t="s">
        <v>1740</v>
      </c>
      <c r="G101" s="59" t="s">
        <v>1716</v>
      </c>
      <c r="H101" s="55">
        <v>-2.64</v>
      </c>
      <c r="I101" s="55">
        <v>101.24</v>
      </c>
      <c r="J101" s="60">
        <v>26.950000000000003</v>
      </c>
      <c r="K101" s="55"/>
      <c r="L101" s="63">
        <v>258.66000000000003</v>
      </c>
      <c r="M101" s="59">
        <v>19.100000000000001</v>
      </c>
      <c r="N101" s="69">
        <f t="shared" si="6"/>
        <v>258.72414399999997</v>
      </c>
      <c r="O101" s="69">
        <f t="shared" si="6"/>
        <v>19.400000000000002</v>
      </c>
      <c r="P101" s="55" t="s">
        <v>1717</v>
      </c>
      <c r="Q101" s="55" t="s">
        <v>1718</v>
      </c>
      <c r="R101" s="55" t="s">
        <v>1719</v>
      </c>
      <c r="S101" s="68"/>
      <c r="T101" s="68"/>
      <c r="U101" s="68"/>
      <c r="V101" s="68"/>
    </row>
    <row r="102" spans="1:22" ht="10.5" x14ac:dyDescent="0.3">
      <c r="A102" s="55" t="s">
        <v>1712</v>
      </c>
      <c r="B102" s="59" t="s">
        <v>1733</v>
      </c>
      <c r="C102" s="62"/>
      <c r="D102" s="63">
        <v>258.81072</v>
      </c>
      <c r="E102" s="59" t="s">
        <v>1724</v>
      </c>
      <c r="F102" s="59" t="s">
        <v>1735</v>
      </c>
      <c r="G102" s="59" t="s">
        <v>1716</v>
      </c>
      <c r="H102" s="55">
        <v>0.72</v>
      </c>
      <c r="I102" s="55">
        <v>94.54</v>
      </c>
      <c r="J102" s="60">
        <v>25.150000000000006</v>
      </c>
      <c r="K102" s="55"/>
      <c r="L102" s="63">
        <v>258.81072</v>
      </c>
      <c r="M102" s="59">
        <v>19.5</v>
      </c>
      <c r="N102" s="69">
        <f t="shared" si="6"/>
        <v>258.80414400000001</v>
      </c>
      <c r="O102" s="69">
        <f t="shared" si="6"/>
        <v>19.399999999999999</v>
      </c>
      <c r="P102" s="55" t="s">
        <v>1717</v>
      </c>
      <c r="Q102" s="55" t="s">
        <v>1718</v>
      </c>
      <c r="R102" s="55" t="s">
        <v>1719</v>
      </c>
      <c r="S102" s="68"/>
      <c r="T102" s="68"/>
      <c r="U102" s="68"/>
      <c r="V102" s="68"/>
    </row>
    <row r="103" spans="1:22" ht="10.5" x14ac:dyDescent="0.3">
      <c r="A103" s="55" t="s">
        <v>1712</v>
      </c>
      <c r="B103" s="59" t="s">
        <v>1733</v>
      </c>
      <c r="C103" s="62" t="s">
        <v>1743</v>
      </c>
      <c r="D103" s="63">
        <v>258.89999999999998</v>
      </c>
      <c r="E103" s="59" t="s">
        <v>1737</v>
      </c>
      <c r="F103" s="59" t="s">
        <v>1740</v>
      </c>
      <c r="G103" s="59" t="s">
        <v>1716</v>
      </c>
      <c r="H103" s="55">
        <v>-2.64</v>
      </c>
      <c r="I103" s="55">
        <v>101.24</v>
      </c>
      <c r="J103" s="60">
        <v>28.750000000000014</v>
      </c>
      <c r="K103" s="55"/>
      <c r="L103" s="63">
        <v>258.89999999999998</v>
      </c>
      <c r="M103" s="59">
        <v>18.7</v>
      </c>
      <c r="N103" s="69">
        <f t="shared" si="6"/>
        <v>258.87614399999995</v>
      </c>
      <c r="O103" s="69">
        <f t="shared" si="6"/>
        <v>19.22</v>
      </c>
      <c r="P103" s="55" t="s">
        <v>1717</v>
      </c>
      <c r="Q103" s="55" t="s">
        <v>1718</v>
      </c>
      <c r="R103" s="55" t="s">
        <v>1719</v>
      </c>
      <c r="S103" s="68"/>
      <c r="T103" s="68"/>
      <c r="U103" s="68"/>
      <c r="V103" s="68"/>
    </row>
    <row r="104" spans="1:22" ht="10.5" x14ac:dyDescent="0.3">
      <c r="A104" s="55" t="s">
        <v>1712</v>
      </c>
      <c r="B104" s="59" t="s">
        <v>1733</v>
      </c>
      <c r="C104" s="62" t="s">
        <v>1743</v>
      </c>
      <c r="D104" s="63">
        <v>259</v>
      </c>
      <c r="E104" s="59" t="s">
        <v>1737</v>
      </c>
      <c r="F104" s="59" t="s">
        <v>1740</v>
      </c>
      <c r="G104" s="59" t="s">
        <v>1716</v>
      </c>
      <c r="H104" s="55">
        <v>-2.64</v>
      </c>
      <c r="I104" s="55">
        <v>101.24</v>
      </c>
      <c r="J104" s="60">
        <v>24.250000000000014</v>
      </c>
      <c r="K104" s="55"/>
      <c r="L104" s="63">
        <v>259</v>
      </c>
      <c r="M104" s="65">
        <v>19.7</v>
      </c>
      <c r="N104" s="69">
        <f t="shared" si="6"/>
        <v>258.94654400000002</v>
      </c>
      <c r="O104" s="69">
        <f t="shared" si="6"/>
        <v>19.54</v>
      </c>
      <c r="P104" s="55" t="s">
        <v>1717</v>
      </c>
      <c r="Q104" s="55" t="s">
        <v>1718</v>
      </c>
      <c r="R104" s="55" t="s">
        <v>1719</v>
      </c>
      <c r="S104" s="68"/>
      <c r="T104" s="68"/>
      <c r="U104" s="68"/>
      <c r="V104" s="68"/>
    </row>
    <row r="105" spans="1:22" ht="10.5" x14ac:dyDescent="0.3">
      <c r="A105" s="55" t="s">
        <v>1712</v>
      </c>
      <c r="B105" s="59" t="s">
        <v>1733</v>
      </c>
      <c r="C105" s="62" t="s">
        <v>1743</v>
      </c>
      <c r="D105" s="63">
        <v>259.01</v>
      </c>
      <c r="E105" s="59" t="s">
        <v>1737</v>
      </c>
      <c r="F105" s="59" t="s">
        <v>1740</v>
      </c>
      <c r="G105" s="59" t="s">
        <v>1730</v>
      </c>
      <c r="H105" s="55">
        <v>-2.64</v>
      </c>
      <c r="I105" s="55">
        <v>101.24</v>
      </c>
      <c r="J105" s="60">
        <v>26.950000000000003</v>
      </c>
      <c r="K105" s="55"/>
      <c r="L105" s="63">
        <v>259.01</v>
      </c>
      <c r="M105" s="59">
        <v>19.100000000000001</v>
      </c>
      <c r="N105" s="69">
        <f t="shared" si="6"/>
        <v>259.00316800000002</v>
      </c>
      <c r="O105" s="69">
        <f t="shared" si="6"/>
        <v>19.760000000000002</v>
      </c>
      <c r="P105" s="55" t="s">
        <v>1717</v>
      </c>
      <c r="Q105" s="55" t="s">
        <v>1718</v>
      </c>
      <c r="R105" s="55" t="s">
        <v>1719</v>
      </c>
      <c r="S105" s="68"/>
      <c r="T105" s="68"/>
      <c r="U105" s="68"/>
      <c r="V105" s="68"/>
    </row>
    <row r="106" spans="1:22" ht="10.5" x14ac:dyDescent="0.3">
      <c r="A106" s="55" t="s">
        <v>1712</v>
      </c>
      <c r="B106" s="59" t="s">
        <v>1733</v>
      </c>
      <c r="C106" s="62"/>
      <c r="D106" s="63">
        <v>259.012</v>
      </c>
      <c r="E106" s="59" t="s">
        <v>1724</v>
      </c>
      <c r="F106" s="59" t="s">
        <v>1735</v>
      </c>
      <c r="G106" s="59" t="s">
        <v>1716</v>
      </c>
      <c r="H106" s="55">
        <v>0.72</v>
      </c>
      <c r="I106" s="55">
        <v>94.54</v>
      </c>
      <c r="J106" s="60">
        <v>19.750000000000014</v>
      </c>
      <c r="K106" s="55"/>
      <c r="L106" s="63">
        <v>259.012</v>
      </c>
      <c r="M106" s="59">
        <v>20.7</v>
      </c>
      <c r="N106" s="69">
        <f t="shared" si="6"/>
        <v>259.05249599999996</v>
      </c>
      <c r="O106" s="69">
        <f t="shared" si="6"/>
        <v>19.939999999999998</v>
      </c>
      <c r="P106" s="55" t="s">
        <v>1717</v>
      </c>
      <c r="Q106" s="55" t="s">
        <v>1718</v>
      </c>
      <c r="R106" s="55" t="s">
        <v>1719</v>
      </c>
      <c r="S106" s="68"/>
      <c r="T106" s="68"/>
      <c r="U106" s="68"/>
      <c r="V106" s="68"/>
    </row>
    <row r="107" spans="1:22" ht="10.5" x14ac:dyDescent="0.3">
      <c r="A107" s="55" t="s">
        <v>1712</v>
      </c>
      <c r="B107" s="59" t="s">
        <v>1733</v>
      </c>
      <c r="C107" s="62"/>
      <c r="D107" s="63">
        <v>259.09384</v>
      </c>
      <c r="E107" s="59" t="s">
        <v>1724</v>
      </c>
      <c r="F107" s="59" t="s">
        <v>1735</v>
      </c>
      <c r="G107" s="59" t="s">
        <v>1726</v>
      </c>
      <c r="H107" s="55">
        <v>0.72</v>
      </c>
      <c r="I107" s="55">
        <v>94.54</v>
      </c>
      <c r="J107" s="60">
        <v>20.200000000000003</v>
      </c>
      <c r="K107" s="55"/>
      <c r="L107" s="63">
        <v>259.09384</v>
      </c>
      <c r="M107" s="59">
        <v>20.6</v>
      </c>
      <c r="N107" s="69">
        <f t="shared" si="6"/>
        <v>259.08238399999993</v>
      </c>
      <c r="O107" s="69">
        <f t="shared" si="6"/>
        <v>20.080000000000002</v>
      </c>
      <c r="P107" s="55" t="s">
        <v>1717</v>
      </c>
      <c r="Q107" s="55" t="s">
        <v>1718</v>
      </c>
      <c r="R107" s="55" t="s">
        <v>1719</v>
      </c>
      <c r="S107" s="68"/>
      <c r="T107" s="68"/>
      <c r="U107" s="68"/>
      <c r="V107" s="68"/>
    </row>
    <row r="108" spans="1:22" ht="10.5" x14ac:dyDescent="0.3">
      <c r="A108" s="55" t="s">
        <v>1712</v>
      </c>
      <c r="B108" s="59" t="s">
        <v>1733</v>
      </c>
      <c r="C108" s="62"/>
      <c r="D108" s="63">
        <v>259.14663999999999</v>
      </c>
      <c r="E108" s="59" t="s">
        <v>1724</v>
      </c>
      <c r="F108" s="59" t="s">
        <v>1735</v>
      </c>
      <c r="G108" s="59" t="s">
        <v>1716</v>
      </c>
      <c r="H108" s="55">
        <v>0.72</v>
      </c>
      <c r="I108" s="55">
        <v>94.54</v>
      </c>
      <c r="J108" s="60">
        <v>24.700000000000003</v>
      </c>
      <c r="K108" s="55"/>
      <c r="L108" s="63">
        <v>259.14663999999999</v>
      </c>
      <c r="M108" s="59">
        <v>19.600000000000001</v>
      </c>
      <c r="N108" s="69">
        <f t="shared" si="6"/>
        <v>259.12241599999999</v>
      </c>
      <c r="O108" s="69">
        <f t="shared" si="6"/>
        <v>20.28</v>
      </c>
      <c r="P108" s="55" t="s">
        <v>1717</v>
      </c>
      <c r="Q108" s="55" t="s">
        <v>1718</v>
      </c>
      <c r="R108" s="55" t="s">
        <v>1719</v>
      </c>
      <c r="S108" s="68"/>
      <c r="T108" s="68"/>
      <c r="U108" s="68"/>
      <c r="V108" s="68"/>
    </row>
    <row r="109" spans="1:22" ht="10.5" x14ac:dyDescent="0.3">
      <c r="A109" s="55" t="s">
        <v>1712</v>
      </c>
      <c r="B109" s="59" t="s">
        <v>1733</v>
      </c>
      <c r="C109" s="62"/>
      <c r="D109" s="63">
        <v>259.14943999999997</v>
      </c>
      <c r="E109" s="59" t="s">
        <v>1724</v>
      </c>
      <c r="F109" s="59" t="s">
        <v>1735</v>
      </c>
      <c r="G109" s="59" t="s">
        <v>1716</v>
      </c>
      <c r="H109" s="55">
        <v>0.72</v>
      </c>
      <c r="I109" s="55">
        <v>94.54</v>
      </c>
      <c r="J109" s="60">
        <v>21.100000000000009</v>
      </c>
      <c r="K109" s="55"/>
      <c r="L109" s="63">
        <v>259.14943999999997</v>
      </c>
      <c r="M109" s="59">
        <v>20.399999999999999</v>
      </c>
      <c r="N109" s="69">
        <f t="shared" si="6"/>
        <v>259.17155199999991</v>
      </c>
      <c r="O109" s="69">
        <f t="shared" si="6"/>
        <v>20.22</v>
      </c>
      <c r="P109" s="55" t="s">
        <v>1717</v>
      </c>
      <c r="Q109" s="55" t="s">
        <v>1718</v>
      </c>
      <c r="R109" s="55" t="s">
        <v>1719</v>
      </c>
      <c r="S109" s="68"/>
      <c r="T109" s="68"/>
      <c r="U109" s="68"/>
      <c r="V109" s="68"/>
    </row>
    <row r="110" spans="1:22" ht="10.5" x14ac:dyDescent="0.3">
      <c r="A110" s="55" t="s">
        <v>1712</v>
      </c>
      <c r="B110" s="59" t="s">
        <v>1733</v>
      </c>
      <c r="C110" s="62"/>
      <c r="D110" s="63">
        <v>259.21015999999997</v>
      </c>
      <c r="E110" s="59" t="s">
        <v>1724</v>
      </c>
      <c r="F110" s="59" t="s">
        <v>1735</v>
      </c>
      <c r="G110" s="59" t="s">
        <v>1716</v>
      </c>
      <c r="H110" s="55">
        <v>0.72</v>
      </c>
      <c r="I110" s="55">
        <v>94.54</v>
      </c>
      <c r="J110" s="60">
        <v>22.450000000000003</v>
      </c>
      <c r="K110" s="55"/>
      <c r="L110" s="63">
        <v>259.21015999999997</v>
      </c>
      <c r="M110" s="59">
        <v>20.100000000000001</v>
      </c>
      <c r="N110" s="69">
        <f t="shared" si="6"/>
        <v>259.20435199999997</v>
      </c>
      <c r="O110" s="69">
        <f t="shared" si="6"/>
        <v>20.259999999999998</v>
      </c>
      <c r="P110" s="55" t="s">
        <v>1717</v>
      </c>
      <c r="Q110" s="55" t="s">
        <v>1718</v>
      </c>
      <c r="R110" s="55" t="s">
        <v>1719</v>
      </c>
      <c r="S110" s="68"/>
      <c r="T110" s="68"/>
      <c r="U110" s="68"/>
      <c r="V110" s="68"/>
    </row>
    <row r="111" spans="1:22" ht="10.5" x14ac:dyDescent="0.3">
      <c r="A111" s="55" t="s">
        <v>1712</v>
      </c>
      <c r="B111" s="59" t="s">
        <v>1733</v>
      </c>
      <c r="C111" s="62"/>
      <c r="D111" s="63">
        <v>259.25767999999999</v>
      </c>
      <c r="E111" s="59" t="s">
        <v>1724</v>
      </c>
      <c r="F111" s="59" t="s">
        <v>1735</v>
      </c>
      <c r="G111" s="59" t="s">
        <v>1716</v>
      </c>
      <c r="H111" s="55">
        <v>0.72</v>
      </c>
      <c r="I111" s="55">
        <v>94.54</v>
      </c>
      <c r="J111" s="60">
        <v>21.100000000000009</v>
      </c>
      <c r="K111" s="55"/>
      <c r="L111" s="63">
        <v>259.25767999999999</v>
      </c>
      <c r="M111" s="59">
        <v>20.399999999999999</v>
      </c>
      <c r="N111" s="69">
        <f t="shared" si="6"/>
        <v>259.23556799999994</v>
      </c>
      <c r="O111" s="69">
        <f t="shared" si="6"/>
        <v>20.34</v>
      </c>
      <c r="P111" s="55" t="s">
        <v>1717</v>
      </c>
      <c r="Q111" s="55" t="s">
        <v>1718</v>
      </c>
      <c r="R111" s="55" t="s">
        <v>1719</v>
      </c>
      <c r="S111" s="68"/>
      <c r="T111" s="68"/>
      <c r="U111" s="68"/>
      <c r="V111" s="68"/>
    </row>
    <row r="112" spans="1:22" ht="10.5" x14ac:dyDescent="0.3">
      <c r="A112" s="55" t="s">
        <v>1712</v>
      </c>
      <c r="B112" s="59" t="s">
        <v>1733</v>
      </c>
      <c r="C112" s="62"/>
      <c r="D112" s="63">
        <v>259.25783999999999</v>
      </c>
      <c r="E112" s="59" t="s">
        <v>1724</v>
      </c>
      <c r="F112" s="59" t="s">
        <v>1735</v>
      </c>
      <c r="G112" s="59" t="s">
        <v>1730</v>
      </c>
      <c r="H112" s="55">
        <v>0.72</v>
      </c>
      <c r="I112" s="55">
        <v>94.54</v>
      </c>
      <c r="J112" s="60">
        <v>19.299999999999997</v>
      </c>
      <c r="K112" s="55"/>
      <c r="L112" s="63">
        <v>259.25783999999999</v>
      </c>
      <c r="M112" s="59">
        <v>20.8</v>
      </c>
      <c r="N112" s="69">
        <f t="shared" si="6"/>
        <v>259.27572799999996</v>
      </c>
      <c r="O112" s="69">
        <f t="shared" si="6"/>
        <v>20.5</v>
      </c>
      <c r="P112" s="55" t="s">
        <v>1717</v>
      </c>
      <c r="Q112" s="55" t="s">
        <v>1718</v>
      </c>
      <c r="R112" s="55" t="s">
        <v>1719</v>
      </c>
      <c r="S112" s="68"/>
      <c r="T112" s="68"/>
      <c r="U112" s="68"/>
      <c r="V112" s="68"/>
    </row>
    <row r="113" spans="1:22" ht="10.5" x14ac:dyDescent="0.3">
      <c r="A113" s="55" t="s">
        <v>1712</v>
      </c>
      <c r="B113" s="59" t="s">
        <v>1733</v>
      </c>
      <c r="C113" s="62"/>
      <c r="D113" s="63">
        <v>259.30271999999997</v>
      </c>
      <c r="E113" s="59" t="s">
        <v>1724</v>
      </c>
      <c r="F113" s="59" t="s">
        <v>1735</v>
      </c>
      <c r="G113" s="59" t="s">
        <v>1716</v>
      </c>
      <c r="H113" s="55">
        <v>0.72</v>
      </c>
      <c r="I113" s="55">
        <v>94.54</v>
      </c>
      <c r="J113" s="60">
        <v>22.900000000000006</v>
      </c>
      <c r="K113" s="55"/>
      <c r="L113" s="63">
        <v>259.30271999999997</v>
      </c>
      <c r="M113" s="64">
        <v>20</v>
      </c>
      <c r="N113" s="69">
        <f t="shared" si="6"/>
        <v>259.31403999999992</v>
      </c>
      <c r="O113" s="69">
        <f t="shared" si="6"/>
        <v>20.54</v>
      </c>
      <c r="P113" s="55" t="s">
        <v>1717</v>
      </c>
      <c r="Q113" s="55" t="s">
        <v>1718</v>
      </c>
      <c r="R113" s="55" t="s">
        <v>1719</v>
      </c>
      <c r="S113" s="68"/>
      <c r="T113" s="68"/>
      <c r="U113" s="68"/>
      <c r="V113" s="68"/>
    </row>
    <row r="114" spans="1:22" ht="10.5" x14ac:dyDescent="0.3">
      <c r="A114" s="55" t="s">
        <v>1712</v>
      </c>
      <c r="B114" s="59" t="s">
        <v>1733</v>
      </c>
      <c r="C114" s="62"/>
      <c r="D114" s="63">
        <v>259.35023999999999</v>
      </c>
      <c r="E114" s="59" t="s">
        <v>1724</v>
      </c>
      <c r="F114" s="59" t="s">
        <v>1735</v>
      </c>
      <c r="G114" s="59" t="s">
        <v>1716</v>
      </c>
      <c r="H114" s="55">
        <v>0.72</v>
      </c>
      <c r="I114" s="55">
        <v>94.54</v>
      </c>
      <c r="J114" s="60">
        <v>17.500000000000014</v>
      </c>
      <c r="K114" s="55"/>
      <c r="L114" s="63">
        <v>259.35023999999999</v>
      </c>
      <c r="M114" s="59">
        <v>21.2</v>
      </c>
      <c r="N114" s="69">
        <f t="shared" si="6"/>
        <v>259.34789599999999</v>
      </c>
      <c r="O114" s="69">
        <f t="shared" si="6"/>
        <v>20.6</v>
      </c>
      <c r="P114" s="55" t="s">
        <v>1717</v>
      </c>
      <c r="Q114" s="55" t="s">
        <v>1718</v>
      </c>
      <c r="R114" s="55" t="s">
        <v>1719</v>
      </c>
      <c r="S114" s="68"/>
      <c r="T114" s="68"/>
      <c r="U114" s="68"/>
      <c r="V114" s="68"/>
    </row>
    <row r="115" spans="1:22" ht="10.5" x14ac:dyDescent="0.3">
      <c r="A115" s="55" t="s">
        <v>1712</v>
      </c>
      <c r="B115" s="59" t="s">
        <v>1733</v>
      </c>
      <c r="C115" s="62"/>
      <c r="D115" s="63">
        <v>259.40171999999995</v>
      </c>
      <c r="E115" s="59" t="s">
        <v>1724</v>
      </c>
      <c r="F115" s="59" t="s">
        <v>1735</v>
      </c>
      <c r="G115" s="59" t="s">
        <v>1716</v>
      </c>
      <c r="H115" s="55">
        <v>0.72</v>
      </c>
      <c r="I115" s="55">
        <v>94.54</v>
      </c>
      <c r="J115" s="60">
        <v>21.549999999999997</v>
      </c>
      <c r="K115" s="55"/>
      <c r="L115" s="63">
        <v>259.40171999999995</v>
      </c>
      <c r="M115" s="59">
        <v>20.3</v>
      </c>
      <c r="N115" s="69">
        <f t="shared" si="6"/>
        <v>259.38650399999995</v>
      </c>
      <c r="O115" s="69">
        <f t="shared" si="6"/>
        <v>20.399999999999999</v>
      </c>
      <c r="P115" s="55" t="s">
        <v>1717</v>
      </c>
      <c r="Q115" s="55" t="s">
        <v>1718</v>
      </c>
      <c r="R115" s="55" t="s">
        <v>1719</v>
      </c>
      <c r="S115" s="68"/>
      <c r="T115" s="68"/>
      <c r="U115" s="68"/>
      <c r="V115" s="68"/>
    </row>
    <row r="116" spans="1:22" ht="10.5" x14ac:dyDescent="0.3">
      <c r="A116" s="55" t="s">
        <v>1712</v>
      </c>
      <c r="B116" s="59" t="s">
        <v>1733</v>
      </c>
      <c r="C116" s="62"/>
      <c r="D116" s="63">
        <v>259.42695999999995</v>
      </c>
      <c r="E116" s="59" t="s">
        <v>1724</v>
      </c>
      <c r="F116" s="59" t="s">
        <v>1735</v>
      </c>
      <c r="G116" s="59" t="s">
        <v>1716</v>
      </c>
      <c r="H116" s="55">
        <v>0.72</v>
      </c>
      <c r="I116" s="55">
        <v>94.54</v>
      </c>
      <c r="J116" s="60">
        <v>19.750000000000014</v>
      </c>
      <c r="K116" s="55"/>
      <c r="L116" s="63">
        <v>259.42695999999995</v>
      </c>
      <c r="M116" s="59">
        <v>20.7</v>
      </c>
      <c r="N116" s="69">
        <f t="shared" ref="N116:O131" si="7">AVERAGE(L114:L118)</f>
        <v>259.42247999999995</v>
      </c>
      <c r="O116" s="69">
        <f t="shared" si="7"/>
        <v>20.7</v>
      </c>
      <c r="P116" s="55" t="s">
        <v>1717</v>
      </c>
      <c r="Q116" s="55" t="s">
        <v>1718</v>
      </c>
      <c r="R116" s="55" t="s">
        <v>1719</v>
      </c>
      <c r="S116" s="68"/>
      <c r="T116" s="68"/>
      <c r="U116" s="68"/>
      <c r="V116" s="68"/>
    </row>
    <row r="117" spans="1:22" ht="10.5" x14ac:dyDescent="0.3">
      <c r="A117" s="55" t="s">
        <v>1712</v>
      </c>
      <c r="B117" s="59" t="s">
        <v>1733</v>
      </c>
      <c r="C117" s="62"/>
      <c r="D117" s="63">
        <v>259.45087999999998</v>
      </c>
      <c r="E117" s="59" t="s">
        <v>1724</v>
      </c>
      <c r="F117" s="59" t="s">
        <v>1735</v>
      </c>
      <c r="G117" s="59" t="s">
        <v>1716</v>
      </c>
      <c r="H117" s="55">
        <v>0.72</v>
      </c>
      <c r="I117" s="55">
        <v>94.54</v>
      </c>
      <c r="J117" s="60">
        <v>23.799999999999997</v>
      </c>
      <c r="K117" s="55"/>
      <c r="L117" s="63">
        <v>259.45087999999998</v>
      </c>
      <c r="M117" s="59">
        <v>19.8</v>
      </c>
      <c r="N117" s="69">
        <f t="shared" si="7"/>
        <v>259.45580799999999</v>
      </c>
      <c r="O117" s="69">
        <f t="shared" si="7"/>
        <v>20.54</v>
      </c>
      <c r="P117" s="55" t="s">
        <v>1717</v>
      </c>
      <c r="Q117" s="55" t="s">
        <v>1718</v>
      </c>
      <c r="R117" s="55" t="s">
        <v>1719</v>
      </c>
      <c r="S117" s="68"/>
      <c r="T117" s="68"/>
      <c r="U117" s="68"/>
      <c r="V117" s="68"/>
    </row>
    <row r="118" spans="1:22" ht="10.5" x14ac:dyDescent="0.3">
      <c r="A118" s="55" t="s">
        <v>1712</v>
      </c>
      <c r="B118" s="59" t="s">
        <v>1733</v>
      </c>
      <c r="C118" s="62" t="s">
        <v>1744</v>
      </c>
      <c r="D118" s="63">
        <v>259.48259999999999</v>
      </c>
      <c r="E118" s="59" t="s">
        <v>1737</v>
      </c>
      <c r="F118" s="59" t="s">
        <v>1745</v>
      </c>
      <c r="G118" s="59" t="s">
        <v>1729</v>
      </c>
      <c r="H118" s="55">
        <v>-2.64</v>
      </c>
      <c r="I118" s="55">
        <v>101.24</v>
      </c>
      <c r="J118" s="60">
        <v>16.150000000000006</v>
      </c>
      <c r="K118" s="55"/>
      <c r="L118" s="63">
        <v>259.48259999999999</v>
      </c>
      <c r="M118" s="59">
        <v>21.5</v>
      </c>
      <c r="N118" s="69">
        <f t="shared" si="7"/>
        <v>259.48309600000005</v>
      </c>
      <c r="O118" s="69">
        <f t="shared" si="7"/>
        <v>20.54</v>
      </c>
      <c r="P118" s="55" t="s">
        <v>1717</v>
      </c>
      <c r="Q118" s="55" t="s">
        <v>1718</v>
      </c>
      <c r="R118" s="55" t="s">
        <v>1719</v>
      </c>
      <c r="S118" s="68"/>
      <c r="T118" s="68"/>
      <c r="U118" s="68"/>
      <c r="V118" s="68"/>
    </row>
    <row r="119" spans="1:22" ht="10.5" x14ac:dyDescent="0.3">
      <c r="A119" s="55" t="s">
        <v>1712</v>
      </c>
      <c r="B119" s="59" t="s">
        <v>1733</v>
      </c>
      <c r="C119" s="62"/>
      <c r="D119" s="63">
        <v>259.51688000000001</v>
      </c>
      <c r="E119" s="59" t="s">
        <v>1724</v>
      </c>
      <c r="F119" s="59" t="s">
        <v>1735</v>
      </c>
      <c r="G119" s="59" t="s">
        <v>1716</v>
      </c>
      <c r="H119" s="55">
        <v>0.72</v>
      </c>
      <c r="I119" s="55">
        <v>94.54</v>
      </c>
      <c r="J119" s="60">
        <v>21.100000000000009</v>
      </c>
      <c r="K119" s="55"/>
      <c r="L119" s="63">
        <v>259.51688000000001</v>
      </c>
      <c r="M119" s="59">
        <v>20.399999999999999</v>
      </c>
      <c r="N119" s="69">
        <f t="shared" si="7"/>
        <v>259.51360399999999</v>
      </c>
      <c r="O119" s="69">
        <f t="shared" si="7"/>
        <v>20.759999999999998</v>
      </c>
      <c r="P119" s="55" t="s">
        <v>1717</v>
      </c>
      <c r="Q119" s="55" t="s">
        <v>1718</v>
      </c>
      <c r="R119" s="55" t="s">
        <v>1719</v>
      </c>
      <c r="S119" s="68"/>
      <c r="T119" s="68"/>
      <c r="U119" s="68"/>
      <c r="V119" s="68"/>
    </row>
    <row r="120" spans="1:22" ht="10.5" x14ac:dyDescent="0.3">
      <c r="A120" s="55" t="s">
        <v>1712</v>
      </c>
      <c r="B120" s="59" t="s">
        <v>1733</v>
      </c>
      <c r="C120" s="62"/>
      <c r="D120" s="63">
        <v>259.53816</v>
      </c>
      <c r="E120" s="59" t="s">
        <v>1724</v>
      </c>
      <c r="F120" s="59" t="s">
        <v>1735</v>
      </c>
      <c r="G120" s="59" t="s">
        <v>1730</v>
      </c>
      <c r="H120" s="55">
        <v>0.72</v>
      </c>
      <c r="I120" s="55">
        <v>94.54</v>
      </c>
      <c r="J120" s="60">
        <v>21.549999999999997</v>
      </c>
      <c r="K120" s="55"/>
      <c r="L120" s="63">
        <v>259.53816</v>
      </c>
      <c r="M120" s="59">
        <v>20.3</v>
      </c>
      <c r="N120" s="69">
        <f t="shared" si="7"/>
        <v>259.54162000000002</v>
      </c>
      <c r="O120" s="69">
        <f t="shared" si="7"/>
        <v>20.9</v>
      </c>
      <c r="P120" s="55" t="s">
        <v>1717</v>
      </c>
      <c r="Q120" s="55" t="s">
        <v>1718</v>
      </c>
      <c r="R120" s="55" t="s">
        <v>1719</v>
      </c>
      <c r="S120" s="68"/>
      <c r="T120" s="68"/>
      <c r="U120" s="68"/>
      <c r="V120" s="68"/>
    </row>
    <row r="121" spans="1:22" ht="10.5" x14ac:dyDescent="0.3">
      <c r="A121" s="55" t="s">
        <v>1712</v>
      </c>
      <c r="B121" s="59" t="s">
        <v>1733</v>
      </c>
      <c r="C121" s="62" t="s">
        <v>1744</v>
      </c>
      <c r="D121" s="63">
        <v>259.5795</v>
      </c>
      <c r="E121" s="59" t="s">
        <v>1737</v>
      </c>
      <c r="F121" s="59" t="s">
        <v>1745</v>
      </c>
      <c r="G121" s="59" t="s">
        <v>1729</v>
      </c>
      <c r="H121" s="55">
        <v>-2.64</v>
      </c>
      <c r="I121" s="55">
        <v>101.24</v>
      </c>
      <c r="J121" s="60">
        <v>14.799999999999997</v>
      </c>
      <c r="K121" s="55"/>
      <c r="L121" s="63">
        <v>259.5795</v>
      </c>
      <c r="M121" s="59">
        <v>21.8</v>
      </c>
      <c r="N121" s="69">
        <f t="shared" si="7"/>
        <v>259.56477999999998</v>
      </c>
      <c r="O121" s="69">
        <f t="shared" si="7"/>
        <v>20.82</v>
      </c>
      <c r="P121" s="55" t="s">
        <v>1717</v>
      </c>
      <c r="Q121" s="55" t="s">
        <v>1718</v>
      </c>
      <c r="R121" s="55" t="s">
        <v>1719</v>
      </c>
      <c r="S121" s="68"/>
      <c r="T121" s="68"/>
      <c r="U121" s="68"/>
      <c r="V121" s="68"/>
    </row>
    <row r="122" spans="1:22" ht="10.5" x14ac:dyDescent="0.3">
      <c r="A122" s="55" t="s">
        <v>1712</v>
      </c>
      <c r="B122" s="59" t="s">
        <v>1733</v>
      </c>
      <c r="C122" s="62"/>
      <c r="D122" s="63">
        <v>259.59096</v>
      </c>
      <c r="E122" s="59" t="s">
        <v>1724</v>
      </c>
      <c r="F122" s="59" t="s">
        <v>1735</v>
      </c>
      <c r="G122" s="59" t="s">
        <v>1716</v>
      </c>
      <c r="H122" s="55">
        <v>0.72</v>
      </c>
      <c r="I122" s="55">
        <v>94.54</v>
      </c>
      <c r="J122" s="60">
        <v>20.650000000000006</v>
      </c>
      <c r="K122" s="55"/>
      <c r="L122" s="63">
        <v>259.59096</v>
      </c>
      <c r="M122" s="59">
        <v>20.5</v>
      </c>
      <c r="N122" s="69">
        <f t="shared" si="7"/>
        <v>259.58649200000002</v>
      </c>
      <c r="O122" s="69">
        <f t="shared" si="7"/>
        <v>20.9</v>
      </c>
      <c r="P122" s="55" t="s">
        <v>1717</v>
      </c>
      <c r="Q122" s="55" t="s">
        <v>1718</v>
      </c>
      <c r="R122" s="55" t="s">
        <v>1719</v>
      </c>
      <c r="S122" s="68"/>
      <c r="T122" s="68"/>
      <c r="U122" s="68"/>
      <c r="V122" s="68"/>
    </row>
    <row r="123" spans="1:22" ht="10.5" x14ac:dyDescent="0.3">
      <c r="A123" s="55" t="s">
        <v>1712</v>
      </c>
      <c r="B123" s="59" t="s">
        <v>1733</v>
      </c>
      <c r="C123" s="62" t="s">
        <v>1746</v>
      </c>
      <c r="D123" s="63">
        <v>259.59839999999997</v>
      </c>
      <c r="E123" s="59" t="s">
        <v>1737</v>
      </c>
      <c r="F123" s="59" t="s">
        <v>1745</v>
      </c>
      <c r="G123" s="59" t="s">
        <v>1729</v>
      </c>
      <c r="H123" s="55">
        <v>-2.64</v>
      </c>
      <c r="I123" s="55">
        <v>101.24</v>
      </c>
      <c r="J123" s="60">
        <v>17.950000000000003</v>
      </c>
      <c r="K123" s="55"/>
      <c r="L123" s="63">
        <v>259.59839999999997</v>
      </c>
      <c r="M123" s="59">
        <v>21.1</v>
      </c>
      <c r="N123" s="69">
        <f t="shared" si="7"/>
        <v>259.60753599999998</v>
      </c>
      <c r="O123" s="69">
        <f t="shared" si="7"/>
        <v>21.02</v>
      </c>
      <c r="P123" s="55" t="s">
        <v>1717</v>
      </c>
      <c r="Q123" s="55" t="s">
        <v>1718</v>
      </c>
      <c r="R123" s="55" t="s">
        <v>1719</v>
      </c>
      <c r="S123" s="68"/>
      <c r="T123" s="68"/>
      <c r="U123" s="68"/>
      <c r="V123" s="68"/>
    </row>
    <row r="124" spans="1:22" ht="10.5" x14ac:dyDescent="0.3">
      <c r="A124" s="55" t="s">
        <v>1712</v>
      </c>
      <c r="B124" s="59" t="s">
        <v>1733</v>
      </c>
      <c r="C124" s="62" t="s">
        <v>1746</v>
      </c>
      <c r="D124" s="63">
        <v>259.62543999999997</v>
      </c>
      <c r="E124" s="59" t="s">
        <v>1737</v>
      </c>
      <c r="F124" s="59" t="s">
        <v>1745</v>
      </c>
      <c r="G124" s="59" t="s">
        <v>1726</v>
      </c>
      <c r="H124" s="55">
        <v>-2.64</v>
      </c>
      <c r="I124" s="55">
        <v>101.24</v>
      </c>
      <c r="J124" s="60">
        <v>19.299999999999997</v>
      </c>
      <c r="K124" s="55"/>
      <c r="L124" s="63">
        <v>259.62543999999997</v>
      </c>
      <c r="M124" s="59">
        <v>20.8</v>
      </c>
      <c r="N124" s="69">
        <f t="shared" si="7"/>
        <v>259.63163599999996</v>
      </c>
      <c r="O124" s="69">
        <f t="shared" si="7"/>
        <v>20.640000000000004</v>
      </c>
      <c r="P124" s="55" t="s">
        <v>1717</v>
      </c>
      <c r="Q124" s="55" t="s">
        <v>1718</v>
      </c>
      <c r="R124" s="55" t="s">
        <v>1719</v>
      </c>
      <c r="S124" s="68"/>
      <c r="T124" s="68"/>
      <c r="U124" s="68"/>
      <c r="V124" s="68"/>
    </row>
    <row r="125" spans="1:22" ht="10.5" x14ac:dyDescent="0.3">
      <c r="A125" s="55" t="s">
        <v>1712</v>
      </c>
      <c r="B125" s="59" t="s">
        <v>1733</v>
      </c>
      <c r="C125" s="62" t="s">
        <v>1746</v>
      </c>
      <c r="D125" s="63">
        <v>259.64337999999998</v>
      </c>
      <c r="E125" s="59" t="s">
        <v>1737</v>
      </c>
      <c r="F125" s="59" t="s">
        <v>1745</v>
      </c>
      <c r="G125" s="59" t="s">
        <v>1726</v>
      </c>
      <c r="H125" s="55">
        <v>-2.64</v>
      </c>
      <c r="I125" s="55">
        <v>101.24</v>
      </c>
      <c r="J125" s="60">
        <v>18.850000000000009</v>
      </c>
      <c r="K125" s="55"/>
      <c r="L125" s="63">
        <v>259.64337999999998</v>
      </c>
      <c r="M125" s="59">
        <v>20.9</v>
      </c>
      <c r="N125" s="69">
        <f t="shared" si="7"/>
        <v>259.65704399999993</v>
      </c>
      <c r="O125" s="69">
        <f t="shared" si="7"/>
        <v>20.740000000000002</v>
      </c>
      <c r="P125" s="55" t="s">
        <v>1717</v>
      </c>
      <c r="Q125" s="55" t="s">
        <v>1718</v>
      </c>
      <c r="R125" s="55" t="s">
        <v>1719</v>
      </c>
      <c r="S125" s="68"/>
      <c r="T125" s="68"/>
      <c r="U125" s="68"/>
      <c r="V125" s="68"/>
    </row>
    <row r="126" spans="1:22" ht="10.5" x14ac:dyDescent="0.3">
      <c r="A126" s="55" t="s">
        <v>1712</v>
      </c>
      <c r="B126" s="59" t="s">
        <v>1733</v>
      </c>
      <c r="C126" s="62" t="s">
        <v>1746</v>
      </c>
      <c r="D126" s="63">
        <v>259.7</v>
      </c>
      <c r="E126" s="59" t="s">
        <v>1737</v>
      </c>
      <c r="F126" s="59" t="s">
        <v>1740</v>
      </c>
      <c r="G126" s="59" t="s">
        <v>1716</v>
      </c>
      <c r="H126" s="55">
        <v>-2.64</v>
      </c>
      <c r="I126" s="55">
        <v>101.24</v>
      </c>
      <c r="J126" s="60">
        <v>23.350000000000009</v>
      </c>
      <c r="K126" s="55"/>
      <c r="L126" s="63">
        <v>259.7</v>
      </c>
      <c r="M126" s="59">
        <v>19.899999999999999</v>
      </c>
      <c r="N126" s="69">
        <f t="shared" si="7"/>
        <v>259.68205599999999</v>
      </c>
      <c r="O126" s="69">
        <f t="shared" si="7"/>
        <v>20.72</v>
      </c>
      <c r="P126" s="55" t="s">
        <v>1717</v>
      </c>
      <c r="Q126" s="55" t="s">
        <v>1718</v>
      </c>
      <c r="R126" s="55" t="s">
        <v>1719</v>
      </c>
      <c r="S126" s="68"/>
      <c r="T126" s="68"/>
      <c r="U126" s="68"/>
      <c r="V126" s="68"/>
    </row>
    <row r="127" spans="1:22" ht="10.5" x14ac:dyDescent="0.3">
      <c r="A127" s="55" t="s">
        <v>1712</v>
      </c>
      <c r="B127" s="59" t="s">
        <v>1733</v>
      </c>
      <c r="C127" s="62"/>
      <c r="D127" s="63">
        <v>259.71799999999996</v>
      </c>
      <c r="E127" s="59" t="s">
        <v>1724</v>
      </c>
      <c r="F127" s="59" t="s">
        <v>1735</v>
      </c>
      <c r="G127" s="59" t="s">
        <v>1716</v>
      </c>
      <c r="H127" s="55">
        <v>0.72</v>
      </c>
      <c r="I127" s="55">
        <v>94.54</v>
      </c>
      <c r="J127" s="60">
        <v>18.400000000000006</v>
      </c>
      <c r="K127" s="55"/>
      <c r="L127" s="63">
        <v>259.71799999999996</v>
      </c>
      <c r="M127" s="64">
        <v>21</v>
      </c>
      <c r="N127" s="69">
        <f t="shared" si="7"/>
        <v>259.70289199999996</v>
      </c>
      <c r="O127" s="69">
        <f t="shared" si="7"/>
        <v>20.78</v>
      </c>
      <c r="P127" s="55" t="s">
        <v>1717</v>
      </c>
      <c r="Q127" s="55" t="s">
        <v>1718</v>
      </c>
      <c r="R127" s="55" t="s">
        <v>1719</v>
      </c>
      <c r="S127" s="68"/>
      <c r="T127" s="68"/>
      <c r="U127" s="68"/>
      <c r="V127" s="68"/>
    </row>
    <row r="128" spans="1:22" ht="10.5" x14ac:dyDescent="0.3">
      <c r="A128" s="55" t="s">
        <v>1712</v>
      </c>
      <c r="B128" s="59" t="s">
        <v>1733</v>
      </c>
      <c r="C128" s="62" t="s">
        <v>1746</v>
      </c>
      <c r="D128" s="63">
        <v>259.72345999999999</v>
      </c>
      <c r="E128" s="59" t="s">
        <v>1737</v>
      </c>
      <c r="F128" s="59" t="s">
        <v>1745</v>
      </c>
      <c r="G128" s="59" t="s">
        <v>1730</v>
      </c>
      <c r="H128" s="55">
        <v>-2.64</v>
      </c>
      <c r="I128" s="55">
        <v>101.24</v>
      </c>
      <c r="J128" s="60">
        <v>18.400000000000006</v>
      </c>
      <c r="K128" s="55"/>
      <c r="L128" s="63">
        <v>259.72345999999999</v>
      </c>
      <c r="M128" s="64">
        <v>21</v>
      </c>
      <c r="N128" s="69">
        <f t="shared" si="7"/>
        <v>259.72098799999998</v>
      </c>
      <c r="O128" s="69">
        <f t="shared" si="7"/>
        <v>20.7</v>
      </c>
      <c r="P128" s="55" t="s">
        <v>1717</v>
      </c>
      <c r="Q128" s="55" t="s">
        <v>1718</v>
      </c>
      <c r="R128" s="55" t="s">
        <v>1719</v>
      </c>
      <c r="S128" s="68"/>
      <c r="T128" s="68"/>
      <c r="U128" s="68"/>
      <c r="V128" s="68"/>
    </row>
    <row r="129" spans="1:22" ht="10.5" x14ac:dyDescent="0.3">
      <c r="A129" s="55" t="s">
        <v>1712</v>
      </c>
      <c r="B129" s="59" t="s">
        <v>1733</v>
      </c>
      <c r="C129" s="62" t="s">
        <v>1746</v>
      </c>
      <c r="D129" s="63">
        <v>259.72961999999995</v>
      </c>
      <c r="E129" s="59" t="s">
        <v>1737</v>
      </c>
      <c r="F129" s="59" t="s">
        <v>1745</v>
      </c>
      <c r="G129" s="59" t="s">
        <v>1730</v>
      </c>
      <c r="H129" s="55">
        <v>-2.64</v>
      </c>
      <c r="I129" s="55">
        <v>101.24</v>
      </c>
      <c r="J129" s="60">
        <v>17.950000000000003</v>
      </c>
      <c r="K129" s="55"/>
      <c r="L129" s="63">
        <v>259.72961999999995</v>
      </c>
      <c r="M129" s="59">
        <v>21.1</v>
      </c>
      <c r="N129" s="69">
        <f t="shared" si="7"/>
        <v>259.72978799999999</v>
      </c>
      <c r="O129" s="69">
        <f t="shared" si="7"/>
        <v>20.7</v>
      </c>
      <c r="P129" s="55" t="s">
        <v>1717</v>
      </c>
      <c r="Q129" s="55" t="s">
        <v>1718</v>
      </c>
      <c r="R129" s="55" t="s">
        <v>1719</v>
      </c>
      <c r="S129" s="68"/>
      <c r="T129" s="68"/>
      <c r="U129" s="68"/>
      <c r="V129" s="68"/>
    </row>
    <row r="130" spans="1:22" ht="10.5" x14ac:dyDescent="0.3">
      <c r="A130" s="55" t="s">
        <v>1712</v>
      </c>
      <c r="B130" s="59" t="s">
        <v>1733</v>
      </c>
      <c r="C130" s="62" t="s">
        <v>1746</v>
      </c>
      <c r="D130" s="63">
        <v>259.73385999999999</v>
      </c>
      <c r="E130" s="59" t="s">
        <v>1737</v>
      </c>
      <c r="F130" s="59" t="s">
        <v>1745</v>
      </c>
      <c r="G130" s="59" t="s">
        <v>1716</v>
      </c>
      <c r="H130" s="55">
        <v>-2.64</v>
      </c>
      <c r="I130" s="55">
        <v>101.24</v>
      </c>
      <c r="J130" s="60">
        <v>20.650000000000006</v>
      </c>
      <c r="K130" s="55"/>
      <c r="L130" s="63">
        <v>259.73385999999999</v>
      </c>
      <c r="M130" s="59">
        <v>20.5</v>
      </c>
      <c r="N130" s="69">
        <f t="shared" si="7"/>
        <v>259.73953199999994</v>
      </c>
      <c r="O130" s="69">
        <f t="shared" si="7"/>
        <v>20.619999999999997</v>
      </c>
      <c r="P130" s="55" t="s">
        <v>1717</v>
      </c>
      <c r="Q130" s="55" t="s">
        <v>1718</v>
      </c>
      <c r="R130" s="55" t="s">
        <v>1719</v>
      </c>
      <c r="S130" s="68"/>
      <c r="T130" s="68"/>
      <c r="U130" s="68"/>
      <c r="V130" s="68"/>
    </row>
    <row r="131" spans="1:22" ht="10.5" x14ac:dyDescent="0.3">
      <c r="A131" s="55" t="s">
        <v>1712</v>
      </c>
      <c r="B131" s="59" t="s">
        <v>1733</v>
      </c>
      <c r="C131" s="62" t="s">
        <v>1746</v>
      </c>
      <c r="D131" s="63">
        <v>259.74399999999997</v>
      </c>
      <c r="E131" s="59" t="s">
        <v>1737</v>
      </c>
      <c r="F131" s="59" t="s">
        <v>1745</v>
      </c>
      <c r="G131" s="59" t="s">
        <v>1716</v>
      </c>
      <c r="H131" s="55">
        <v>-2.64</v>
      </c>
      <c r="I131" s="55">
        <v>101.24</v>
      </c>
      <c r="J131" s="60">
        <v>23.350000000000009</v>
      </c>
      <c r="K131" s="55"/>
      <c r="L131" s="63">
        <v>259.74399999999997</v>
      </c>
      <c r="M131" s="59">
        <v>19.899999999999999</v>
      </c>
      <c r="N131" s="69">
        <f t="shared" si="7"/>
        <v>259.74883999999992</v>
      </c>
      <c r="O131" s="69">
        <f t="shared" si="7"/>
        <v>20.54</v>
      </c>
      <c r="P131" s="55" t="s">
        <v>1717</v>
      </c>
      <c r="Q131" s="55" t="s">
        <v>1718</v>
      </c>
      <c r="R131" s="55" t="s">
        <v>1719</v>
      </c>
      <c r="S131" s="68"/>
      <c r="T131" s="68"/>
      <c r="U131" s="68"/>
      <c r="V131" s="68"/>
    </row>
    <row r="132" spans="1:22" ht="10.5" x14ac:dyDescent="0.3">
      <c r="A132" s="55" t="s">
        <v>1712</v>
      </c>
      <c r="B132" s="59" t="s">
        <v>1733</v>
      </c>
      <c r="C132" s="62" t="s">
        <v>1747</v>
      </c>
      <c r="D132" s="63">
        <v>259.76671999999996</v>
      </c>
      <c r="E132" s="59" t="s">
        <v>1737</v>
      </c>
      <c r="F132" s="59" t="s">
        <v>1745</v>
      </c>
      <c r="G132" s="59" t="s">
        <v>1729</v>
      </c>
      <c r="H132" s="55">
        <v>-2.64</v>
      </c>
      <c r="I132" s="55">
        <v>101.24</v>
      </c>
      <c r="J132" s="60">
        <v>20.200000000000003</v>
      </c>
      <c r="K132" s="55"/>
      <c r="L132" s="63">
        <v>259.76671999999996</v>
      </c>
      <c r="M132" s="59">
        <v>20.6</v>
      </c>
      <c r="N132" s="69">
        <f t="shared" ref="N132:O147" si="8">AVERAGE(L130:L134)</f>
        <v>259.75691599999999</v>
      </c>
      <c r="O132" s="69">
        <f t="shared" si="8"/>
        <v>20.5</v>
      </c>
      <c r="P132" s="55" t="s">
        <v>1717</v>
      </c>
      <c r="Q132" s="55" t="s">
        <v>1718</v>
      </c>
      <c r="R132" s="55" t="s">
        <v>1719</v>
      </c>
      <c r="S132" s="68"/>
      <c r="T132" s="68"/>
      <c r="U132" s="68"/>
      <c r="V132" s="68"/>
    </row>
    <row r="133" spans="1:22" ht="10.5" x14ac:dyDescent="0.3">
      <c r="A133" s="55" t="s">
        <v>1712</v>
      </c>
      <c r="B133" s="59" t="s">
        <v>1733</v>
      </c>
      <c r="C133" s="62" t="s">
        <v>1747</v>
      </c>
      <c r="D133" s="63">
        <v>259.77</v>
      </c>
      <c r="E133" s="59" t="s">
        <v>1737</v>
      </c>
      <c r="F133" s="59" t="s">
        <v>1740</v>
      </c>
      <c r="G133" s="59" t="s">
        <v>1716</v>
      </c>
      <c r="H133" s="55">
        <v>-2.64</v>
      </c>
      <c r="I133" s="55">
        <v>101.24</v>
      </c>
      <c r="J133" s="60">
        <v>20.200000000000003</v>
      </c>
      <c r="K133" s="55"/>
      <c r="L133" s="63">
        <v>259.77</v>
      </c>
      <c r="M133" s="59">
        <v>20.6</v>
      </c>
      <c r="N133" s="69">
        <f t="shared" si="8"/>
        <v>259.76588800000002</v>
      </c>
      <c r="O133" s="69">
        <f t="shared" si="8"/>
        <v>20.52</v>
      </c>
      <c r="P133" s="55" t="s">
        <v>1717</v>
      </c>
      <c r="Q133" s="55" t="s">
        <v>1718</v>
      </c>
      <c r="R133" s="55" t="s">
        <v>1719</v>
      </c>
      <c r="S133" s="68"/>
      <c r="T133" s="68"/>
      <c r="U133" s="68"/>
      <c r="V133" s="68"/>
    </row>
    <row r="134" spans="1:22" ht="10.5" x14ac:dyDescent="0.3">
      <c r="A134" s="55" t="s">
        <v>1712</v>
      </c>
      <c r="B134" s="59" t="s">
        <v>1733</v>
      </c>
      <c r="C134" s="62" t="s">
        <v>1747</v>
      </c>
      <c r="D134" s="63">
        <v>259.77</v>
      </c>
      <c r="E134" s="59" t="s">
        <v>1737</v>
      </c>
      <c r="F134" s="59" t="s">
        <v>1740</v>
      </c>
      <c r="G134" s="59" t="s">
        <v>1726</v>
      </c>
      <c r="H134" s="55">
        <v>-2.64</v>
      </c>
      <c r="I134" s="55">
        <v>101.24</v>
      </c>
      <c r="J134" s="60">
        <v>18.850000000000009</v>
      </c>
      <c r="K134" s="55"/>
      <c r="L134" s="63">
        <v>259.77</v>
      </c>
      <c r="M134" s="59">
        <v>20.9</v>
      </c>
      <c r="N134" s="69">
        <f t="shared" si="8"/>
        <v>259.77308799999997</v>
      </c>
      <c r="O134" s="69">
        <f t="shared" si="8"/>
        <v>20.560000000000002</v>
      </c>
      <c r="P134" s="55" t="s">
        <v>1717</v>
      </c>
      <c r="Q134" s="55" t="s">
        <v>1718</v>
      </c>
      <c r="R134" s="55" t="s">
        <v>1719</v>
      </c>
      <c r="S134" s="68"/>
      <c r="T134" s="68"/>
      <c r="U134" s="68"/>
      <c r="V134" s="68"/>
    </row>
    <row r="135" spans="1:22" ht="10.5" x14ac:dyDescent="0.3">
      <c r="A135" s="55" t="s">
        <v>1712</v>
      </c>
      <c r="B135" s="59" t="s">
        <v>1733</v>
      </c>
      <c r="C135" s="62"/>
      <c r="D135" s="63">
        <v>259.77871999999996</v>
      </c>
      <c r="E135" s="59" t="s">
        <v>1724</v>
      </c>
      <c r="F135" s="59" t="s">
        <v>1735</v>
      </c>
      <c r="G135" s="59" t="s">
        <v>1730</v>
      </c>
      <c r="H135" s="55">
        <v>0.72</v>
      </c>
      <c r="I135" s="55">
        <v>94.54</v>
      </c>
      <c r="J135" s="60">
        <v>20.200000000000003</v>
      </c>
      <c r="K135" s="55"/>
      <c r="L135" s="63">
        <v>259.77871999999996</v>
      </c>
      <c r="M135" s="59">
        <v>20.6</v>
      </c>
      <c r="N135" s="69">
        <f t="shared" si="8"/>
        <v>259.77974399999999</v>
      </c>
      <c r="O135" s="69">
        <f t="shared" si="8"/>
        <v>20.580000000000002</v>
      </c>
      <c r="P135" s="55" t="s">
        <v>1717</v>
      </c>
      <c r="Q135" s="55" t="s">
        <v>1718</v>
      </c>
      <c r="R135" s="55" t="s">
        <v>1719</v>
      </c>
      <c r="S135" s="68"/>
      <c r="T135" s="68"/>
      <c r="U135" s="68"/>
      <c r="V135" s="68"/>
    </row>
    <row r="136" spans="1:22" ht="10.5" x14ac:dyDescent="0.3">
      <c r="A136" s="55" t="s">
        <v>1712</v>
      </c>
      <c r="B136" s="59" t="s">
        <v>1733</v>
      </c>
      <c r="C136" s="62" t="s">
        <v>1747</v>
      </c>
      <c r="D136" s="63">
        <v>259.77999999999997</v>
      </c>
      <c r="E136" s="59" t="s">
        <v>1737</v>
      </c>
      <c r="F136" s="59" t="s">
        <v>1740</v>
      </c>
      <c r="G136" s="59" t="s">
        <v>1716</v>
      </c>
      <c r="H136" s="55">
        <v>-2.64</v>
      </c>
      <c r="I136" s="55">
        <v>101.24</v>
      </c>
      <c r="J136" s="60">
        <v>22.450000000000003</v>
      </c>
      <c r="K136" s="55"/>
      <c r="L136" s="63">
        <v>259.77999999999997</v>
      </c>
      <c r="M136" s="59">
        <v>20.100000000000001</v>
      </c>
      <c r="N136" s="69">
        <f t="shared" si="8"/>
        <v>259.80574399999995</v>
      </c>
      <c r="O136" s="69">
        <f t="shared" si="8"/>
        <v>20.52</v>
      </c>
      <c r="P136" s="55" t="s">
        <v>1717</v>
      </c>
      <c r="Q136" s="55" t="s">
        <v>1718</v>
      </c>
      <c r="R136" s="55" t="s">
        <v>1719</v>
      </c>
      <c r="S136" s="68"/>
      <c r="T136" s="68"/>
      <c r="U136" s="68"/>
      <c r="V136" s="68"/>
    </row>
    <row r="137" spans="1:22" ht="10.5" x14ac:dyDescent="0.3">
      <c r="A137" s="55" t="s">
        <v>1712</v>
      </c>
      <c r="B137" s="59" t="s">
        <v>1733</v>
      </c>
      <c r="C137" s="62" t="s">
        <v>1747</v>
      </c>
      <c r="D137" s="63">
        <v>259.79999999999995</v>
      </c>
      <c r="E137" s="59" t="s">
        <v>1737</v>
      </c>
      <c r="F137" s="59" t="s">
        <v>1745</v>
      </c>
      <c r="G137" s="59" t="s">
        <v>1716</v>
      </c>
      <c r="H137" s="55">
        <v>-2.64</v>
      </c>
      <c r="I137" s="55">
        <v>101.24</v>
      </c>
      <c r="J137" s="60">
        <v>19.750000000000014</v>
      </c>
      <c r="K137" s="55"/>
      <c r="L137" s="63">
        <v>259.79999999999995</v>
      </c>
      <c r="M137" s="59">
        <v>20.7</v>
      </c>
      <c r="N137" s="69">
        <f t="shared" si="8"/>
        <v>259.89174399999996</v>
      </c>
      <c r="O137" s="69">
        <f t="shared" si="8"/>
        <v>20.3</v>
      </c>
      <c r="P137" s="55" t="s">
        <v>1717</v>
      </c>
      <c r="Q137" s="55" t="s">
        <v>1718</v>
      </c>
      <c r="R137" s="55" t="s">
        <v>1719</v>
      </c>
      <c r="S137" s="68"/>
      <c r="T137" s="68"/>
      <c r="U137" s="68"/>
      <c r="V137" s="68"/>
    </row>
    <row r="138" spans="1:22" ht="10.5" x14ac:dyDescent="0.3">
      <c r="A138" s="55" t="s">
        <v>1712</v>
      </c>
      <c r="B138" s="59" t="s">
        <v>1748</v>
      </c>
      <c r="C138" s="62" t="s">
        <v>1749</v>
      </c>
      <c r="D138" s="63">
        <v>259.89999999999998</v>
      </c>
      <c r="E138" s="59" t="s">
        <v>1737</v>
      </c>
      <c r="F138" s="59" t="s">
        <v>1740</v>
      </c>
      <c r="G138" s="59" t="s">
        <v>1716</v>
      </c>
      <c r="H138" s="55">
        <v>-2.64</v>
      </c>
      <c r="I138" s="55">
        <v>101.24</v>
      </c>
      <c r="J138" s="60">
        <v>21.549999999999997</v>
      </c>
      <c r="K138" s="55"/>
      <c r="L138" s="63">
        <v>259.89999999999998</v>
      </c>
      <c r="M138" s="59">
        <v>20.3</v>
      </c>
      <c r="N138" s="69">
        <f t="shared" si="8"/>
        <v>259.976</v>
      </c>
      <c r="O138" s="69">
        <f t="shared" si="8"/>
        <v>20.2</v>
      </c>
      <c r="P138" s="55" t="s">
        <v>1717</v>
      </c>
      <c r="Q138" s="55" t="s">
        <v>1718</v>
      </c>
      <c r="R138" s="55" t="s">
        <v>1719</v>
      </c>
      <c r="S138" s="68"/>
      <c r="T138" s="68"/>
      <c r="U138" s="68"/>
      <c r="V138" s="68"/>
    </row>
    <row r="139" spans="1:22" ht="10.5" x14ac:dyDescent="0.3">
      <c r="A139" s="55" t="s">
        <v>1712</v>
      </c>
      <c r="B139" s="59" t="s">
        <v>1748</v>
      </c>
      <c r="C139" s="62" t="s">
        <v>1750</v>
      </c>
      <c r="D139" s="63">
        <v>260.2</v>
      </c>
      <c r="E139" s="59" t="s">
        <v>1737</v>
      </c>
      <c r="F139" s="59" t="s">
        <v>1745</v>
      </c>
      <c r="G139" s="59" t="s">
        <v>1716</v>
      </c>
      <c r="H139" s="55">
        <v>-2.64</v>
      </c>
      <c r="I139" s="55">
        <v>101.24</v>
      </c>
      <c r="J139" s="60">
        <v>23.799999999999997</v>
      </c>
      <c r="K139" s="55"/>
      <c r="L139" s="63">
        <v>260.2</v>
      </c>
      <c r="M139" s="59">
        <v>19.8</v>
      </c>
      <c r="N139" s="69">
        <f t="shared" si="8"/>
        <v>260.06</v>
      </c>
      <c r="O139" s="69">
        <f t="shared" si="8"/>
        <v>20.240000000000002</v>
      </c>
      <c r="P139" s="55" t="s">
        <v>1717</v>
      </c>
      <c r="Q139" s="55" t="s">
        <v>1718</v>
      </c>
      <c r="R139" s="55" t="s">
        <v>1719</v>
      </c>
      <c r="S139" s="68"/>
      <c r="T139" s="68"/>
      <c r="U139" s="68"/>
      <c r="V139" s="68"/>
    </row>
    <row r="140" spans="1:22" ht="10.5" x14ac:dyDescent="0.3">
      <c r="A140" s="55" t="s">
        <v>1712</v>
      </c>
      <c r="B140" s="59" t="s">
        <v>1748</v>
      </c>
      <c r="C140" s="62" t="s">
        <v>1750</v>
      </c>
      <c r="D140" s="63">
        <v>260.2</v>
      </c>
      <c r="E140" s="59" t="s">
        <v>1737</v>
      </c>
      <c r="F140" s="59" t="s">
        <v>1745</v>
      </c>
      <c r="G140" s="59" t="s">
        <v>1716</v>
      </c>
      <c r="H140" s="55">
        <v>-2.64</v>
      </c>
      <c r="I140" s="55">
        <v>101.24</v>
      </c>
      <c r="J140" s="60">
        <v>22.450000000000003</v>
      </c>
      <c r="K140" s="55"/>
      <c r="L140" s="63">
        <v>260.2</v>
      </c>
      <c r="M140" s="59">
        <v>20.100000000000001</v>
      </c>
      <c r="N140" s="69">
        <f t="shared" si="8"/>
        <v>260.14</v>
      </c>
      <c r="O140" s="69">
        <f t="shared" si="8"/>
        <v>20.16</v>
      </c>
      <c r="P140" s="55" t="s">
        <v>1717</v>
      </c>
      <c r="Q140" s="55" t="s">
        <v>1718</v>
      </c>
      <c r="R140" s="55" t="s">
        <v>1719</v>
      </c>
      <c r="S140" s="68"/>
      <c r="T140" s="68"/>
      <c r="U140" s="68"/>
      <c r="V140" s="68"/>
    </row>
    <row r="141" spans="1:22" ht="10.5" x14ac:dyDescent="0.3">
      <c r="A141" s="55" t="s">
        <v>1712</v>
      </c>
      <c r="B141" s="59" t="s">
        <v>1748</v>
      </c>
      <c r="C141" s="62" t="s">
        <v>1750</v>
      </c>
      <c r="D141" s="63">
        <v>260.2</v>
      </c>
      <c r="E141" s="59" t="s">
        <v>1737</v>
      </c>
      <c r="F141" s="59" t="s">
        <v>1745</v>
      </c>
      <c r="G141" s="59" t="s">
        <v>1716</v>
      </c>
      <c r="H141" s="55">
        <v>-2.64</v>
      </c>
      <c r="I141" s="55">
        <v>101.24</v>
      </c>
      <c r="J141" s="60">
        <v>21.549999999999997</v>
      </c>
      <c r="K141" s="55"/>
      <c r="L141" s="63">
        <v>260.2</v>
      </c>
      <c r="M141" s="59">
        <v>20.3</v>
      </c>
      <c r="N141" s="69">
        <f t="shared" si="8"/>
        <v>260.2</v>
      </c>
      <c r="O141" s="69">
        <f t="shared" si="8"/>
        <v>20.080000000000002</v>
      </c>
      <c r="P141" s="55" t="s">
        <v>1717</v>
      </c>
      <c r="Q141" s="55" t="s">
        <v>1718</v>
      </c>
      <c r="R141" s="55" t="s">
        <v>1719</v>
      </c>
      <c r="S141" s="68"/>
      <c r="T141" s="68"/>
      <c r="U141" s="68"/>
      <c r="V141" s="68"/>
    </row>
    <row r="142" spans="1:22" ht="10.5" x14ac:dyDescent="0.3">
      <c r="A142" s="55" t="s">
        <v>1712</v>
      </c>
      <c r="B142" s="59" t="s">
        <v>1748</v>
      </c>
      <c r="C142" s="62" t="s">
        <v>1750</v>
      </c>
      <c r="D142" s="63">
        <v>260.2</v>
      </c>
      <c r="E142" s="59" t="s">
        <v>1737</v>
      </c>
      <c r="F142" s="59" t="s">
        <v>1745</v>
      </c>
      <c r="G142" s="59" t="s">
        <v>1741</v>
      </c>
      <c r="H142" s="55">
        <v>-2.64</v>
      </c>
      <c r="I142" s="55">
        <v>101.24</v>
      </c>
      <c r="J142" s="60">
        <v>21.549999999999997</v>
      </c>
      <c r="K142" s="55"/>
      <c r="L142" s="63">
        <v>260.2</v>
      </c>
      <c r="M142" s="59">
        <v>20.3</v>
      </c>
      <c r="N142" s="69">
        <f t="shared" si="8"/>
        <v>260.23999999999995</v>
      </c>
      <c r="O142" s="69">
        <f t="shared" si="8"/>
        <v>20.139999999999997</v>
      </c>
      <c r="P142" s="55" t="s">
        <v>1717</v>
      </c>
      <c r="Q142" s="55" t="s">
        <v>1718</v>
      </c>
      <c r="R142" s="55" t="s">
        <v>1719</v>
      </c>
      <c r="S142" s="68"/>
      <c r="T142" s="68"/>
      <c r="U142" s="68"/>
      <c r="V142" s="68"/>
    </row>
    <row r="143" spans="1:22" ht="10.5" x14ac:dyDescent="0.3">
      <c r="A143" s="55" t="s">
        <v>1712</v>
      </c>
      <c r="B143" s="59" t="s">
        <v>1748</v>
      </c>
      <c r="C143" s="62" t="s">
        <v>1750</v>
      </c>
      <c r="D143" s="63">
        <v>260.2</v>
      </c>
      <c r="E143" s="59" t="s">
        <v>1737</v>
      </c>
      <c r="F143" s="59" t="s">
        <v>1745</v>
      </c>
      <c r="G143" s="59" t="s">
        <v>1730</v>
      </c>
      <c r="H143" s="55">
        <v>-2.64</v>
      </c>
      <c r="I143" s="55">
        <v>101.24</v>
      </c>
      <c r="J143" s="60">
        <v>23.350000000000009</v>
      </c>
      <c r="K143" s="55"/>
      <c r="L143" s="63">
        <v>260.2</v>
      </c>
      <c r="M143" s="59">
        <v>19.899999999999999</v>
      </c>
      <c r="N143" s="69">
        <f t="shared" si="8"/>
        <v>260.32</v>
      </c>
      <c r="O143" s="69">
        <f t="shared" si="8"/>
        <v>19.919999999999998</v>
      </c>
      <c r="P143" s="55" t="s">
        <v>1717</v>
      </c>
      <c r="Q143" s="55" t="s">
        <v>1718</v>
      </c>
      <c r="R143" s="55" t="s">
        <v>1719</v>
      </c>
      <c r="S143" s="68"/>
      <c r="T143" s="68"/>
      <c r="U143" s="68"/>
      <c r="V143" s="68"/>
    </row>
    <row r="144" spans="1:22" ht="10.5" x14ac:dyDescent="0.3">
      <c r="A144" s="55" t="s">
        <v>1712</v>
      </c>
      <c r="B144" s="59" t="s">
        <v>1748</v>
      </c>
      <c r="C144" s="62" t="s">
        <v>1750</v>
      </c>
      <c r="D144" s="63">
        <v>260.39999999999998</v>
      </c>
      <c r="E144" s="59" t="s">
        <v>1737</v>
      </c>
      <c r="F144" s="59" t="s">
        <v>1745</v>
      </c>
      <c r="G144" s="59" t="s">
        <v>1726</v>
      </c>
      <c r="H144" s="55">
        <v>-2.64</v>
      </c>
      <c r="I144" s="55">
        <v>101.24</v>
      </c>
      <c r="J144" s="60">
        <v>22.450000000000003</v>
      </c>
      <c r="K144" s="55"/>
      <c r="L144" s="63">
        <v>260.39999999999998</v>
      </c>
      <c r="M144" s="59">
        <v>20.100000000000001</v>
      </c>
      <c r="N144" s="69">
        <f t="shared" si="8"/>
        <v>260.39999999999998</v>
      </c>
      <c r="O144" s="69">
        <f t="shared" si="8"/>
        <v>19.68</v>
      </c>
      <c r="P144" s="55" t="s">
        <v>1717</v>
      </c>
      <c r="Q144" s="55" t="s">
        <v>1718</v>
      </c>
      <c r="R144" s="55" t="s">
        <v>1719</v>
      </c>
      <c r="S144" s="68"/>
      <c r="T144" s="68"/>
      <c r="U144" s="68"/>
      <c r="V144" s="68"/>
    </row>
    <row r="145" spans="1:22" ht="10.5" x14ac:dyDescent="0.3">
      <c r="A145" s="55" t="s">
        <v>1712</v>
      </c>
      <c r="B145" s="59" t="s">
        <v>1748</v>
      </c>
      <c r="C145" s="62" t="s">
        <v>1751</v>
      </c>
      <c r="D145" s="63">
        <v>260.60000000000002</v>
      </c>
      <c r="E145" s="59" t="s">
        <v>1737</v>
      </c>
      <c r="F145" s="59" t="s">
        <v>1745</v>
      </c>
      <c r="G145" s="59" t="s">
        <v>1716</v>
      </c>
      <c r="H145" s="55">
        <v>-2.64</v>
      </c>
      <c r="I145" s="55">
        <v>101.24</v>
      </c>
      <c r="J145" s="60">
        <v>27.400000000000006</v>
      </c>
      <c r="K145" s="55"/>
      <c r="L145" s="63">
        <v>260.60000000000002</v>
      </c>
      <c r="M145" s="64">
        <v>19</v>
      </c>
      <c r="N145" s="69">
        <f t="shared" si="8"/>
        <v>260.48</v>
      </c>
      <c r="O145" s="69">
        <f t="shared" si="8"/>
        <v>19.559999999999999</v>
      </c>
      <c r="P145" s="55" t="s">
        <v>1717</v>
      </c>
      <c r="Q145" s="55" t="s">
        <v>1718</v>
      </c>
      <c r="R145" s="55" t="s">
        <v>1719</v>
      </c>
      <c r="S145" s="68"/>
      <c r="T145" s="68"/>
      <c r="U145" s="68"/>
      <c r="V145" s="68"/>
    </row>
    <row r="146" spans="1:22" ht="10.5" x14ac:dyDescent="0.3">
      <c r="A146" s="55" t="s">
        <v>1712</v>
      </c>
      <c r="B146" s="59" t="s">
        <v>1748</v>
      </c>
      <c r="C146" s="62" t="s">
        <v>1750</v>
      </c>
      <c r="D146" s="63">
        <v>260.60000000000002</v>
      </c>
      <c r="E146" s="59" t="s">
        <v>1737</v>
      </c>
      <c r="F146" s="59" t="s">
        <v>1745</v>
      </c>
      <c r="G146" s="59" t="s">
        <v>1716</v>
      </c>
      <c r="H146" s="55">
        <v>-2.64</v>
      </c>
      <c r="I146" s="55">
        <v>101.24</v>
      </c>
      <c r="J146" s="60">
        <v>26.950000000000003</v>
      </c>
      <c r="K146" s="55"/>
      <c r="L146" s="63">
        <v>260.60000000000002</v>
      </c>
      <c r="M146" s="64">
        <v>19.100000000000001</v>
      </c>
      <c r="N146" s="69">
        <f t="shared" si="8"/>
        <v>260.56000000000006</v>
      </c>
      <c r="O146" s="69">
        <f t="shared" si="8"/>
        <v>19.62</v>
      </c>
      <c r="P146" s="55" t="s">
        <v>1717</v>
      </c>
      <c r="Q146" s="55" t="s">
        <v>1718</v>
      </c>
      <c r="R146" s="55" t="s">
        <v>1719</v>
      </c>
      <c r="S146" s="68"/>
      <c r="T146" s="68"/>
      <c r="U146" s="68"/>
      <c r="V146" s="68"/>
    </row>
    <row r="147" spans="1:22" ht="10.5" x14ac:dyDescent="0.3">
      <c r="A147" s="55" t="s">
        <v>1712</v>
      </c>
      <c r="B147" s="59" t="s">
        <v>1748</v>
      </c>
      <c r="C147" s="62" t="s">
        <v>1750</v>
      </c>
      <c r="D147" s="63">
        <v>260.60000000000002</v>
      </c>
      <c r="E147" s="59" t="s">
        <v>1737</v>
      </c>
      <c r="F147" s="59" t="s">
        <v>1740</v>
      </c>
      <c r="G147" s="59" t="s">
        <v>1716</v>
      </c>
      <c r="H147" s="55">
        <v>-2.64</v>
      </c>
      <c r="I147" s="55">
        <v>101.24</v>
      </c>
      <c r="J147" s="60">
        <v>24.250000000000014</v>
      </c>
      <c r="K147" s="55"/>
      <c r="L147" s="63">
        <v>260.60000000000002</v>
      </c>
      <c r="M147" s="59">
        <v>19.7</v>
      </c>
      <c r="N147" s="69">
        <f t="shared" si="8"/>
        <v>260.60000000000002</v>
      </c>
      <c r="O147" s="69">
        <f t="shared" si="8"/>
        <v>19.600000000000001</v>
      </c>
      <c r="P147" s="55" t="s">
        <v>1717</v>
      </c>
      <c r="Q147" s="55" t="s">
        <v>1718</v>
      </c>
      <c r="R147" s="55" t="s">
        <v>1719</v>
      </c>
      <c r="S147" s="68"/>
      <c r="T147" s="68"/>
      <c r="U147" s="68"/>
      <c r="V147" s="68"/>
    </row>
    <row r="148" spans="1:22" ht="10.5" x14ac:dyDescent="0.3">
      <c r="A148" s="55" t="s">
        <v>1712</v>
      </c>
      <c r="B148" s="59" t="s">
        <v>1748</v>
      </c>
      <c r="C148" s="62" t="s">
        <v>1750</v>
      </c>
      <c r="D148" s="63">
        <v>260.60000000000002</v>
      </c>
      <c r="E148" s="59" t="s">
        <v>1737</v>
      </c>
      <c r="F148" s="59" t="s">
        <v>1740</v>
      </c>
      <c r="G148" s="59" t="s">
        <v>1716</v>
      </c>
      <c r="H148" s="55">
        <v>-2.64</v>
      </c>
      <c r="I148" s="55">
        <v>101.24</v>
      </c>
      <c r="J148" s="60">
        <v>22.000000000000014</v>
      </c>
      <c r="K148" s="55"/>
      <c r="L148" s="63">
        <v>260.60000000000002</v>
      </c>
      <c r="M148" s="59">
        <v>20.2</v>
      </c>
      <c r="N148" s="69">
        <f t="shared" ref="N148:O163" si="9">AVERAGE(L146:L150)</f>
        <v>260.60000000000002</v>
      </c>
      <c r="O148" s="69">
        <f t="shared" si="9"/>
        <v>19.86</v>
      </c>
      <c r="P148" s="55" t="s">
        <v>1717</v>
      </c>
      <c r="Q148" s="55" t="s">
        <v>1718</v>
      </c>
      <c r="R148" s="55" t="s">
        <v>1719</v>
      </c>
      <c r="S148" s="68"/>
      <c r="T148" s="68"/>
      <c r="U148" s="68"/>
      <c r="V148" s="68"/>
    </row>
    <row r="149" spans="1:22" ht="10.5" x14ac:dyDescent="0.3">
      <c r="A149" s="55" t="s">
        <v>1712</v>
      </c>
      <c r="B149" s="59" t="s">
        <v>1748</v>
      </c>
      <c r="C149" s="62" t="s">
        <v>1750</v>
      </c>
      <c r="D149" s="63">
        <v>260.60000000000002</v>
      </c>
      <c r="E149" s="59" t="s">
        <v>1737</v>
      </c>
      <c r="F149" s="59" t="s">
        <v>1740</v>
      </c>
      <c r="G149" s="59" t="s">
        <v>1741</v>
      </c>
      <c r="H149" s="55">
        <v>-2.64</v>
      </c>
      <c r="I149" s="55">
        <v>101.24</v>
      </c>
      <c r="J149" s="60">
        <v>22.900000000000006</v>
      </c>
      <c r="K149" s="55"/>
      <c r="L149" s="63">
        <v>260.60000000000002</v>
      </c>
      <c r="M149" s="64">
        <v>20</v>
      </c>
      <c r="N149" s="69">
        <f t="shared" si="9"/>
        <v>260.60000000000002</v>
      </c>
      <c r="O149" s="69">
        <f t="shared" si="9"/>
        <v>19.96</v>
      </c>
      <c r="P149" s="55" t="s">
        <v>1717</v>
      </c>
      <c r="Q149" s="55" t="s">
        <v>1718</v>
      </c>
      <c r="R149" s="55" t="s">
        <v>1719</v>
      </c>
      <c r="S149" s="68"/>
      <c r="T149" s="68"/>
      <c r="U149" s="68"/>
      <c r="V149" s="68"/>
    </row>
    <row r="150" spans="1:22" ht="10.5" x14ac:dyDescent="0.3">
      <c r="A150" s="55" t="s">
        <v>1712</v>
      </c>
      <c r="B150" s="59" t="s">
        <v>1748</v>
      </c>
      <c r="C150" s="62" t="s">
        <v>1750</v>
      </c>
      <c r="D150" s="63">
        <v>260.60000000000002</v>
      </c>
      <c r="E150" s="59" t="s">
        <v>1737</v>
      </c>
      <c r="F150" s="59" t="s">
        <v>1740</v>
      </c>
      <c r="G150" s="59" t="s">
        <v>1741</v>
      </c>
      <c r="H150" s="55">
        <v>-2.64</v>
      </c>
      <c r="I150" s="55">
        <v>101.24</v>
      </c>
      <c r="J150" s="60">
        <v>21.549999999999997</v>
      </c>
      <c r="K150" s="55"/>
      <c r="L150" s="63">
        <v>260.60000000000002</v>
      </c>
      <c r="M150" s="59">
        <v>20.3</v>
      </c>
      <c r="N150" s="69">
        <f t="shared" si="9"/>
        <v>260.60000000000002</v>
      </c>
      <c r="O150" s="69">
        <f t="shared" si="9"/>
        <v>20.02</v>
      </c>
      <c r="P150" s="55" t="s">
        <v>1717</v>
      </c>
      <c r="Q150" s="55" t="s">
        <v>1718</v>
      </c>
      <c r="R150" s="55" t="s">
        <v>1719</v>
      </c>
      <c r="S150" s="68"/>
      <c r="T150" s="68"/>
      <c r="U150" s="68"/>
      <c r="V150" s="68"/>
    </row>
    <row r="151" spans="1:22" ht="10.5" x14ac:dyDescent="0.3">
      <c r="A151" s="55" t="s">
        <v>1712</v>
      </c>
      <c r="B151" s="59" t="s">
        <v>1748</v>
      </c>
      <c r="C151" s="62" t="s">
        <v>1750</v>
      </c>
      <c r="D151" s="63">
        <v>260.60000000000002</v>
      </c>
      <c r="E151" s="59" t="s">
        <v>1737</v>
      </c>
      <c r="F151" s="59" t="s">
        <v>1740</v>
      </c>
      <c r="G151" s="59" t="s">
        <v>1741</v>
      </c>
      <c r="H151" s="55">
        <v>-2.64</v>
      </c>
      <c r="I151" s="55">
        <v>101.24</v>
      </c>
      <c r="J151" s="60">
        <v>24.700000000000003</v>
      </c>
      <c r="K151" s="55"/>
      <c r="L151" s="63">
        <v>260.60000000000002</v>
      </c>
      <c r="M151" s="59">
        <v>19.600000000000001</v>
      </c>
      <c r="N151" s="69">
        <f t="shared" si="9"/>
        <v>260.60000000000002</v>
      </c>
      <c r="O151" s="69">
        <f t="shared" si="9"/>
        <v>20</v>
      </c>
      <c r="P151" s="55" t="s">
        <v>1717</v>
      </c>
      <c r="Q151" s="55" t="s">
        <v>1718</v>
      </c>
      <c r="R151" s="55" t="s">
        <v>1719</v>
      </c>
      <c r="S151" s="68"/>
      <c r="T151" s="68"/>
      <c r="U151" s="68"/>
      <c r="V151" s="68"/>
    </row>
    <row r="152" spans="1:22" ht="10.5" x14ac:dyDescent="0.3">
      <c r="A152" s="55" t="s">
        <v>1712</v>
      </c>
      <c r="B152" s="59" t="s">
        <v>1748</v>
      </c>
      <c r="C152" s="62" t="s">
        <v>1750</v>
      </c>
      <c r="D152" s="63">
        <v>260.60000000000002</v>
      </c>
      <c r="E152" s="59" t="s">
        <v>1737</v>
      </c>
      <c r="F152" s="59" t="s">
        <v>1740</v>
      </c>
      <c r="G152" s="59" t="s">
        <v>1716</v>
      </c>
      <c r="H152" s="55">
        <v>-2.64</v>
      </c>
      <c r="I152" s="55">
        <v>101.24</v>
      </c>
      <c r="J152" s="60">
        <v>22.900000000000006</v>
      </c>
      <c r="K152" s="55"/>
      <c r="L152" s="63">
        <v>260.60000000000002</v>
      </c>
      <c r="M152" s="64">
        <v>20</v>
      </c>
      <c r="N152" s="69">
        <f t="shared" si="9"/>
        <v>260.63497999999998</v>
      </c>
      <c r="O152" s="69">
        <f t="shared" si="9"/>
        <v>20.059999999999999</v>
      </c>
      <c r="P152" s="55" t="s">
        <v>1717</v>
      </c>
      <c r="Q152" s="55" t="s">
        <v>1718</v>
      </c>
      <c r="R152" s="55" t="s">
        <v>1719</v>
      </c>
      <c r="S152" s="68"/>
      <c r="T152" s="68"/>
      <c r="U152" s="68"/>
      <c r="V152" s="68"/>
    </row>
    <row r="153" spans="1:22" ht="10.5" x14ac:dyDescent="0.3">
      <c r="A153" s="55" t="s">
        <v>1712</v>
      </c>
      <c r="B153" s="59" t="s">
        <v>1748</v>
      </c>
      <c r="C153" s="62" t="s">
        <v>1750</v>
      </c>
      <c r="D153" s="63">
        <v>260.60000000000002</v>
      </c>
      <c r="E153" s="59" t="s">
        <v>1737</v>
      </c>
      <c r="F153" s="59" t="s">
        <v>1740</v>
      </c>
      <c r="G153" s="59" t="s">
        <v>1741</v>
      </c>
      <c r="H153" s="55">
        <v>-2.64</v>
      </c>
      <c r="I153" s="55">
        <v>101.24</v>
      </c>
      <c r="J153" s="60">
        <v>22.450000000000003</v>
      </c>
      <c r="K153" s="55"/>
      <c r="L153" s="63">
        <v>260.60000000000002</v>
      </c>
      <c r="M153" s="59">
        <v>20.100000000000001</v>
      </c>
      <c r="N153" s="69">
        <f t="shared" si="9"/>
        <v>260.67097999999999</v>
      </c>
      <c r="O153" s="69">
        <f t="shared" si="9"/>
        <v>19.98</v>
      </c>
      <c r="P153" s="55" t="s">
        <v>1717</v>
      </c>
      <c r="Q153" s="55" t="s">
        <v>1718</v>
      </c>
      <c r="R153" s="55" t="s">
        <v>1719</v>
      </c>
      <c r="S153" s="68"/>
      <c r="T153" s="68"/>
      <c r="U153" s="68"/>
      <c r="V153" s="68"/>
    </row>
    <row r="154" spans="1:22" ht="10.5" x14ac:dyDescent="0.3">
      <c r="A154" s="55" t="s">
        <v>1712</v>
      </c>
      <c r="B154" s="59" t="s">
        <v>1748</v>
      </c>
      <c r="C154" s="62" t="s">
        <v>1751</v>
      </c>
      <c r="D154" s="63">
        <v>260.7749</v>
      </c>
      <c r="E154" s="59" t="s">
        <v>1737</v>
      </c>
      <c r="F154" s="59" t="s">
        <v>1745</v>
      </c>
      <c r="G154" s="59" t="s">
        <v>1741</v>
      </c>
      <c r="H154" s="55">
        <v>-2.64</v>
      </c>
      <c r="I154" s="55">
        <v>101.24</v>
      </c>
      <c r="J154" s="60">
        <v>21.549999999999997</v>
      </c>
      <c r="K154" s="55"/>
      <c r="L154" s="63">
        <v>260.7749</v>
      </c>
      <c r="M154" s="64">
        <v>20.3</v>
      </c>
      <c r="N154" s="69">
        <f t="shared" si="9"/>
        <v>260.71497999999997</v>
      </c>
      <c r="O154" s="69">
        <f t="shared" si="9"/>
        <v>19.880000000000003</v>
      </c>
      <c r="P154" s="55" t="s">
        <v>1717</v>
      </c>
      <c r="Q154" s="55" t="s">
        <v>1718</v>
      </c>
      <c r="R154" s="55" t="s">
        <v>1719</v>
      </c>
      <c r="S154" s="68"/>
      <c r="T154" s="68"/>
      <c r="U154" s="68"/>
      <c r="V154" s="68"/>
    </row>
    <row r="155" spans="1:22" ht="10.5" x14ac:dyDescent="0.3">
      <c r="A155" s="55" t="s">
        <v>1712</v>
      </c>
      <c r="B155" s="59" t="s">
        <v>1748</v>
      </c>
      <c r="C155" s="62" t="s">
        <v>1752</v>
      </c>
      <c r="D155" s="63">
        <v>260.77999999999997</v>
      </c>
      <c r="E155" s="59" t="s">
        <v>1737</v>
      </c>
      <c r="F155" s="59" t="s">
        <v>1740</v>
      </c>
      <c r="G155" s="59" t="s">
        <v>1741</v>
      </c>
      <c r="H155" s="55">
        <v>-2.64</v>
      </c>
      <c r="I155" s="55">
        <v>101.24</v>
      </c>
      <c r="J155" s="60">
        <v>23.350000000000009</v>
      </c>
      <c r="K155" s="55"/>
      <c r="L155" s="63">
        <v>260.77999999999997</v>
      </c>
      <c r="M155" s="59">
        <v>19.899999999999999</v>
      </c>
      <c r="N155" s="69">
        <f t="shared" si="9"/>
        <v>260.78951999999998</v>
      </c>
      <c r="O155" s="69">
        <f t="shared" si="9"/>
        <v>19.98</v>
      </c>
      <c r="P155" s="55" t="s">
        <v>1717</v>
      </c>
      <c r="Q155" s="55" t="s">
        <v>1718</v>
      </c>
      <c r="R155" s="55" t="s">
        <v>1719</v>
      </c>
      <c r="S155" s="68"/>
      <c r="T155" s="68"/>
      <c r="U155" s="68"/>
      <c r="V155" s="68"/>
    </row>
    <row r="156" spans="1:22" ht="10.5" x14ac:dyDescent="0.3">
      <c r="A156" s="55" t="s">
        <v>1712</v>
      </c>
      <c r="B156" s="59" t="s">
        <v>1748</v>
      </c>
      <c r="C156" s="62" t="s">
        <v>1752</v>
      </c>
      <c r="D156" s="63">
        <v>260.82</v>
      </c>
      <c r="E156" s="59" t="s">
        <v>1737</v>
      </c>
      <c r="F156" s="59" t="s">
        <v>1740</v>
      </c>
      <c r="G156" s="59" t="s">
        <v>1716</v>
      </c>
      <c r="H156" s="55">
        <v>-2.64</v>
      </c>
      <c r="I156" s="55">
        <v>101.24</v>
      </c>
      <c r="J156" s="60">
        <v>26.950000000000003</v>
      </c>
      <c r="K156" s="55"/>
      <c r="L156" s="63">
        <v>260.82</v>
      </c>
      <c r="M156" s="59">
        <v>19.100000000000001</v>
      </c>
      <c r="N156" s="69">
        <f t="shared" si="9"/>
        <v>260.86405999999999</v>
      </c>
      <c r="O156" s="69">
        <f t="shared" si="9"/>
        <v>20.020000000000003</v>
      </c>
      <c r="P156" s="55" t="s">
        <v>1717</v>
      </c>
      <c r="Q156" s="55" t="s">
        <v>1718</v>
      </c>
      <c r="R156" s="55" t="s">
        <v>1719</v>
      </c>
      <c r="S156" s="68"/>
      <c r="T156" s="68"/>
      <c r="U156" s="68"/>
      <c r="V156" s="68"/>
    </row>
    <row r="157" spans="1:22" ht="10.5" x14ac:dyDescent="0.3">
      <c r="A157" s="55" t="s">
        <v>1712</v>
      </c>
      <c r="B157" s="59" t="s">
        <v>1748</v>
      </c>
      <c r="C157" s="62" t="s">
        <v>1751</v>
      </c>
      <c r="D157" s="63">
        <v>260.97269999999997</v>
      </c>
      <c r="E157" s="59" t="s">
        <v>1737</v>
      </c>
      <c r="F157" s="59" t="s">
        <v>1745</v>
      </c>
      <c r="G157" s="59" t="s">
        <v>1741</v>
      </c>
      <c r="H157" s="55">
        <v>-2.64</v>
      </c>
      <c r="I157" s="55">
        <v>101.24</v>
      </c>
      <c r="J157" s="60">
        <v>20.650000000000006</v>
      </c>
      <c r="K157" s="55"/>
      <c r="L157" s="63">
        <v>260.97269999999997</v>
      </c>
      <c r="M157" s="59">
        <v>20.5</v>
      </c>
      <c r="N157" s="69">
        <f t="shared" si="9"/>
        <v>260.91908000000001</v>
      </c>
      <c r="O157" s="69">
        <f t="shared" si="9"/>
        <v>19.939999999999998</v>
      </c>
      <c r="P157" s="55" t="s">
        <v>1717</v>
      </c>
      <c r="Q157" s="55" t="s">
        <v>1718</v>
      </c>
      <c r="R157" s="55" t="s">
        <v>1719</v>
      </c>
      <c r="S157" s="68"/>
      <c r="T157" s="68"/>
      <c r="U157" s="68"/>
      <c r="V157" s="68"/>
    </row>
    <row r="158" spans="1:22" ht="10.5" x14ac:dyDescent="0.3">
      <c r="A158" s="55" t="s">
        <v>1712</v>
      </c>
      <c r="B158" s="59" t="s">
        <v>1748</v>
      </c>
      <c r="C158" s="62" t="s">
        <v>1751</v>
      </c>
      <c r="D158" s="63">
        <v>260.97269999999997</v>
      </c>
      <c r="E158" s="59" t="s">
        <v>1737</v>
      </c>
      <c r="F158" s="59" t="s">
        <v>1745</v>
      </c>
      <c r="G158" s="59" t="s">
        <v>1741</v>
      </c>
      <c r="H158" s="55">
        <v>-2.64</v>
      </c>
      <c r="I158" s="55">
        <v>101.24</v>
      </c>
      <c r="J158" s="60">
        <v>21.549999999999997</v>
      </c>
      <c r="K158" s="55"/>
      <c r="L158" s="63">
        <v>260.97269999999997</v>
      </c>
      <c r="M158" s="59">
        <v>20.3</v>
      </c>
      <c r="N158" s="69">
        <f t="shared" si="9"/>
        <v>260.98568</v>
      </c>
      <c r="O158" s="69">
        <f t="shared" si="9"/>
        <v>20.020000000000003</v>
      </c>
      <c r="P158" s="55" t="s">
        <v>1717</v>
      </c>
      <c r="Q158" s="55" t="s">
        <v>1718</v>
      </c>
      <c r="R158" s="55" t="s">
        <v>1719</v>
      </c>
      <c r="S158" s="68"/>
      <c r="T158" s="68"/>
      <c r="U158" s="68"/>
      <c r="V158" s="68"/>
    </row>
    <row r="159" spans="1:22" ht="10.5" x14ac:dyDescent="0.3">
      <c r="A159" s="55" t="s">
        <v>1712</v>
      </c>
      <c r="B159" s="59" t="s">
        <v>1748</v>
      </c>
      <c r="C159" s="62" t="s">
        <v>1753</v>
      </c>
      <c r="D159" s="63">
        <v>261.05</v>
      </c>
      <c r="E159" s="59" t="s">
        <v>1737</v>
      </c>
      <c r="F159" s="59" t="s">
        <v>1740</v>
      </c>
      <c r="G159" s="59" t="s">
        <v>1741</v>
      </c>
      <c r="H159" s="55">
        <v>-2.64</v>
      </c>
      <c r="I159" s="55">
        <v>101.24</v>
      </c>
      <c r="J159" s="60">
        <v>23.350000000000009</v>
      </c>
      <c r="K159" s="55"/>
      <c r="L159" s="63">
        <v>261.05</v>
      </c>
      <c r="M159" s="59">
        <v>19.899999999999999</v>
      </c>
      <c r="N159" s="69">
        <f t="shared" si="9"/>
        <v>261.06168000000002</v>
      </c>
      <c r="O159" s="69">
        <f t="shared" si="9"/>
        <v>20.22</v>
      </c>
      <c r="P159" s="55" t="s">
        <v>1717</v>
      </c>
      <c r="Q159" s="55" t="s">
        <v>1718</v>
      </c>
      <c r="R159" s="55" t="s">
        <v>1719</v>
      </c>
      <c r="S159" s="68"/>
      <c r="T159" s="68"/>
      <c r="U159" s="68"/>
      <c r="V159" s="68"/>
    </row>
    <row r="160" spans="1:22" ht="10.5" x14ac:dyDescent="0.3">
      <c r="A160" s="55" t="s">
        <v>1712</v>
      </c>
      <c r="B160" s="59" t="s">
        <v>1748</v>
      </c>
      <c r="C160" s="62" t="s">
        <v>1751</v>
      </c>
      <c r="D160" s="63">
        <v>261.113</v>
      </c>
      <c r="E160" s="59" t="s">
        <v>1737</v>
      </c>
      <c r="F160" s="59" t="s">
        <v>1745</v>
      </c>
      <c r="G160" s="59" t="s">
        <v>1716</v>
      </c>
      <c r="H160" s="55">
        <v>-2.64</v>
      </c>
      <c r="I160" s="55">
        <v>101.24</v>
      </c>
      <c r="J160" s="60">
        <v>21.549999999999997</v>
      </c>
      <c r="K160" s="55"/>
      <c r="L160" s="63">
        <v>261.113</v>
      </c>
      <c r="M160" s="59">
        <v>20.3</v>
      </c>
      <c r="N160" s="69">
        <f t="shared" si="9"/>
        <v>261.13713999999999</v>
      </c>
      <c r="O160" s="69">
        <f t="shared" si="9"/>
        <v>20.16</v>
      </c>
      <c r="P160" s="55" t="s">
        <v>1717</v>
      </c>
      <c r="Q160" s="55" t="s">
        <v>1718</v>
      </c>
      <c r="R160" s="55" t="s">
        <v>1719</v>
      </c>
      <c r="S160" s="68"/>
      <c r="T160" s="68"/>
      <c r="U160" s="68"/>
      <c r="V160" s="68"/>
    </row>
    <row r="161" spans="1:22" ht="10.5" x14ac:dyDescent="0.3">
      <c r="A161" s="55" t="s">
        <v>1712</v>
      </c>
      <c r="B161" s="59" t="s">
        <v>1748</v>
      </c>
      <c r="C161" s="62" t="s">
        <v>1753</v>
      </c>
      <c r="D161" s="63">
        <v>261.2</v>
      </c>
      <c r="E161" s="59" t="s">
        <v>1737</v>
      </c>
      <c r="F161" s="59" t="s">
        <v>1740</v>
      </c>
      <c r="G161" s="59" t="s">
        <v>1741</v>
      </c>
      <c r="H161" s="55">
        <v>-2.64</v>
      </c>
      <c r="I161" s="55">
        <v>101.24</v>
      </c>
      <c r="J161" s="60">
        <v>22.450000000000003</v>
      </c>
      <c r="K161" s="55"/>
      <c r="L161" s="63">
        <v>261.2</v>
      </c>
      <c r="M161" s="59">
        <v>20.100000000000001</v>
      </c>
      <c r="N161" s="69">
        <f t="shared" si="9"/>
        <v>261.37404000000004</v>
      </c>
      <c r="O161" s="69">
        <f t="shared" si="9"/>
        <v>20.28</v>
      </c>
      <c r="P161" s="55" t="s">
        <v>1717</v>
      </c>
      <c r="Q161" s="55" t="s">
        <v>1718</v>
      </c>
      <c r="R161" s="55" t="s">
        <v>1719</v>
      </c>
      <c r="S161" s="68"/>
      <c r="T161" s="68"/>
      <c r="U161" s="68"/>
      <c r="V161" s="68"/>
    </row>
    <row r="162" spans="1:22" ht="10.5" x14ac:dyDescent="0.3">
      <c r="A162" s="55" t="s">
        <v>1712</v>
      </c>
      <c r="B162" s="59" t="s">
        <v>1748</v>
      </c>
      <c r="C162" s="62" t="s">
        <v>1753</v>
      </c>
      <c r="D162" s="63">
        <v>261.35000000000002</v>
      </c>
      <c r="E162" s="59" t="s">
        <v>1737</v>
      </c>
      <c r="F162" s="59" t="s">
        <v>1740</v>
      </c>
      <c r="G162" s="59" t="s">
        <v>1741</v>
      </c>
      <c r="H162" s="55">
        <v>-2.64</v>
      </c>
      <c r="I162" s="55">
        <v>101.24</v>
      </c>
      <c r="J162" s="60">
        <v>22.000000000000014</v>
      </c>
      <c r="K162" s="55"/>
      <c r="L162" s="63">
        <v>261.35000000000002</v>
      </c>
      <c r="M162" s="59">
        <v>20.2</v>
      </c>
      <c r="N162" s="69">
        <f t="shared" si="9"/>
        <v>261.82404000000002</v>
      </c>
      <c r="O162" s="69">
        <f t="shared" si="9"/>
        <v>20.14</v>
      </c>
      <c r="P162" s="55" t="s">
        <v>1717</v>
      </c>
      <c r="Q162" s="55" t="s">
        <v>1718</v>
      </c>
      <c r="R162" s="55" t="s">
        <v>1719</v>
      </c>
      <c r="S162" s="68"/>
      <c r="T162" s="68"/>
      <c r="U162" s="68"/>
      <c r="V162" s="68"/>
    </row>
    <row r="163" spans="1:22" ht="10.5" x14ac:dyDescent="0.3">
      <c r="A163" s="55" t="s">
        <v>1712</v>
      </c>
      <c r="B163" s="59" t="s">
        <v>1748</v>
      </c>
      <c r="C163" s="62" t="s">
        <v>1754</v>
      </c>
      <c r="D163" s="63">
        <v>262.15719999999999</v>
      </c>
      <c r="E163" s="59" t="s">
        <v>1737</v>
      </c>
      <c r="F163" s="59" t="s">
        <v>1745</v>
      </c>
      <c r="G163" s="59" t="s">
        <v>1741</v>
      </c>
      <c r="H163" s="55">
        <v>-2.64</v>
      </c>
      <c r="I163" s="55">
        <v>101.24</v>
      </c>
      <c r="J163" s="60">
        <v>18.850000000000009</v>
      </c>
      <c r="K163" s="55"/>
      <c r="L163" s="63">
        <v>262.15719999999999</v>
      </c>
      <c r="M163" s="59">
        <v>20.9</v>
      </c>
      <c r="N163" s="69">
        <f t="shared" si="9"/>
        <v>262.34744000000001</v>
      </c>
      <c r="O163" s="69">
        <f t="shared" si="9"/>
        <v>20.259999999999998</v>
      </c>
      <c r="P163" s="55" t="s">
        <v>1717</v>
      </c>
      <c r="Q163" s="55" t="s">
        <v>1718</v>
      </c>
      <c r="R163" s="55" t="s">
        <v>1719</v>
      </c>
      <c r="S163" s="68"/>
      <c r="T163" s="68"/>
      <c r="U163" s="68"/>
      <c r="V163" s="68"/>
    </row>
    <row r="164" spans="1:22" ht="10.5" x14ac:dyDescent="0.3">
      <c r="A164" s="55" t="s">
        <v>1712</v>
      </c>
      <c r="B164" s="59" t="s">
        <v>1748</v>
      </c>
      <c r="C164" s="62" t="s">
        <v>1754</v>
      </c>
      <c r="D164" s="63">
        <v>263.3</v>
      </c>
      <c r="E164" s="59" t="s">
        <v>1737</v>
      </c>
      <c r="F164" s="59" t="s">
        <v>1740</v>
      </c>
      <c r="G164" s="59" t="s">
        <v>1716</v>
      </c>
      <c r="H164" s="55">
        <v>-2.64</v>
      </c>
      <c r="I164" s="55">
        <v>101.24</v>
      </c>
      <c r="J164" s="60">
        <v>26.500000000000014</v>
      </c>
      <c r="K164" s="55"/>
      <c r="L164" s="63">
        <v>263.3</v>
      </c>
      <c r="M164" s="59">
        <v>19.2</v>
      </c>
      <c r="N164" s="69">
        <f t="shared" ref="N164:O179" si="10">AVERAGE(L162:L166)</f>
        <v>262.88144</v>
      </c>
      <c r="O164" s="69">
        <f t="shared" si="10"/>
        <v>20.419999999999998</v>
      </c>
      <c r="P164" s="55" t="s">
        <v>1717</v>
      </c>
      <c r="Q164" s="55" t="s">
        <v>1718</v>
      </c>
      <c r="R164" s="55" t="s">
        <v>1719</v>
      </c>
      <c r="S164" s="68"/>
      <c r="T164" s="68"/>
      <c r="U164" s="68"/>
      <c r="V164" s="68"/>
    </row>
    <row r="165" spans="1:22" ht="10.5" x14ac:dyDescent="0.3">
      <c r="A165" s="55" t="s">
        <v>1712</v>
      </c>
      <c r="B165" s="59" t="s">
        <v>1748</v>
      </c>
      <c r="C165" s="62" t="s">
        <v>1755</v>
      </c>
      <c r="D165" s="63">
        <v>263.73</v>
      </c>
      <c r="E165" s="59" t="s">
        <v>1737</v>
      </c>
      <c r="F165" s="59" t="s">
        <v>1740</v>
      </c>
      <c r="G165" s="59" t="s">
        <v>1741</v>
      </c>
      <c r="H165" s="55">
        <v>-2.64</v>
      </c>
      <c r="I165" s="55">
        <v>101.24</v>
      </c>
      <c r="J165" s="60">
        <v>18.850000000000009</v>
      </c>
      <c r="K165" s="55"/>
      <c r="L165" s="63">
        <v>263.73</v>
      </c>
      <c r="M165" s="59">
        <v>20.9</v>
      </c>
      <c r="N165" s="69">
        <f t="shared" si="10"/>
        <v>263.44344000000007</v>
      </c>
      <c r="O165" s="69">
        <f t="shared" si="10"/>
        <v>20.5</v>
      </c>
      <c r="P165" s="55" t="s">
        <v>1717</v>
      </c>
      <c r="Q165" s="55" t="s">
        <v>1718</v>
      </c>
      <c r="R165" s="55" t="s">
        <v>1719</v>
      </c>
      <c r="S165" s="68"/>
      <c r="T165" s="68"/>
      <c r="U165" s="68"/>
      <c r="V165" s="68"/>
    </row>
    <row r="166" spans="1:22" ht="10.5" x14ac:dyDescent="0.3">
      <c r="A166" s="55" t="s">
        <v>1712</v>
      </c>
      <c r="B166" s="59" t="s">
        <v>1748</v>
      </c>
      <c r="C166" s="62" t="s">
        <v>1755</v>
      </c>
      <c r="D166" s="63">
        <v>263.87</v>
      </c>
      <c r="E166" s="59" t="s">
        <v>1737</v>
      </c>
      <c r="F166" s="59" t="s">
        <v>1740</v>
      </c>
      <c r="G166" s="59" t="s">
        <v>1716</v>
      </c>
      <c r="H166" s="55">
        <v>-2.64</v>
      </c>
      <c r="I166" s="55">
        <v>101.24</v>
      </c>
      <c r="J166" s="60">
        <v>18.850000000000009</v>
      </c>
      <c r="K166" s="55"/>
      <c r="L166" s="63">
        <v>263.87</v>
      </c>
      <c r="M166" s="59">
        <v>20.9</v>
      </c>
      <c r="N166" s="69">
        <f t="shared" si="10"/>
        <v>263.90199999999999</v>
      </c>
      <c r="O166" s="69">
        <f t="shared" si="10"/>
        <v>20.479999999999997</v>
      </c>
      <c r="P166" s="55" t="s">
        <v>1717</v>
      </c>
      <c r="Q166" s="55" t="s">
        <v>1718</v>
      </c>
      <c r="R166" s="55" t="s">
        <v>1719</v>
      </c>
      <c r="S166" s="68"/>
      <c r="T166" s="68"/>
      <c r="U166" s="68"/>
      <c r="V166" s="68"/>
    </row>
    <row r="167" spans="1:22" ht="10.5" x14ac:dyDescent="0.3">
      <c r="A167" s="55" t="s">
        <v>1712</v>
      </c>
      <c r="B167" s="59" t="s">
        <v>1748</v>
      </c>
      <c r="C167" s="62" t="s">
        <v>1755</v>
      </c>
      <c r="D167" s="63">
        <v>264.16000000000003</v>
      </c>
      <c r="E167" s="59" t="s">
        <v>1737</v>
      </c>
      <c r="F167" s="59" t="s">
        <v>1740</v>
      </c>
      <c r="G167" s="59" t="s">
        <v>1716</v>
      </c>
      <c r="H167" s="55">
        <v>-2.64</v>
      </c>
      <c r="I167" s="55">
        <v>101.24</v>
      </c>
      <c r="J167" s="60">
        <v>20.200000000000003</v>
      </c>
      <c r="K167" s="55"/>
      <c r="L167" s="63">
        <v>264.16000000000003</v>
      </c>
      <c r="M167" s="59">
        <v>20.6</v>
      </c>
      <c r="N167" s="69">
        <f t="shared" si="10"/>
        <v>264.178</v>
      </c>
      <c r="O167" s="69">
        <f t="shared" si="10"/>
        <v>20.78</v>
      </c>
      <c r="P167" s="55" t="s">
        <v>1717</v>
      </c>
      <c r="Q167" s="55" t="s">
        <v>1718</v>
      </c>
      <c r="R167" s="55" t="s">
        <v>1719</v>
      </c>
      <c r="S167" s="68"/>
      <c r="T167" s="68"/>
      <c r="U167" s="68"/>
      <c r="V167" s="68"/>
    </row>
    <row r="168" spans="1:22" ht="10.5" x14ac:dyDescent="0.3">
      <c r="A168" s="55" t="s">
        <v>1712</v>
      </c>
      <c r="B168" s="59" t="s">
        <v>1748</v>
      </c>
      <c r="C168" s="62" t="s">
        <v>1755</v>
      </c>
      <c r="D168" s="63">
        <v>264.45</v>
      </c>
      <c r="E168" s="59" t="s">
        <v>1737</v>
      </c>
      <c r="F168" s="59" t="s">
        <v>1740</v>
      </c>
      <c r="G168" s="59" t="s">
        <v>1741</v>
      </c>
      <c r="H168" s="55">
        <v>-2.64</v>
      </c>
      <c r="I168" s="55">
        <v>101.24</v>
      </c>
      <c r="J168" s="60">
        <v>19.299999999999997</v>
      </c>
      <c r="K168" s="55"/>
      <c r="L168" s="63">
        <v>264.45</v>
      </c>
      <c r="M168" s="59">
        <v>20.8</v>
      </c>
      <c r="N168" s="69">
        <f t="shared" si="10"/>
        <v>264.44799999999998</v>
      </c>
      <c r="O168" s="69">
        <f t="shared" si="10"/>
        <v>20.66</v>
      </c>
      <c r="P168" s="55" t="s">
        <v>1717</v>
      </c>
      <c r="Q168" s="55" t="s">
        <v>1718</v>
      </c>
      <c r="R168" s="55" t="s">
        <v>1719</v>
      </c>
      <c r="S168" s="68"/>
      <c r="T168" s="68"/>
      <c r="U168" s="68"/>
      <c r="V168" s="68"/>
    </row>
    <row r="169" spans="1:22" ht="10.5" x14ac:dyDescent="0.3">
      <c r="A169" s="55" t="s">
        <v>1712</v>
      </c>
      <c r="B169" s="59" t="s">
        <v>1748</v>
      </c>
      <c r="C169" s="62" t="s">
        <v>1755</v>
      </c>
      <c r="D169" s="63">
        <v>264.68</v>
      </c>
      <c r="E169" s="59" t="s">
        <v>1737</v>
      </c>
      <c r="F169" s="59" t="s">
        <v>1740</v>
      </c>
      <c r="G169" s="59" t="s">
        <v>1716</v>
      </c>
      <c r="H169" s="55">
        <v>-2.64</v>
      </c>
      <c r="I169" s="55">
        <v>101.24</v>
      </c>
      <c r="J169" s="60">
        <v>19.750000000000014</v>
      </c>
      <c r="K169" s="55"/>
      <c r="L169" s="63">
        <v>264.68</v>
      </c>
      <c r="M169" s="59">
        <v>20.7</v>
      </c>
      <c r="N169" s="69">
        <f t="shared" si="10"/>
        <v>264.69199999999995</v>
      </c>
      <c r="O169" s="69">
        <f t="shared" si="10"/>
        <v>20.64</v>
      </c>
      <c r="P169" s="55" t="s">
        <v>1717</v>
      </c>
      <c r="Q169" s="55" t="s">
        <v>1718</v>
      </c>
      <c r="R169" s="55" t="s">
        <v>1719</v>
      </c>
      <c r="S169" s="68"/>
      <c r="T169" s="68"/>
      <c r="U169" s="68"/>
      <c r="V169" s="68"/>
    </row>
    <row r="170" spans="1:22" ht="10.5" x14ac:dyDescent="0.3">
      <c r="A170" s="55" t="s">
        <v>1712</v>
      </c>
      <c r="B170" s="59" t="s">
        <v>1748</v>
      </c>
      <c r="C170" s="62" t="s">
        <v>1756</v>
      </c>
      <c r="D170" s="63">
        <v>265.08</v>
      </c>
      <c r="E170" s="59" t="s">
        <v>1737</v>
      </c>
      <c r="F170" s="59" t="s">
        <v>1740</v>
      </c>
      <c r="G170" s="59" t="s">
        <v>1726</v>
      </c>
      <c r="H170" s="55">
        <v>-10.5</v>
      </c>
      <c r="I170" s="55">
        <v>97.97</v>
      </c>
      <c r="J170" s="60">
        <v>21.549999999999997</v>
      </c>
      <c r="K170" s="55"/>
      <c r="L170" s="63">
        <v>265.08</v>
      </c>
      <c r="M170" s="59">
        <v>20.3</v>
      </c>
      <c r="N170" s="69">
        <f t="shared" si="10"/>
        <v>264.94600000000003</v>
      </c>
      <c r="O170" s="69">
        <f t="shared" si="10"/>
        <v>20.619999999999997</v>
      </c>
      <c r="P170" s="55" t="s">
        <v>1717</v>
      </c>
      <c r="Q170" s="55" t="s">
        <v>1718</v>
      </c>
      <c r="R170" s="55" t="s">
        <v>1719</v>
      </c>
      <c r="S170" s="68"/>
      <c r="T170" s="68"/>
      <c r="U170" s="68"/>
      <c r="V170" s="68"/>
    </row>
    <row r="171" spans="1:22" ht="10.5" x14ac:dyDescent="0.3">
      <c r="A171" s="55" t="s">
        <v>1712</v>
      </c>
      <c r="B171" s="59" t="s">
        <v>1748</v>
      </c>
      <c r="C171" s="62" t="s">
        <v>1756</v>
      </c>
      <c r="D171" s="63">
        <v>265.08999999999997</v>
      </c>
      <c r="E171" s="59" t="s">
        <v>1737</v>
      </c>
      <c r="F171" s="59" t="s">
        <v>1740</v>
      </c>
      <c r="G171" s="59" t="s">
        <v>1741</v>
      </c>
      <c r="H171" s="55">
        <v>-10.5</v>
      </c>
      <c r="I171" s="55">
        <v>97.97</v>
      </c>
      <c r="J171" s="60">
        <v>19.299999999999997</v>
      </c>
      <c r="K171" s="55"/>
      <c r="L171" s="63">
        <v>265.08999999999997</v>
      </c>
      <c r="M171" s="59">
        <v>20.8</v>
      </c>
      <c r="N171" s="69">
        <f t="shared" si="10"/>
        <v>265.142</v>
      </c>
      <c r="O171" s="69">
        <f t="shared" si="10"/>
        <v>20.56</v>
      </c>
      <c r="P171" s="55" t="s">
        <v>1717</v>
      </c>
      <c r="Q171" s="55" t="s">
        <v>1718</v>
      </c>
      <c r="R171" s="55" t="s">
        <v>1719</v>
      </c>
      <c r="S171" s="68"/>
      <c r="T171" s="68"/>
      <c r="U171" s="68"/>
      <c r="V171" s="68"/>
    </row>
    <row r="172" spans="1:22" ht="10.5" x14ac:dyDescent="0.3">
      <c r="A172" s="55" t="s">
        <v>1712</v>
      </c>
      <c r="B172" s="59" t="s">
        <v>1748</v>
      </c>
      <c r="C172" s="62" t="s">
        <v>1756</v>
      </c>
      <c r="D172" s="63">
        <v>265.43</v>
      </c>
      <c r="E172" s="59" t="s">
        <v>1737</v>
      </c>
      <c r="F172" s="59" t="s">
        <v>1740</v>
      </c>
      <c r="G172" s="59" t="s">
        <v>1716</v>
      </c>
      <c r="H172" s="55">
        <v>-10.5</v>
      </c>
      <c r="I172" s="55">
        <v>97.97</v>
      </c>
      <c r="J172" s="60">
        <v>20.650000000000006</v>
      </c>
      <c r="K172" s="55"/>
      <c r="L172" s="63">
        <v>265.43</v>
      </c>
      <c r="M172" s="59">
        <v>20.5</v>
      </c>
      <c r="N172" s="69">
        <f t="shared" si="10"/>
        <v>265.31399999999996</v>
      </c>
      <c r="O172" s="69">
        <f t="shared" si="10"/>
        <v>20.56</v>
      </c>
      <c r="P172" s="55" t="s">
        <v>1717</v>
      </c>
      <c r="Q172" s="55" t="s">
        <v>1718</v>
      </c>
      <c r="R172" s="55" t="s">
        <v>1719</v>
      </c>
      <c r="S172" s="68"/>
      <c r="T172" s="68"/>
      <c r="U172" s="68"/>
      <c r="V172" s="68"/>
    </row>
    <row r="173" spans="1:22" ht="10.5" x14ac:dyDescent="0.3">
      <c r="A173" s="55" t="s">
        <v>1712</v>
      </c>
      <c r="B173" s="59" t="s">
        <v>1748</v>
      </c>
      <c r="C173" s="62" t="s">
        <v>1756</v>
      </c>
      <c r="D173" s="63">
        <v>265.43</v>
      </c>
      <c r="E173" s="59" t="s">
        <v>1737</v>
      </c>
      <c r="F173" s="59" t="s">
        <v>1740</v>
      </c>
      <c r="G173" s="59" t="s">
        <v>1716</v>
      </c>
      <c r="H173" s="55">
        <v>-10.5</v>
      </c>
      <c r="I173" s="55">
        <v>97.97</v>
      </c>
      <c r="J173" s="60">
        <v>20.650000000000006</v>
      </c>
      <c r="K173" s="55"/>
      <c r="L173" s="63">
        <v>265.43</v>
      </c>
      <c r="M173" s="59">
        <v>20.5</v>
      </c>
      <c r="N173" s="69">
        <f t="shared" si="10"/>
        <v>265.40600000000001</v>
      </c>
      <c r="O173" s="69">
        <f t="shared" si="10"/>
        <v>20.6</v>
      </c>
      <c r="P173" s="55" t="s">
        <v>1717</v>
      </c>
      <c r="Q173" s="55" t="s">
        <v>1718</v>
      </c>
      <c r="R173" s="55" t="s">
        <v>1719</v>
      </c>
      <c r="S173" s="68"/>
      <c r="T173" s="68"/>
      <c r="U173" s="68"/>
      <c r="V173" s="68"/>
    </row>
    <row r="174" spans="1:22" ht="10.5" x14ac:dyDescent="0.3">
      <c r="A174" s="55" t="s">
        <v>1712</v>
      </c>
      <c r="B174" s="59" t="s">
        <v>1748</v>
      </c>
      <c r="C174" s="62" t="s">
        <v>1756</v>
      </c>
      <c r="D174" s="63">
        <v>265.54000000000002</v>
      </c>
      <c r="E174" s="59" t="s">
        <v>1737</v>
      </c>
      <c r="F174" s="59" t="s">
        <v>1740</v>
      </c>
      <c r="G174" s="59" t="s">
        <v>1741</v>
      </c>
      <c r="H174" s="55">
        <v>-10.5</v>
      </c>
      <c r="I174" s="55">
        <v>97.97</v>
      </c>
      <c r="J174" s="60">
        <v>19.750000000000014</v>
      </c>
      <c r="K174" s="55"/>
      <c r="L174" s="63">
        <v>265.54000000000002</v>
      </c>
      <c r="M174" s="59">
        <v>20.7</v>
      </c>
      <c r="N174" s="69">
        <f t="shared" si="10"/>
        <v>265.53800000000001</v>
      </c>
      <c r="O174" s="69">
        <f t="shared" si="10"/>
        <v>20.6</v>
      </c>
      <c r="P174" s="55" t="s">
        <v>1717</v>
      </c>
      <c r="Q174" s="55" t="s">
        <v>1718</v>
      </c>
      <c r="R174" s="55" t="s">
        <v>1719</v>
      </c>
      <c r="S174" s="68"/>
      <c r="T174" s="68"/>
      <c r="U174" s="68"/>
      <c r="V174" s="68"/>
    </row>
    <row r="175" spans="1:22" ht="10.5" x14ac:dyDescent="0.3">
      <c r="A175" s="55" t="s">
        <v>1712</v>
      </c>
      <c r="B175" s="59" t="s">
        <v>1748</v>
      </c>
      <c r="C175" s="62" t="s">
        <v>1756</v>
      </c>
      <c r="D175" s="63">
        <v>265.54000000000002</v>
      </c>
      <c r="E175" s="59" t="s">
        <v>1737</v>
      </c>
      <c r="F175" s="59" t="s">
        <v>1740</v>
      </c>
      <c r="G175" s="59" t="s">
        <v>1726</v>
      </c>
      <c r="H175" s="55">
        <v>-10.5</v>
      </c>
      <c r="I175" s="55">
        <v>97.97</v>
      </c>
      <c r="J175" s="60">
        <v>20.650000000000006</v>
      </c>
      <c r="K175" s="55"/>
      <c r="L175" s="63">
        <v>265.54000000000002</v>
      </c>
      <c r="M175" s="59">
        <v>20.5</v>
      </c>
      <c r="N175" s="69">
        <f t="shared" si="10"/>
        <v>265.67200000000003</v>
      </c>
      <c r="O175" s="69">
        <f t="shared" si="10"/>
        <v>20.54</v>
      </c>
      <c r="P175" s="55" t="s">
        <v>1717</v>
      </c>
      <c r="Q175" s="55" t="s">
        <v>1718</v>
      </c>
      <c r="R175" s="55" t="s">
        <v>1719</v>
      </c>
      <c r="S175" s="68"/>
      <c r="T175" s="68"/>
      <c r="U175" s="68"/>
      <c r="V175" s="68"/>
    </row>
    <row r="176" spans="1:22" ht="10.5" x14ac:dyDescent="0.3">
      <c r="A176" s="55" t="s">
        <v>1712</v>
      </c>
      <c r="B176" s="59" t="s">
        <v>1757</v>
      </c>
      <c r="C176" s="62" t="s">
        <v>1758</v>
      </c>
      <c r="D176" s="63">
        <v>265.75</v>
      </c>
      <c r="E176" s="59" t="s">
        <v>1737</v>
      </c>
      <c r="F176" s="59" t="s">
        <v>1740</v>
      </c>
      <c r="G176" s="59" t="s">
        <v>1716</v>
      </c>
      <c r="H176" s="55">
        <v>-10.5</v>
      </c>
      <c r="I176" s="55">
        <v>97.97</v>
      </c>
      <c r="J176" s="60">
        <v>19.299999999999997</v>
      </c>
      <c r="K176" s="55"/>
      <c r="L176" s="63">
        <v>265.75</v>
      </c>
      <c r="M176" s="59">
        <v>20.8</v>
      </c>
      <c r="N176" s="69">
        <f t="shared" si="10"/>
        <v>265.86199999999997</v>
      </c>
      <c r="O176" s="69">
        <f t="shared" si="10"/>
        <v>20.619999999999997</v>
      </c>
      <c r="P176" s="55" t="s">
        <v>1717</v>
      </c>
      <c r="Q176" s="55" t="s">
        <v>1718</v>
      </c>
      <c r="R176" s="55" t="s">
        <v>1719</v>
      </c>
      <c r="S176" s="68"/>
      <c r="T176" s="68"/>
      <c r="U176" s="68"/>
      <c r="V176" s="68"/>
    </row>
    <row r="177" spans="1:22" ht="10.5" x14ac:dyDescent="0.3">
      <c r="A177" s="55" t="s">
        <v>1712</v>
      </c>
      <c r="B177" s="59" t="s">
        <v>1757</v>
      </c>
      <c r="C177" s="62" t="s">
        <v>1759</v>
      </c>
      <c r="D177" s="63">
        <v>266.10000000000002</v>
      </c>
      <c r="E177" s="59" t="s">
        <v>1737</v>
      </c>
      <c r="F177" s="59" t="s">
        <v>1740</v>
      </c>
      <c r="G177" s="59" t="s">
        <v>1716</v>
      </c>
      <c r="H177" s="55">
        <v>-10.5</v>
      </c>
      <c r="I177" s="55">
        <v>97.97</v>
      </c>
      <c r="J177" s="60">
        <v>22.000000000000014</v>
      </c>
      <c r="K177" s="55"/>
      <c r="L177" s="63">
        <v>266.10000000000002</v>
      </c>
      <c r="M177" s="59">
        <v>20.2</v>
      </c>
      <c r="N177" s="69">
        <f t="shared" si="10"/>
        <v>266.178</v>
      </c>
      <c r="O177" s="69">
        <f t="shared" si="10"/>
        <v>20.6</v>
      </c>
      <c r="P177" s="55" t="s">
        <v>1717</v>
      </c>
      <c r="Q177" s="55" t="s">
        <v>1718</v>
      </c>
      <c r="R177" s="55" t="s">
        <v>1719</v>
      </c>
      <c r="S177" s="68"/>
      <c r="T177" s="68"/>
      <c r="U177" s="68"/>
      <c r="V177" s="68"/>
    </row>
    <row r="178" spans="1:22" ht="10.5" x14ac:dyDescent="0.3">
      <c r="A178" s="55" t="s">
        <v>1712</v>
      </c>
      <c r="B178" s="59" t="s">
        <v>1757</v>
      </c>
      <c r="C178" s="62" t="s">
        <v>1759</v>
      </c>
      <c r="D178" s="63">
        <v>266.38</v>
      </c>
      <c r="E178" s="59" t="s">
        <v>1737</v>
      </c>
      <c r="F178" s="59" t="s">
        <v>1740</v>
      </c>
      <c r="G178" s="59" t="s">
        <v>1716</v>
      </c>
      <c r="H178" s="55">
        <v>-10.5</v>
      </c>
      <c r="I178" s="55">
        <v>97.97</v>
      </c>
      <c r="J178" s="60">
        <v>18.850000000000009</v>
      </c>
      <c r="K178" s="55"/>
      <c r="L178" s="63">
        <v>266.38</v>
      </c>
      <c r="M178" s="59">
        <v>20.9</v>
      </c>
      <c r="N178" s="69">
        <f t="shared" si="10"/>
        <v>266.59199999999998</v>
      </c>
      <c r="O178" s="69">
        <f t="shared" si="10"/>
        <v>20.66</v>
      </c>
      <c r="P178" s="55" t="s">
        <v>1717</v>
      </c>
      <c r="Q178" s="55" t="s">
        <v>1718</v>
      </c>
      <c r="R178" s="55" t="s">
        <v>1719</v>
      </c>
      <c r="S178" s="68"/>
      <c r="T178" s="68"/>
      <c r="U178" s="68"/>
      <c r="V178" s="68"/>
    </row>
    <row r="179" spans="1:22" ht="10.5" x14ac:dyDescent="0.3">
      <c r="A179" s="55" t="s">
        <v>1712</v>
      </c>
      <c r="B179" s="59" t="s">
        <v>1757</v>
      </c>
      <c r="C179" s="62" t="s">
        <v>1759</v>
      </c>
      <c r="D179" s="63">
        <v>267.12</v>
      </c>
      <c r="E179" s="59" t="s">
        <v>1737</v>
      </c>
      <c r="F179" s="59" t="s">
        <v>1740</v>
      </c>
      <c r="G179" s="59" t="s">
        <v>1741</v>
      </c>
      <c r="H179" s="55">
        <v>-10.5</v>
      </c>
      <c r="I179" s="55">
        <v>97.97</v>
      </c>
      <c r="J179" s="60">
        <v>20.200000000000003</v>
      </c>
      <c r="K179" s="55"/>
      <c r="L179" s="63">
        <v>267.12</v>
      </c>
      <c r="M179" s="59">
        <v>20.6</v>
      </c>
      <c r="N179" s="69">
        <f t="shared" si="10"/>
        <v>267.37038323353295</v>
      </c>
      <c r="O179" s="69">
        <f t="shared" si="10"/>
        <v>20.64</v>
      </c>
      <c r="P179" s="55" t="s">
        <v>1717</v>
      </c>
      <c r="Q179" s="55" t="s">
        <v>1718</v>
      </c>
      <c r="R179" s="55" t="s">
        <v>1719</v>
      </c>
      <c r="S179" s="68"/>
      <c r="T179" s="68"/>
      <c r="U179" s="68"/>
      <c r="V179" s="68"/>
    </row>
    <row r="180" spans="1:22" ht="10.5" x14ac:dyDescent="0.3">
      <c r="A180" s="55" t="s">
        <v>1712</v>
      </c>
      <c r="B180" s="59" t="s">
        <v>1757</v>
      </c>
      <c r="C180" s="62" t="s">
        <v>1759</v>
      </c>
      <c r="D180" s="63">
        <v>267.61</v>
      </c>
      <c r="E180" s="59" t="s">
        <v>1737</v>
      </c>
      <c r="F180" s="59" t="s">
        <v>1740</v>
      </c>
      <c r="G180" s="59" t="s">
        <v>1716</v>
      </c>
      <c r="H180" s="55">
        <v>-10.5</v>
      </c>
      <c r="I180" s="55">
        <v>97.97</v>
      </c>
      <c r="J180" s="60">
        <v>19.299999999999997</v>
      </c>
      <c r="K180" s="55"/>
      <c r="L180" s="63">
        <v>267.61</v>
      </c>
      <c r="M180" s="59">
        <v>20.8</v>
      </c>
      <c r="N180" s="69">
        <f t="shared" ref="N180:O195" si="11">AVERAGE(L178:L182)</f>
        <v>268.17158083832339</v>
      </c>
      <c r="O180" s="69">
        <f t="shared" si="11"/>
        <v>20.94</v>
      </c>
      <c r="P180" s="55" t="s">
        <v>1717</v>
      </c>
      <c r="Q180" s="55" t="s">
        <v>1718</v>
      </c>
      <c r="R180" s="55" t="s">
        <v>1719</v>
      </c>
      <c r="S180" s="68"/>
      <c r="T180" s="68"/>
      <c r="U180" s="68"/>
      <c r="V180" s="68"/>
    </row>
    <row r="181" spans="1:22" ht="10.5" x14ac:dyDescent="0.3">
      <c r="A181" s="55" t="s">
        <v>1712</v>
      </c>
      <c r="B181" s="59" t="s">
        <v>1202</v>
      </c>
      <c r="C181" s="62" t="s">
        <v>1760</v>
      </c>
      <c r="D181" s="63">
        <v>269.6419161676647</v>
      </c>
      <c r="E181" s="59" t="s">
        <v>1761</v>
      </c>
      <c r="F181" s="59" t="s">
        <v>1762</v>
      </c>
      <c r="G181" s="59" t="s">
        <v>1716</v>
      </c>
      <c r="H181" s="55">
        <v>-8.8699999999999992</v>
      </c>
      <c r="I181" s="55">
        <v>94.15</v>
      </c>
      <c r="J181" s="60">
        <v>19.750000000000014</v>
      </c>
      <c r="K181" s="55"/>
      <c r="L181" s="63">
        <v>269.6419161676647</v>
      </c>
      <c r="M181" s="59">
        <v>20.7</v>
      </c>
      <c r="N181" s="69">
        <f t="shared" si="11"/>
        <v>269.00150898203594</v>
      </c>
      <c r="O181" s="69">
        <f t="shared" si="11"/>
        <v>21.060000000000002</v>
      </c>
      <c r="P181" s="55" t="s">
        <v>1717</v>
      </c>
      <c r="Q181" s="55" t="s">
        <v>1718</v>
      </c>
      <c r="R181" s="55" t="s">
        <v>1719</v>
      </c>
      <c r="S181" s="68"/>
      <c r="T181" s="68"/>
      <c r="U181" s="68"/>
      <c r="V181" s="68"/>
    </row>
    <row r="182" spans="1:22" ht="10.5" x14ac:dyDescent="0.3">
      <c r="A182" s="55" t="s">
        <v>1712</v>
      </c>
      <c r="B182" s="59" t="s">
        <v>1202</v>
      </c>
      <c r="C182" s="62" t="s">
        <v>1760</v>
      </c>
      <c r="D182" s="63">
        <v>270.10598802395214</v>
      </c>
      <c r="E182" s="59" t="s">
        <v>1761</v>
      </c>
      <c r="F182" s="59" t="s">
        <v>1762</v>
      </c>
      <c r="G182" s="59" t="s">
        <v>1716</v>
      </c>
      <c r="H182" s="55">
        <v>-8.8699999999999992</v>
      </c>
      <c r="I182" s="55">
        <v>94.15</v>
      </c>
      <c r="J182" s="60">
        <v>15.250000000000014</v>
      </c>
      <c r="K182" s="55"/>
      <c r="L182" s="63">
        <v>270.10598802395214</v>
      </c>
      <c r="M182" s="59">
        <v>21.7</v>
      </c>
      <c r="N182" s="69">
        <f t="shared" si="11"/>
        <v>270.04599383052079</v>
      </c>
      <c r="O182" s="69">
        <f t="shared" si="11"/>
        <v>21.160000000000004</v>
      </c>
      <c r="P182" s="55" t="s">
        <v>1717</v>
      </c>
      <c r="Q182" s="55" t="s">
        <v>1718</v>
      </c>
      <c r="R182" s="55" t="s">
        <v>1719</v>
      </c>
      <c r="S182" s="68"/>
      <c r="T182" s="68"/>
      <c r="U182" s="68"/>
      <c r="V182" s="68"/>
    </row>
    <row r="183" spans="1:22" ht="10.5" x14ac:dyDescent="0.3">
      <c r="A183" s="55" t="s">
        <v>1712</v>
      </c>
      <c r="B183" s="59" t="s">
        <v>1202</v>
      </c>
      <c r="C183" s="62" t="s">
        <v>1760</v>
      </c>
      <c r="D183" s="63">
        <v>270.52964071856292</v>
      </c>
      <c r="E183" s="59" t="s">
        <v>1761</v>
      </c>
      <c r="F183" s="59" t="s">
        <v>1762</v>
      </c>
      <c r="G183" s="59" t="s">
        <v>1716</v>
      </c>
      <c r="H183" s="55">
        <v>-8.8699999999999992</v>
      </c>
      <c r="I183" s="55">
        <v>94.15</v>
      </c>
      <c r="J183" s="60">
        <v>16.150000000000006</v>
      </c>
      <c r="K183" s="55"/>
      <c r="L183" s="63">
        <v>270.52964071856292</v>
      </c>
      <c r="M183" s="59">
        <v>21.5</v>
      </c>
      <c r="N183" s="69">
        <f t="shared" si="11"/>
        <v>271.00096352749046</v>
      </c>
      <c r="O183" s="69">
        <f t="shared" si="11"/>
        <v>21.380000000000003</v>
      </c>
      <c r="P183" s="55" t="s">
        <v>1717</v>
      </c>
      <c r="Q183" s="55" t="s">
        <v>1718</v>
      </c>
      <c r="R183" s="55" t="s">
        <v>1719</v>
      </c>
      <c r="S183" s="68"/>
      <c r="T183" s="68"/>
      <c r="U183" s="68"/>
      <c r="V183" s="68"/>
    </row>
    <row r="184" spans="1:22" ht="10.5" x14ac:dyDescent="0.3">
      <c r="A184" s="55" t="s">
        <v>1712</v>
      </c>
      <c r="B184" s="59" t="s">
        <v>1224</v>
      </c>
      <c r="C184" s="62" t="s">
        <v>1763</v>
      </c>
      <c r="D184" s="63">
        <v>272.34242424242422</v>
      </c>
      <c r="E184" s="59" t="s">
        <v>1761</v>
      </c>
      <c r="F184" s="59" t="s">
        <v>1762</v>
      </c>
      <c r="G184" s="59" t="s">
        <v>1716</v>
      </c>
      <c r="H184" s="55">
        <v>-8.8699999999999992</v>
      </c>
      <c r="I184" s="55">
        <v>94.15</v>
      </c>
      <c r="J184" s="60">
        <v>17.950000000000003</v>
      </c>
      <c r="K184" s="55"/>
      <c r="L184" s="63">
        <v>272.34242424242422</v>
      </c>
      <c r="M184" s="59">
        <v>21.1</v>
      </c>
      <c r="N184" s="69">
        <f t="shared" si="11"/>
        <v>271.72336236617673</v>
      </c>
      <c r="O184" s="69">
        <f t="shared" si="11"/>
        <v>21.640000000000004</v>
      </c>
      <c r="P184" s="55" t="s">
        <v>1717</v>
      </c>
      <c r="Q184" s="55" t="s">
        <v>1718</v>
      </c>
      <c r="R184" s="55" t="s">
        <v>1719</v>
      </c>
      <c r="S184" s="68"/>
      <c r="T184" s="68"/>
      <c r="U184" s="68"/>
      <c r="V184" s="68"/>
    </row>
    <row r="185" spans="1:22" ht="10.5" x14ac:dyDescent="0.3">
      <c r="A185" s="55" t="s">
        <v>1712</v>
      </c>
      <c r="B185" s="59" t="s">
        <v>1224</v>
      </c>
      <c r="C185" s="62" t="s">
        <v>1764</v>
      </c>
      <c r="D185" s="63">
        <v>272.38484848484842</v>
      </c>
      <c r="E185" s="59" t="s">
        <v>1761</v>
      </c>
      <c r="F185" s="59" t="s">
        <v>1762</v>
      </c>
      <c r="G185" s="59" t="s">
        <v>1716</v>
      </c>
      <c r="H185" s="55">
        <v>-8.8699999999999992</v>
      </c>
      <c r="I185" s="55">
        <v>94.15</v>
      </c>
      <c r="J185" s="60">
        <v>14.350000000000009</v>
      </c>
      <c r="K185" s="55"/>
      <c r="L185" s="63">
        <v>272.38484848484842</v>
      </c>
      <c r="M185" s="59">
        <v>21.9</v>
      </c>
      <c r="N185" s="69">
        <f t="shared" si="11"/>
        <v>272.51616585011794</v>
      </c>
      <c r="O185" s="69">
        <f t="shared" si="11"/>
        <v>21.48</v>
      </c>
      <c r="P185" s="55" t="s">
        <v>1717</v>
      </c>
      <c r="Q185" s="55" t="s">
        <v>1718</v>
      </c>
      <c r="R185" s="55" t="s">
        <v>1719</v>
      </c>
      <c r="S185" s="68"/>
      <c r="T185" s="68"/>
      <c r="U185" s="68"/>
      <c r="V185" s="68"/>
    </row>
    <row r="186" spans="1:22" ht="10.5" x14ac:dyDescent="0.3">
      <c r="A186" s="55" t="s">
        <v>1712</v>
      </c>
      <c r="B186" s="59" t="s">
        <v>1224</v>
      </c>
      <c r="C186" s="62" t="s">
        <v>1765</v>
      </c>
      <c r="D186" s="63">
        <v>273.25391036109602</v>
      </c>
      <c r="E186" s="59" t="s">
        <v>1761</v>
      </c>
      <c r="F186" s="59" t="s">
        <v>1762</v>
      </c>
      <c r="G186" s="59" t="s">
        <v>1716</v>
      </c>
      <c r="H186" s="55">
        <v>-8.8699999999999992</v>
      </c>
      <c r="I186" s="55">
        <v>94.15</v>
      </c>
      <c r="J186" s="60">
        <v>13.900000000000006</v>
      </c>
      <c r="K186" s="55"/>
      <c r="L186" s="63">
        <v>273.25391036109602</v>
      </c>
      <c r="M186" s="64">
        <v>22</v>
      </c>
      <c r="N186" s="69">
        <f t="shared" si="11"/>
        <v>273.24138631827253</v>
      </c>
      <c r="O186" s="69">
        <f t="shared" si="11"/>
        <v>21.580000000000002</v>
      </c>
      <c r="P186" s="55" t="s">
        <v>1717</v>
      </c>
      <c r="Q186" s="55" t="s">
        <v>1718</v>
      </c>
      <c r="R186" s="55" t="s">
        <v>1719</v>
      </c>
      <c r="S186" s="68"/>
      <c r="T186" s="68"/>
      <c r="U186" s="68"/>
      <c r="V186" s="68"/>
    </row>
    <row r="187" spans="1:22" ht="10.5" x14ac:dyDescent="0.3">
      <c r="A187" s="55" t="s">
        <v>1712</v>
      </c>
      <c r="B187" s="59" t="s">
        <v>1224</v>
      </c>
      <c r="C187" s="62" t="s">
        <v>1765</v>
      </c>
      <c r="D187" s="63">
        <v>274.07000544365815</v>
      </c>
      <c r="E187" s="59" t="s">
        <v>1761</v>
      </c>
      <c r="F187" s="59" t="s">
        <v>1762</v>
      </c>
      <c r="G187" s="59" t="s">
        <v>1716</v>
      </c>
      <c r="H187" s="55">
        <v>-8.8699999999999992</v>
      </c>
      <c r="I187" s="55">
        <v>94.15</v>
      </c>
      <c r="J187" s="60">
        <v>18.850000000000009</v>
      </c>
      <c r="K187" s="55"/>
      <c r="L187" s="63">
        <v>274.07000544365815</v>
      </c>
      <c r="M187" s="59">
        <v>20.9</v>
      </c>
      <c r="N187" s="69">
        <f t="shared" si="11"/>
        <v>273.71773180910907</v>
      </c>
      <c r="O187" s="69">
        <f t="shared" si="11"/>
        <v>21.66</v>
      </c>
      <c r="P187" s="55" t="s">
        <v>1717</v>
      </c>
      <c r="Q187" s="55" t="s">
        <v>1718</v>
      </c>
      <c r="R187" s="55" t="s">
        <v>1719</v>
      </c>
      <c r="S187" s="68"/>
      <c r="T187" s="68"/>
      <c r="U187" s="68"/>
      <c r="V187" s="68"/>
    </row>
    <row r="188" spans="1:22" ht="10.5" x14ac:dyDescent="0.3">
      <c r="A188" s="55" t="s">
        <v>1712</v>
      </c>
      <c r="B188" s="59" t="s">
        <v>1224</v>
      </c>
      <c r="C188" s="62" t="s">
        <v>1765</v>
      </c>
      <c r="D188" s="63">
        <v>274.15574305933592</v>
      </c>
      <c r="E188" s="59" t="s">
        <v>1761</v>
      </c>
      <c r="F188" s="59" t="s">
        <v>1762</v>
      </c>
      <c r="G188" s="59" t="s">
        <v>1716</v>
      </c>
      <c r="H188" s="55">
        <v>-8.8699999999999992</v>
      </c>
      <c r="I188" s="55">
        <v>94.15</v>
      </c>
      <c r="J188" s="60">
        <v>13.900000000000006</v>
      </c>
      <c r="K188" s="55"/>
      <c r="L188" s="63">
        <v>274.15574305933592</v>
      </c>
      <c r="M188" s="64">
        <v>22</v>
      </c>
      <c r="N188" s="69">
        <f t="shared" si="11"/>
        <v>274.24148067501363</v>
      </c>
      <c r="O188" s="69">
        <f t="shared" si="11"/>
        <v>21.7</v>
      </c>
      <c r="P188" s="55" t="s">
        <v>1717</v>
      </c>
      <c r="Q188" s="55" t="s">
        <v>1718</v>
      </c>
      <c r="R188" s="55" t="s">
        <v>1719</v>
      </c>
      <c r="S188" s="68"/>
      <c r="T188" s="68"/>
      <c r="U188" s="68"/>
      <c r="V188" s="68"/>
    </row>
    <row r="189" spans="1:22" ht="10.5" x14ac:dyDescent="0.3">
      <c r="A189" s="55" t="s">
        <v>1712</v>
      </c>
      <c r="B189" s="59" t="s">
        <v>1224</v>
      </c>
      <c r="C189" s="62" t="s">
        <v>1765</v>
      </c>
      <c r="D189" s="63">
        <v>274.72415169660678</v>
      </c>
      <c r="E189" s="59" t="s">
        <v>1761</v>
      </c>
      <c r="F189" s="59" t="s">
        <v>1762</v>
      </c>
      <c r="G189" s="59" t="s">
        <v>1716</v>
      </c>
      <c r="H189" s="55">
        <v>-8.8699999999999992</v>
      </c>
      <c r="I189" s="55">
        <v>94.15</v>
      </c>
      <c r="J189" s="60">
        <v>16.150000000000006</v>
      </c>
      <c r="K189" s="55"/>
      <c r="L189" s="63">
        <v>274.72415169660678</v>
      </c>
      <c r="M189" s="59">
        <v>21.5</v>
      </c>
      <c r="N189" s="69">
        <f t="shared" si="11"/>
        <v>274.64412992197424</v>
      </c>
      <c r="O189" s="69">
        <f t="shared" si="11"/>
        <v>21.7</v>
      </c>
      <c r="P189" s="55" t="s">
        <v>1717</v>
      </c>
      <c r="Q189" s="55" t="s">
        <v>1718</v>
      </c>
      <c r="R189" s="55" t="s">
        <v>1719</v>
      </c>
      <c r="S189" s="68"/>
      <c r="T189" s="68"/>
      <c r="U189" s="68"/>
      <c r="V189" s="68"/>
    </row>
    <row r="190" spans="1:22" ht="10.5" x14ac:dyDescent="0.3">
      <c r="A190" s="55" t="s">
        <v>1712</v>
      </c>
      <c r="B190" s="59" t="s">
        <v>1224</v>
      </c>
      <c r="C190" s="62" t="s">
        <v>1765</v>
      </c>
      <c r="D190" s="63">
        <v>275.00359281437125</v>
      </c>
      <c r="E190" s="59" t="s">
        <v>1761</v>
      </c>
      <c r="F190" s="59" t="s">
        <v>1762</v>
      </c>
      <c r="G190" s="59" t="s">
        <v>1716</v>
      </c>
      <c r="H190" s="55">
        <v>-8.8699999999999992</v>
      </c>
      <c r="I190" s="55">
        <v>94.15</v>
      </c>
      <c r="J190" s="60">
        <v>13.450000000000003</v>
      </c>
      <c r="K190" s="55"/>
      <c r="L190" s="63">
        <v>275.00359281437125</v>
      </c>
      <c r="M190" s="59">
        <v>22.1</v>
      </c>
      <c r="N190" s="69">
        <f t="shared" si="11"/>
        <v>274.96612230085287</v>
      </c>
      <c r="O190" s="69">
        <f t="shared" si="11"/>
        <v>21.9</v>
      </c>
      <c r="P190" s="55" t="s">
        <v>1717</v>
      </c>
      <c r="Q190" s="55" t="s">
        <v>1718</v>
      </c>
      <c r="R190" s="55" t="s">
        <v>1719</v>
      </c>
      <c r="S190" s="68"/>
      <c r="T190" s="68"/>
      <c r="U190" s="68"/>
      <c r="V190" s="68"/>
    </row>
    <row r="191" spans="1:22" ht="10.5" x14ac:dyDescent="0.3">
      <c r="A191" s="55" t="s">
        <v>1712</v>
      </c>
      <c r="B191" s="59" t="s">
        <v>1224</v>
      </c>
      <c r="C191" s="62" t="s">
        <v>1765</v>
      </c>
      <c r="D191" s="63">
        <v>275.26715659589917</v>
      </c>
      <c r="E191" s="59" t="s">
        <v>1761</v>
      </c>
      <c r="F191" s="59" t="s">
        <v>1762</v>
      </c>
      <c r="G191" s="59" t="s">
        <v>1716</v>
      </c>
      <c r="H191" s="55">
        <v>-8.8699999999999992</v>
      </c>
      <c r="I191" s="55">
        <v>94.15</v>
      </c>
      <c r="J191" s="60">
        <v>13.900000000000006</v>
      </c>
      <c r="K191" s="55"/>
      <c r="L191" s="63">
        <v>275.26715659589917</v>
      </c>
      <c r="M191" s="64">
        <v>22</v>
      </c>
      <c r="N191" s="69">
        <f t="shared" si="11"/>
        <v>275.29637089457458</v>
      </c>
      <c r="O191" s="69">
        <f t="shared" si="11"/>
        <v>21.880000000000003</v>
      </c>
      <c r="P191" s="55" t="s">
        <v>1717</v>
      </c>
      <c r="Q191" s="55" t="s">
        <v>1718</v>
      </c>
      <c r="R191" s="55" t="s">
        <v>1719</v>
      </c>
      <c r="S191" s="68"/>
      <c r="T191" s="68"/>
      <c r="U191" s="68"/>
      <c r="V191" s="68"/>
    </row>
    <row r="192" spans="1:22" ht="10.5" x14ac:dyDescent="0.3">
      <c r="A192" s="55" t="s">
        <v>1712</v>
      </c>
      <c r="B192" s="59" t="s">
        <v>1224</v>
      </c>
      <c r="C192" s="62" t="s">
        <v>1765</v>
      </c>
      <c r="D192" s="63">
        <v>275.67996733805126</v>
      </c>
      <c r="E192" s="59" t="s">
        <v>1761</v>
      </c>
      <c r="F192" s="59" t="s">
        <v>1762</v>
      </c>
      <c r="G192" s="59" t="s">
        <v>1716</v>
      </c>
      <c r="H192" s="55">
        <v>-8.8699999999999992</v>
      </c>
      <c r="I192" s="55">
        <v>94.15</v>
      </c>
      <c r="J192" s="60">
        <v>14.350000000000009</v>
      </c>
      <c r="K192" s="55"/>
      <c r="L192" s="63">
        <v>275.67996733805126</v>
      </c>
      <c r="M192" s="59">
        <v>21.9</v>
      </c>
      <c r="N192" s="69">
        <f t="shared" si="11"/>
        <v>275.51293776084202</v>
      </c>
      <c r="O192" s="69">
        <f t="shared" si="11"/>
        <v>21.92</v>
      </c>
      <c r="P192" s="55" t="s">
        <v>1717</v>
      </c>
      <c r="Q192" s="55" t="s">
        <v>1718</v>
      </c>
      <c r="R192" s="55" t="s">
        <v>1719</v>
      </c>
      <c r="S192" s="68"/>
      <c r="T192" s="68"/>
      <c r="U192" s="68"/>
      <c r="V192" s="68"/>
    </row>
    <row r="193" spans="1:22" ht="10.5" x14ac:dyDescent="0.3">
      <c r="A193" s="55" t="s">
        <v>1712</v>
      </c>
      <c r="B193" s="59" t="s">
        <v>1224</v>
      </c>
      <c r="C193" s="62" t="s">
        <v>1765</v>
      </c>
      <c r="D193" s="63">
        <v>275.80698602794422</v>
      </c>
      <c r="E193" s="59" t="s">
        <v>1761</v>
      </c>
      <c r="F193" s="59" t="s">
        <v>1762</v>
      </c>
      <c r="G193" s="59" t="s">
        <v>1726</v>
      </c>
      <c r="H193" s="55">
        <v>-8.8699999999999992</v>
      </c>
      <c r="I193" s="55">
        <v>94.15</v>
      </c>
      <c r="J193" s="60">
        <v>14.350000000000009</v>
      </c>
      <c r="K193" s="55"/>
      <c r="L193" s="63">
        <v>275.80698602794422</v>
      </c>
      <c r="M193" s="59">
        <v>21.9</v>
      </c>
      <c r="N193" s="69">
        <f t="shared" si="11"/>
        <v>275.67361640355665</v>
      </c>
      <c r="O193" s="69">
        <f t="shared" si="11"/>
        <v>21.94</v>
      </c>
      <c r="P193" s="55" t="s">
        <v>1717</v>
      </c>
      <c r="Q193" s="55" t="s">
        <v>1718</v>
      </c>
      <c r="R193" s="55" t="s">
        <v>1719</v>
      </c>
      <c r="S193" s="68"/>
      <c r="T193" s="68"/>
      <c r="U193" s="68"/>
      <c r="V193" s="68"/>
    </row>
    <row r="194" spans="1:22" ht="10.5" x14ac:dyDescent="0.3">
      <c r="A194" s="55" t="s">
        <v>1712</v>
      </c>
      <c r="B194" s="59" t="s">
        <v>1224</v>
      </c>
      <c r="C194" s="62" t="s">
        <v>1765</v>
      </c>
      <c r="D194" s="63">
        <v>275.80698602794422</v>
      </c>
      <c r="E194" s="59" t="s">
        <v>1761</v>
      </c>
      <c r="F194" s="59" t="s">
        <v>1762</v>
      </c>
      <c r="G194" s="59" t="s">
        <v>1716</v>
      </c>
      <c r="H194" s="55">
        <v>-8.8699999999999992</v>
      </c>
      <c r="I194" s="55">
        <v>94.15</v>
      </c>
      <c r="J194" s="60">
        <v>15.250000000000014</v>
      </c>
      <c r="K194" s="55"/>
      <c r="L194" s="63">
        <v>275.80698602794422</v>
      </c>
      <c r="M194" s="59">
        <v>21.7</v>
      </c>
      <c r="N194" s="69">
        <f t="shared" si="11"/>
        <v>275.78412266376347</v>
      </c>
      <c r="O194" s="69">
        <f t="shared" si="11"/>
        <v>22.080000000000002</v>
      </c>
      <c r="P194" s="55" t="s">
        <v>1717</v>
      </c>
      <c r="Q194" s="55" t="s">
        <v>1718</v>
      </c>
      <c r="R194" s="55" t="s">
        <v>1719</v>
      </c>
      <c r="S194" s="68"/>
      <c r="T194" s="68"/>
      <c r="U194" s="68"/>
      <c r="V194" s="68"/>
    </row>
    <row r="195" spans="1:22" ht="10.5" x14ac:dyDescent="0.3">
      <c r="A195" s="55" t="s">
        <v>1712</v>
      </c>
      <c r="B195" s="59" t="s">
        <v>1224</v>
      </c>
      <c r="C195" s="62" t="s">
        <v>1765</v>
      </c>
      <c r="D195" s="63">
        <v>275.80698602794422</v>
      </c>
      <c r="E195" s="59" t="s">
        <v>1761</v>
      </c>
      <c r="F195" s="59" t="s">
        <v>1762</v>
      </c>
      <c r="G195" s="59" t="s">
        <v>1716</v>
      </c>
      <c r="H195" s="55">
        <v>-8.8699999999999992</v>
      </c>
      <c r="I195" s="55">
        <v>94.15</v>
      </c>
      <c r="J195" s="60">
        <v>13.000000000000014</v>
      </c>
      <c r="K195" s="55"/>
      <c r="L195" s="63">
        <v>275.80698602794422</v>
      </c>
      <c r="M195" s="64">
        <v>22.2</v>
      </c>
      <c r="N195" s="69">
        <f t="shared" si="11"/>
        <v>275.85715841045192</v>
      </c>
      <c r="O195" s="69">
        <f t="shared" si="11"/>
        <v>22.119999999999997</v>
      </c>
      <c r="P195" s="55" t="s">
        <v>1717</v>
      </c>
      <c r="Q195" s="55" t="s">
        <v>1718</v>
      </c>
      <c r="R195" s="55" t="s">
        <v>1719</v>
      </c>
      <c r="S195" s="68"/>
      <c r="T195" s="68"/>
      <c r="U195" s="68"/>
      <c r="V195" s="68"/>
    </row>
    <row r="196" spans="1:22" ht="10.5" x14ac:dyDescent="0.3">
      <c r="A196" s="55" t="s">
        <v>1712</v>
      </c>
      <c r="B196" s="59" t="s">
        <v>1224</v>
      </c>
      <c r="C196" s="62" t="s">
        <v>1765</v>
      </c>
      <c r="D196" s="63">
        <v>275.81968789693343</v>
      </c>
      <c r="E196" s="59" t="s">
        <v>1761</v>
      </c>
      <c r="F196" s="59" t="s">
        <v>1762</v>
      </c>
      <c r="G196" s="59" t="s">
        <v>1716</v>
      </c>
      <c r="H196" s="55">
        <v>-8.8699999999999992</v>
      </c>
      <c r="I196" s="55">
        <v>94.15</v>
      </c>
      <c r="J196" s="60">
        <v>10.750000000000014</v>
      </c>
      <c r="K196" s="55"/>
      <c r="L196" s="63">
        <v>275.81968789693343</v>
      </c>
      <c r="M196" s="59">
        <v>22.7</v>
      </c>
      <c r="N196" s="69">
        <f t="shared" ref="N196:O211" si="12">AVERAGE(L194:L198)</f>
        <v>276.06165850117952</v>
      </c>
      <c r="O196" s="69">
        <f t="shared" si="12"/>
        <v>22.08</v>
      </c>
      <c r="P196" s="55" t="s">
        <v>1717</v>
      </c>
      <c r="Q196" s="55" t="s">
        <v>1718</v>
      </c>
      <c r="R196" s="55" t="s">
        <v>1719</v>
      </c>
      <c r="S196" s="68"/>
      <c r="T196" s="68"/>
      <c r="U196" s="68"/>
      <c r="V196" s="68"/>
    </row>
    <row r="197" spans="1:22" ht="10.5" x14ac:dyDescent="0.3">
      <c r="A197" s="55" t="s">
        <v>1712</v>
      </c>
      <c r="B197" s="59" t="s">
        <v>1224</v>
      </c>
      <c r="C197" s="62" t="s">
        <v>1765</v>
      </c>
      <c r="D197" s="63">
        <v>276.04514607149343</v>
      </c>
      <c r="E197" s="59" t="s">
        <v>1761</v>
      </c>
      <c r="F197" s="59" t="s">
        <v>1762</v>
      </c>
      <c r="G197" s="59" t="s">
        <v>1716</v>
      </c>
      <c r="H197" s="55">
        <v>-8.8699999999999992</v>
      </c>
      <c r="I197" s="55">
        <v>94.15</v>
      </c>
      <c r="J197" s="60">
        <v>13.450000000000003</v>
      </c>
      <c r="K197" s="55"/>
      <c r="L197" s="63">
        <v>276.04514607149343</v>
      </c>
      <c r="M197" s="59">
        <v>22.1</v>
      </c>
      <c r="N197" s="69">
        <f t="shared" si="12"/>
        <v>276.37475957176559</v>
      </c>
      <c r="O197" s="69">
        <f t="shared" si="12"/>
        <v>22.18</v>
      </c>
      <c r="P197" s="55" t="s">
        <v>1717</v>
      </c>
      <c r="Q197" s="55" t="s">
        <v>1718</v>
      </c>
      <c r="R197" s="55" t="s">
        <v>1719</v>
      </c>
      <c r="S197" s="68"/>
      <c r="T197" s="68"/>
      <c r="U197" s="68"/>
      <c r="V197" s="68"/>
    </row>
    <row r="198" spans="1:22" ht="10.5" x14ac:dyDescent="0.3">
      <c r="A198" s="55" t="s">
        <v>1712</v>
      </c>
      <c r="B198" s="59" t="s">
        <v>1224</v>
      </c>
      <c r="C198" s="62" t="s">
        <v>1766</v>
      </c>
      <c r="D198" s="63">
        <v>276.82948648158236</v>
      </c>
      <c r="E198" s="59" t="s">
        <v>1761</v>
      </c>
      <c r="F198" s="59" t="s">
        <v>1762</v>
      </c>
      <c r="G198" s="59" t="s">
        <v>1726</v>
      </c>
      <c r="H198" s="55">
        <v>-8.8699999999999992</v>
      </c>
      <c r="I198" s="55">
        <v>94.15</v>
      </c>
      <c r="J198" s="60">
        <v>15.250000000000014</v>
      </c>
      <c r="K198" s="55"/>
      <c r="L198" s="63">
        <v>276.82948648158236</v>
      </c>
      <c r="M198" s="59">
        <v>21.7</v>
      </c>
      <c r="N198" s="69">
        <f t="shared" si="12"/>
        <v>277.04033750680458</v>
      </c>
      <c r="O198" s="69">
        <f t="shared" si="12"/>
        <v>22.14</v>
      </c>
      <c r="P198" s="55" t="s">
        <v>1717</v>
      </c>
      <c r="Q198" s="55" t="s">
        <v>1718</v>
      </c>
      <c r="R198" s="55" t="s">
        <v>1719</v>
      </c>
      <c r="S198" s="68"/>
      <c r="T198" s="68"/>
      <c r="U198" s="68"/>
      <c r="V198" s="68"/>
    </row>
    <row r="199" spans="1:22" ht="10.5" x14ac:dyDescent="0.3">
      <c r="A199" s="55" t="s">
        <v>1712</v>
      </c>
      <c r="B199" s="59" t="s">
        <v>1224</v>
      </c>
      <c r="C199" s="62" t="s">
        <v>1766</v>
      </c>
      <c r="D199" s="63">
        <v>277.37249138087464</v>
      </c>
      <c r="E199" s="59" t="s">
        <v>1761</v>
      </c>
      <c r="F199" s="59" t="s">
        <v>1762</v>
      </c>
      <c r="G199" s="59" t="s">
        <v>1726</v>
      </c>
      <c r="H199" s="55">
        <v>-8.8699999999999992</v>
      </c>
      <c r="I199" s="55">
        <v>94.15</v>
      </c>
      <c r="J199" s="60">
        <v>13.000000000000014</v>
      </c>
      <c r="K199" s="55"/>
      <c r="L199" s="63">
        <v>277.37249138087464</v>
      </c>
      <c r="M199" s="59">
        <v>22.2</v>
      </c>
      <c r="N199" s="69">
        <f t="shared" si="12"/>
        <v>277.72052259118129</v>
      </c>
      <c r="O199" s="69">
        <f t="shared" si="12"/>
        <v>21.880000000000003</v>
      </c>
      <c r="P199" s="55" t="s">
        <v>1717</v>
      </c>
      <c r="Q199" s="55" t="s">
        <v>1718</v>
      </c>
      <c r="R199" s="55" t="s">
        <v>1719</v>
      </c>
      <c r="S199" s="68"/>
      <c r="T199" s="68"/>
      <c r="U199" s="68"/>
      <c r="V199" s="68"/>
    </row>
    <row r="200" spans="1:22" ht="10.5" x14ac:dyDescent="0.3">
      <c r="A200" s="55" t="s">
        <v>1712</v>
      </c>
      <c r="B200" s="59" t="s">
        <v>1224</v>
      </c>
      <c r="C200" s="62" t="s">
        <v>1767</v>
      </c>
      <c r="D200" s="63">
        <v>279.13487570313919</v>
      </c>
      <c r="E200" s="59" t="s">
        <v>1761</v>
      </c>
      <c r="F200" s="59" t="s">
        <v>1762</v>
      </c>
      <c r="G200" s="59" t="s">
        <v>1768</v>
      </c>
      <c r="H200" s="55">
        <v>-8.8699999999999992</v>
      </c>
      <c r="I200" s="55">
        <v>94.15</v>
      </c>
      <c r="J200" s="60">
        <v>13.900000000000006</v>
      </c>
      <c r="K200" s="55"/>
      <c r="L200" s="63">
        <v>279.13487570313919</v>
      </c>
      <c r="M200" s="64">
        <v>22</v>
      </c>
      <c r="N200" s="69">
        <f t="shared" si="12"/>
        <v>278.3714933768826</v>
      </c>
      <c r="O200" s="69">
        <f t="shared" si="12"/>
        <v>21.740000000000002</v>
      </c>
      <c r="P200" s="55" t="s">
        <v>1717</v>
      </c>
      <c r="Q200" s="55" t="s">
        <v>1718</v>
      </c>
      <c r="R200" s="55" t="s">
        <v>1719</v>
      </c>
      <c r="S200" s="68"/>
      <c r="T200" s="68"/>
      <c r="U200" s="68"/>
      <c r="V200" s="68"/>
    </row>
    <row r="201" spans="1:22" ht="10.5" x14ac:dyDescent="0.3">
      <c r="A201" s="55" t="s">
        <v>1712</v>
      </c>
      <c r="B201" s="59" t="s">
        <v>1224</v>
      </c>
      <c r="C201" s="62" t="s">
        <v>1767</v>
      </c>
      <c r="D201" s="63">
        <v>279.22061331881696</v>
      </c>
      <c r="E201" s="59" t="s">
        <v>1761</v>
      </c>
      <c r="F201" s="59" t="s">
        <v>1762</v>
      </c>
      <c r="G201" s="59" t="s">
        <v>1769</v>
      </c>
      <c r="H201" s="55">
        <v>-8.8699999999999992</v>
      </c>
      <c r="I201" s="55">
        <v>94.15</v>
      </c>
      <c r="J201" s="60">
        <v>16.600000000000009</v>
      </c>
      <c r="K201" s="55"/>
      <c r="L201" s="63">
        <v>279.22061331881696</v>
      </c>
      <c r="M201" s="59">
        <v>21.4</v>
      </c>
      <c r="N201" s="69">
        <f t="shared" si="12"/>
        <v>278.88559608056613</v>
      </c>
      <c r="O201" s="69">
        <f t="shared" si="12"/>
        <v>21.78</v>
      </c>
      <c r="P201" s="55" t="s">
        <v>1717</v>
      </c>
      <c r="Q201" s="55" t="s">
        <v>1718</v>
      </c>
      <c r="R201" s="55" t="s">
        <v>1719</v>
      </c>
      <c r="S201" s="68"/>
      <c r="T201" s="68"/>
      <c r="U201" s="68"/>
      <c r="V201" s="68"/>
    </row>
    <row r="202" spans="1:22" ht="10.5" x14ac:dyDescent="0.3">
      <c r="A202" s="55" t="s">
        <v>1712</v>
      </c>
      <c r="B202" s="59" t="s">
        <v>1224</v>
      </c>
      <c r="C202" s="62" t="s">
        <v>1767</v>
      </c>
      <c r="D202" s="63">
        <v>279.3</v>
      </c>
      <c r="E202" s="59" t="s">
        <v>1761</v>
      </c>
      <c r="F202" s="59" t="s">
        <v>1762</v>
      </c>
      <c r="G202" s="59" t="s">
        <v>1770</v>
      </c>
      <c r="H202" s="55">
        <v>-8.8699999999999992</v>
      </c>
      <c r="I202" s="55">
        <v>94.15</v>
      </c>
      <c r="J202" s="60">
        <v>16.600000000000009</v>
      </c>
      <c r="K202" s="55"/>
      <c r="L202" s="63">
        <v>279.3</v>
      </c>
      <c r="M202" s="59">
        <v>21.4</v>
      </c>
      <c r="N202" s="69">
        <f t="shared" si="12"/>
        <v>279.61818351867691</v>
      </c>
      <c r="O202" s="69">
        <f t="shared" si="12"/>
        <v>21.72</v>
      </c>
      <c r="P202" s="55" t="s">
        <v>1717</v>
      </c>
      <c r="Q202" s="55" t="s">
        <v>1718</v>
      </c>
      <c r="R202" s="55" t="s">
        <v>1719</v>
      </c>
      <c r="S202" s="68"/>
      <c r="T202" s="68"/>
      <c r="U202" s="68"/>
      <c r="V202" s="68"/>
    </row>
    <row r="203" spans="1:22" ht="10.5" x14ac:dyDescent="0.3">
      <c r="A203" s="55" t="s">
        <v>1712</v>
      </c>
      <c r="B203" s="59" t="s">
        <v>1249</v>
      </c>
      <c r="C203" s="62" t="s">
        <v>1771</v>
      </c>
      <c r="D203" s="63">
        <v>279.39999999999998</v>
      </c>
      <c r="E203" s="59" t="s">
        <v>1761</v>
      </c>
      <c r="F203" s="59" t="s">
        <v>1762</v>
      </c>
      <c r="G203" s="59" t="s">
        <v>1772</v>
      </c>
      <c r="H203" s="55">
        <v>-8.8699999999999992</v>
      </c>
      <c r="I203" s="55">
        <v>94.15</v>
      </c>
      <c r="J203" s="60">
        <v>14.350000000000009</v>
      </c>
      <c r="K203" s="55"/>
      <c r="L203" s="63">
        <v>279.39999999999998</v>
      </c>
      <c r="M203" s="59">
        <v>21.9</v>
      </c>
      <c r="N203" s="69">
        <f t="shared" si="12"/>
        <v>280.46025218757285</v>
      </c>
      <c r="O203" s="69">
        <f t="shared" si="12"/>
        <v>21.86</v>
      </c>
      <c r="P203" s="55" t="s">
        <v>1717</v>
      </c>
      <c r="Q203" s="55" t="s">
        <v>1718</v>
      </c>
      <c r="R203" s="55" t="s">
        <v>1719</v>
      </c>
      <c r="S203" s="68"/>
      <c r="T203" s="68"/>
      <c r="U203" s="68"/>
      <c r="V203" s="68"/>
    </row>
    <row r="204" spans="1:22" ht="10.5" x14ac:dyDescent="0.3">
      <c r="A204" s="55" t="s">
        <v>1712</v>
      </c>
      <c r="B204" s="59" t="s">
        <v>1249</v>
      </c>
      <c r="C204" s="62" t="s">
        <v>1771</v>
      </c>
      <c r="D204" s="63">
        <v>281.03542857142855</v>
      </c>
      <c r="E204" s="59" t="s">
        <v>1761</v>
      </c>
      <c r="F204" s="59" t="s">
        <v>1762</v>
      </c>
      <c r="G204" s="59" t="s">
        <v>1716</v>
      </c>
      <c r="H204" s="55">
        <v>-8.8699999999999992</v>
      </c>
      <c r="I204" s="55">
        <v>94.15</v>
      </c>
      <c r="J204" s="60">
        <v>14.350000000000009</v>
      </c>
      <c r="K204" s="55"/>
      <c r="L204" s="63">
        <v>281.03542857142855</v>
      </c>
      <c r="M204" s="59">
        <v>21.9</v>
      </c>
      <c r="N204" s="69">
        <f t="shared" si="12"/>
        <v>281.7115961904762</v>
      </c>
      <c r="O204" s="69">
        <f t="shared" si="12"/>
        <v>21.959999999999997</v>
      </c>
      <c r="P204" s="55" t="s">
        <v>1717</v>
      </c>
      <c r="Q204" s="55" t="s">
        <v>1718</v>
      </c>
      <c r="R204" s="55" t="s">
        <v>1719</v>
      </c>
      <c r="S204" s="68"/>
      <c r="T204" s="68"/>
      <c r="U204" s="68"/>
      <c r="V204" s="68"/>
    </row>
    <row r="205" spans="1:22" ht="10.5" x14ac:dyDescent="0.3">
      <c r="A205" s="55" t="s">
        <v>1712</v>
      </c>
      <c r="B205" s="59" t="s">
        <v>1249</v>
      </c>
      <c r="C205" s="62" t="s">
        <v>1771</v>
      </c>
      <c r="D205" s="63">
        <v>283.34521904761903</v>
      </c>
      <c r="E205" s="59" t="s">
        <v>1761</v>
      </c>
      <c r="F205" s="59" t="s">
        <v>1762</v>
      </c>
      <c r="G205" s="59" t="s">
        <v>1716</v>
      </c>
      <c r="H205" s="55">
        <v>-8.8699999999999992</v>
      </c>
      <c r="I205" s="55">
        <v>94.15</v>
      </c>
      <c r="J205" s="60">
        <v>10.750000000000014</v>
      </c>
      <c r="K205" s="55"/>
      <c r="L205" s="63">
        <v>283.34521904761903</v>
      </c>
      <c r="M205" s="59">
        <v>22.7</v>
      </c>
      <c r="N205" s="69">
        <f t="shared" si="12"/>
        <v>282.94706285714284</v>
      </c>
      <c r="O205" s="69">
        <f t="shared" si="12"/>
        <v>22.14</v>
      </c>
      <c r="P205" s="55" t="s">
        <v>1717</v>
      </c>
      <c r="Q205" s="55" t="s">
        <v>1718</v>
      </c>
      <c r="R205" s="55" t="s">
        <v>1719</v>
      </c>
      <c r="S205" s="68"/>
      <c r="T205" s="68"/>
      <c r="U205" s="68"/>
      <c r="V205" s="68"/>
    </row>
    <row r="206" spans="1:22" ht="10.5" x14ac:dyDescent="0.3">
      <c r="A206" s="55" t="s">
        <v>1712</v>
      </c>
      <c r="B206" s="59" t="s">
        <v>1249</v>
      </c>
      <c r="C206" s="62" t="s">
        <v>1771</v>
      </c>
      <c r="D206" s="63">
        <v>285.47733333333332</v>
      </c>
      <c r="E206" s="59" t="s">
        <v>1761</v>
      </c>
      <c r="F206" s="59" t="s">
        <v>1762</v>
      </c>
      <c r="G206" s="59" t="s">
        <v>1716</v>
      </c>
      <c r="H206" s="55">
        <v>-8.9700000000000006</v>
      </c>
      <c r="I206" s="55">
        <v>97.45</v>
      </c>
      <c r="J206" s="60">
        <v>14.350000000000009</v>
      </c>
      <c r="K206" s="55"/>
      <c r="L206" s="63">
        <v>285.47733333333332</v>
      </c>
      <c r="M206" s="59">
        <v>21.9</v>
      </c>
      <c r="N206" s="69">
        <f t="shared" si="12"/>
        <v>284.16252952380944</v>
      </c>
      <c r="O206" s="69">
        <f t="shared" si="12"/>
        <v>22.080000000000002</v>
      </c>
      <c r="P206" s="55" t="s">
        <v>1717</v>
      </c>
      <c r="Q206" s="55" t="s">
        <v>1718</v>
      </c>
      <c r="R206" s="55" t="s">
        <v>1719</v>
      </c>
      <c r="S206" s="68"/>
      <c r="T206" s="68"/>
      <c r="U206" s="68"/>
      <c r="V206" s="68"/>
    </row>
    <row r="207" spans="1:22" ht="10.5" x14ac:dyDescent="0.3">
      <c r="A207" s="55" t="s">
        <v>1712</v>
      </c>
      <c r="B207" s="59" t="s">
        <v>1249</v>
      </c>
      <c r="C207" s="62" t="s">
        <v>1771</v>
      </c>
      <c r="D207" s="63">
        <v>285.47733333333332</v>
      </c>
      <c r="E207" s="59" t="s">
        <v>1761</v>
      </c>
      <c r="F207" s="59" t="s">
        <v>1762</v>
      </c>
      <c r="G207" s="59" t="s">
        <v>1716</v>
      </c>
      <c r="H207" s="55">
        <v>-8.9700000000000006</v>
      </c>
      <c r="I207" s="55">
        <v>97.45</v>
      </c>
      <c r="J207" s="60">
        <v>12.549999999999997</v>
      </c>
      <c r="K207" s="55"/>
      <c r="L207" s="63">
        <v>285.47733333333332</v>
      </c>
      <c r="M207" s="59">
        <v>22.3</v>
      </c>
      <c r="N207" s="69">
        <f t="shared" si="12"/>
        <v>285.54840380952379</v>
      </c>
      <c r="O207" s="69">
        <f t="shared" si="12"/>
        <v>22.02</v>
      </c>
      <c r="P207" s="55" t="s">
        <v>1717</v>
      </c>
      <c r="Q207" s="55" t="s">
        <v>1718</v>
      </c>
      <c r="R207" s="55" t="s">
        <v>1719</v>
      </c>
      <c r="S207" s="68"/>
      <c r="T207" s="68"/>
      <c r="U207" s="68"/>
      <c r="V207" s="68"/>
    </row>
    <row r="208" spans="1:22" ht="10.5" x14ac:dyDescent="0.3">
      <c r="A208" s="55" t="s">
        <v>1712</v>
      </c>
      <c r="B208" s="59" t="s">
        <v>1249</v>
      </c>
      <c r="C208" s="62" t="s">
        <v>1771</v>
      </c>
      <c r="D208" s="63">
        <v>285.47733333333332</v>
      </c>
      <c r="E208" s="59" t="s">
        <v>1761</v>
      </c>
      <c r="F208" s="59" t="s">
        <v>1762</v>
      </c>
      <c r="G208" s="59" t="s">
        <v>1716</v>
      </c>
      <c r="H208" s="55">
        <v>-8.9700000000000006</v>
      </c>
      <c r="I208" s="55">
        <v>97.45</v>
      </c>
      <c r="J208" s="60">
        <v>15.700000000000003</v>
      </c>
      <c r="K208" s="55"/>
      <c r="L208" s="63">
        <v>285.47733333333332</v>
      </c>
      <c r="M208" s="59">
        <v>21.6</v>
      </c>
      <c r="N208" s="69">
        <f t="shared" si="12"/>
        <v>286.87936000000002</v>
      </c>
      <c r="O208" s="69">
        <f t="shared" si="12"/>
        <v>21.92</v>
      </c>
      <c r="P208" s="55" t="s">
        <v>1717</v>
      </c>
      <c r="Q208" s="55" t="s">
        <v>1718</v>
      </c>
      <c r="R208" s="55" t="s">
        <v>1719</v>
      </c>
      <c r="S208" s="68"/>
      <c r="T208" s="68"/>
      <c r="U208" s="68"/>
      <c r="V208" s="68"/>
    </row>
    <row r="209" spans="1:22" ht="10.5" x14ac:dyDescent="0.3">
      <c r="A209" s="55" t="s">
        <v>1712</v>
      </c>
      <c r="B209" s="59" t="s">
        <v>1249</v>
      </c>
      <c r="C209" s="62" t="s">
        <v>1771</v>
      </c>
      <c r="D209" s="63">
        <v>287.96479999999997</v>
      </c>
      <c r="E209" s="59" t="s">
        <v>1761</v>
      </c>
      <c r="F209" s="59" t="s">
        <v>1762</v>
      </c>
      <c r="G209" s="59" t="s">
        <v>1716</v>
      </c>
      <c r="H209" s="55">
        <v>-8.9700000000000006</v>
      </c>
      <c r="I209" s="55">
        <v>97.45</v>
      </c>
      <c r="J209" s="60">
        <v>15.700000000000003</v>
      </c>
      <c r="K209" s="55"/>
      <c r="L209" s="63">
        <v>287.96479999999997</v>
      </c>
      <c r="M209" s="59">
        <v>21.6</v>
      </c>
      <c r="N209" s="69">
        <f t="shared" si="12"/>
        <v>287.98389333333336</v>
      </c>
      <c r="O209" s="69">
        <f t="shared" si="12"/>
        <v>22.1</v>
      </c>
      <c r="P209" s="55" t="s">
        <v>1717</v>
      </c>
      <c r="Q209" s="55" t="s">
        <v>1718</v>
      </c>
      <c r="R209" s="55" t="s">
        <v>1719</v>
      </c>
      <c r="S209" s="68"/>
      <c r="T209" s="68"/>
      <c r="U209" s="68"/>
      <c r="V209" s="68"/>
    </row>
    <row r="210" spans="1:22" ht="10.5" x14ac:dyDescent="0.3">
      <c r="A210" s="55" t="s">
        <v>1712</v>
      </c>
      <c r="B210" s="59" t="s">
        <v>1249</v>
      </c>
      <c r="C210" s="62" t="s">
        <v>1771</v>
      </c>
      <c r="D210" s="63">
        <v>290</v>
      </c>
      <c r="E210" s="59" t="s">
        <v>1761</v>
      </c>
      <c r="F210" s="59" t="s">
        <v>1762</v>
      </c>
      <c r="G210" s="59" t="s">
        <v>1716</v>
      </c>
      <c r="H210" s="55">
        <v>-8.9700000000000006</v>
      </c>
      <c r="I210" s="55">
        <v>97.45</v>
      </c>
      <c r="J210" s="60">
        <v>13.000000000000014</v>
      </c>
      <c r="K210" s="55"/>
      <c r="L210" s="63">
        <v>290</v>
      </c>
      <c r="M210" s="59">
        <v>22.2</v>
      </c>
      <c r="N210" s="69">
        <f t="shared" si="12"/>
        <v>289.09102238673603</v>
      </c>
      <c r="O210" s="69">
        <f t="shared" si="12"/>
        <v>22.04</v>
      </c>
      <c r="P210" s="55" t="s">
        <v>1717</v>
      </c>
      <c r="Q210" s="55" t="s">
        <v>1718</v>
      </c>
      <c r="R210" s="55" t="s">
        <v>1719</v>
      </c>
      <c r="S210" s="68"/>
      <c r="T210" s="68"/>
      <c r="U210" s="68"/>
      <c r="V210" s="68"/>
    </row>
    <row r="211" spans="1:22" ht="10.5" x14ac:dyDescent="0.3">
      <c r="A211" s="55" t="s">
        <v>1712</v>
      </c>
      <c r="B211" s="59" t="s">
        <v>1258</v>
      </c>
      <c r="C211" s="62" t="s">
        <v>1773</v>
      </c>
      <c r="D211" s="63">
        <v>291</v>
      </c>
      <c r="E211" s="59" t="s">
        <v>1761</v>
      </c>
      <c r="F211" s="59" t="s">
        <v>1762</v>
      </c>
      <c r="G211" s="59" t="s">
        <v>1716</v>
      </c>
      <c r="H211" s="55">
        <v>-8.9700000000000006</v>
      </c>
      <c r="I211" s="55">
        <v>97.45</v>
      </c>
      <c r="J211" s="60">
        <v>10.299999999999997</v>
      </c>
      <c r="K211" s="55"/>
      <c r="L211" s="63">
        <v>291</v>
      </c>
      <c r="M211" s="59">
        <v>22.8</v>
      </c>
      <c r="N211" s="69">
        <f t="shared" si="12"/>
        <v>290.27083160208213</v>
      </c>
      <c r="O211" s="69">
        <f t="shared" si="12"/>
        <v>22.16</v>
      </c>
      <c r="P211" s="55" t="s">
        <v>1717</v>
      </c>
      <c r="Q211" s="55" t="s">
        <v>1718</v>
      </c>
      <c r="R211" s="55" t="s">
        <v>1719</v>
      </c>
      <c r="S211" s="68"/>
      <c r="T211" s="68"/>
      <c r="U211" s="68"/>
      <c r="V211" s="68"/>
    </row>
    <row r="212" spans="1:22" ht="10.5" x14ac:dyDescent="0.3">
      <c r="A212" s="55" t="s">
        <v>1712</v>
      </c>
      <c r="B212" s="59" t="s">
        <v>1258</v>
      </c>
      <c r="C212" s="62" t="s">
        <v>1773</v>
      </c>
      <c r="D212" s="63">
        <v>291.01297860034703</v>
      </c>
      <c r="E212" s="59" t="s">
        <v>1761</v>
      </c>
      <c r="F212" s="59" t="s">
        <v>1762</v>
      </c>
      <c r="G212" s="59" t="s">
        <v>1774</v>
      </c>
      <c r="H212" s="55">
        <v>-8.9700000000000006</v>
      </c>
      <c r="I212" s="55">
        <v>97.45</v>
      </c>
      <c r="J212" s="60">
        <v>13.900000000000006</v>
      </c>
      <c r="K212" s="55"/>
      <c r="L212" s="63">
        <v>291.01297860034703</v>
      </c>
      <c r="M212" s="64">
        <v>22</v>
      </c>
      <c r="N212" s="69">
        <f t="shared" ref="N212:O227" si="13">AVERAGE(L210:L214)</f>
        <v>291.07514632735683</v>
      </c>
      <c r="O212" s="69">
        <f t="shared" si="13"/>
        <v>22.380000000000003</v>
      </c>
      <c r="P212" s="55" t="s">
        <v>1717</v>
      </c>
      <c r="Q212" s="55" t="s">
        <v>1718</v>
      </c>
      <c r="R212" s="55" t="s">
        <v>1719</v>
      </c>
      <c r="S212" s="68"/>
      <c r="T212" s="68"/>
      <c r="U212" s="68"/>
      <c r="V212" s="68"/>
    </row>
    <row r="213" spans="1:22" ht="10.5" x14ac:dyDescent="0.3">
      <c r="A213" s="55" t="s">
        <v>1712</v>
      </c>
      <c r="B213" s="59" t="s">
        <v>1258</v>
      </c>
      <c r="C213" s="62" t="s">
        <v>1773</v>
      </c>
      <c r="D213" s="63">
        <v>291.37637941006363</v>
      </c>
      <c r="E213" s="59" t="s">
        <v>1761</v>
      </c>
      <c r="F213" s="59" t="s">
        <v>1762</v>
      </c>
      <c r="G213" s="59" t="s">
        <v>1775</v>
      </c>
      <c r="H213" s="55">
        <v>-8.9700000000000006</v>
      </c>
      <c r="I213" s="55">
        <v>97.45</v>
      </c>
      <c r="J213" s="60">
        <v>13.000000000000014</v>
      </c>
      <c r="K213" s="55"/>
      <c r="L213" s="63">
        <v>291.37637941006363</v>
      </c>
      <c r="M213" s="59">
        <v>22.2</v>
      </c>
      <c r="N213" s="69">
        <f t="shared" si="13"/>
        <v>291.4957825332562</v>
      </c>
      <c r="O213" s="69">
        <f t="shared" si="13"/>
        <v>22.32</v>
      </c>
      <c r="P213" s="55" t="s">
        <v>1717</v>
      </c>
      <c r="Q213" s="55" t="s">
        <v>1718</v>
      </c>
      <c r="R213" s="55" t="s">
        <v>1719</v>
      </c>
      <c r="S213" s="68"/>
      <c r="T213" s="68"/>
      <c r="U213" s="68"/>
      <c r="V213" s="68"/>
    </row>
    <row r="214" spans="1:22" ht="10.5" x14ac:dyDescent="0.3">
      <c r="A214" s="55" t="s">
        <v>1712</v>
      </c>
      <c r="B214" s="59" t="s">
        <v>1258</v>
      </c>
      <c r="C214" s="62" t="s">
        <v>1773</v>
      </c>
      <c r="D214" s="63">
        <v>291.98637362637362</v>
      </c>
      <c r="E214" s="59" t="s">
        <v>1761</v>
      </c>
      <c r="F214" s="59" t="s">
        <v>1762</v>
      </c>
      <c r="G214" s="59" t="s">
        <v>1776</v>
      </c>
      <c r="H214" s="55">
        <v>-8.9700000000000006</v>
      </c>
      <c r="I214" s="55">
        <v>97.45</v>
      </c>
      <c r="J214" s="60">
        <v>10.750000000000014</v>
      </c>
      <c r="K214" s="55"/>
      <c r="L214" s="63">
        <v>291.98637362637362</v>
      </c>
      <c r="M214" s="59">
        <v>22.7</v>
      </c>
      <c r="N214" s="69">
        <f t="shared" si="13"/>
        <v>291.78390746096011</v>
      </c>
      <c r="O214" s="69">
        <f t="shared" si="13"/>
        <v>21.96</v>
      </c>
      <c r="P214" s="55" t="s">
        <v>1717</v>
      </c>
      <c r="Q214" s="55" t="s">
        <v>1718</v>
      </c>
      <c r="R214" s="55" t="s">
        <v>1719</v>
      </c>
      <c r="S214" s="68"/>
      <c r="T214" s="68"/>
      <c r="U214" s="68"/>
      <c r="V214" s="68"/>
    </row>
    <row r="215" spans="1:22" ht="10.5" x14ac:dyDescent="0.3">
      <c r="A215" s="55" t="s">
        <v>1712</v>
      </c>
      <c r="B215" s="59" t="s">
        <v>1258</v>
      </c>
      <c r="C215" s="62" t="s">
        <v>1773</v>
      </c>
      <c r="D215" s="63">
        <v>292.10318102949685</v>
      </c>
      <c r="E215" s="59" t="s">
        <v>1761</v>
      </c>
      <c r="F215" s="59" t="s">
        <v>1762</v>
      </c>
      <c r="G215" s="59" t="s">
        <v>1777</v>
      </c>
      <c r="H215" s="55">
        <v>-8.9700000000000006</v>
      </c>
      <c r="I215" s="55">
        <v>97.45</v>
      </c>
      <c r="J215" s="60">
        <v>14.350000000000009</v>
      </c>
      <c r="K215" s="55"/>
      <c r="L215" s="63">
        <v>292.10318102949685</v>
      </c>
      <c r="M215" s="59">
        <v>21.9</v>
      </c>
      <c r="N215" s="69">
        <f t="shared" si="13"/>
        <v>292.18105263157901</v>
      </c>
      <c r="O215" s="69">
        <f t="shared" si="13"/>
        <v>21.98</v>
      </c>
      <c r="P215" s="55" t="s">
        <v>1717</v>
      </c>
      <c r="Q215" s="55" t="s">
        <v>1718</v>
      </c>
      <c r="R215" s="55" t="s">
        <v>1719</v>
      </c>
      <c r="S215" s="68"/>
      <c r="T215" s="68"/>
      <c r="U215" s="68"/>
      <c r="V215" s="68"/>
    </row>
    <row r="216" spans="1:22" ht="10.5" x14ac:dyDescent="0.3">
      <c r="A216" s="55" t="s">
        <v>1712</v>
      </c>
      <c r="B216" s="59" t="s">
        <v>1258</v>
      </c>
      <c r="C216" s="62" t="s">
        <v>1773</v>
      </c>
      <c r="D216" s="63">
        <v>292.44062463851941</v>
      </c>
      <c r="E216" s="59" t="s">
        <v>1761</v>
      </c>
      <c r="F216" s="59" t="s">
        <v>1762</v>
      </c>
      <c r="G216" s="59" t="s">
        <v>1730</v>
      </c>
      <c r="H216" s="55">
        <v>-8.9700000000000006</v>
      </c>
      <c r="I216" s="55">
        <v>97.45</v>
      </c>
      <c r="J216" s="60">
        <v>18.400000000000006</v>
      </c>
      <c r="K216" s="55"/>
      <c r="L216" s="63">
        <v>292.44062463851941</v>
      </c>
      <c r="M216" s="64">
        <v>21</v>
      </c>
      <c r="N216" s="69">
        <f t="shared" si="13"/>
        <v>292.50551764025454</v>
      </c>
      <c r="O216" s="69">
        <f t="shared" si="13"/>
        <v>22.059999999999995</v>
      </c>
      <c r="P216" s="55" t="s">
        <v>1717</v>
      </c>
      <c r="Q216" s="55" t="s">
        <v>1718</v>
      </c>
      <c r="R216" s="55" t="s">
        <v>1719</v>
      </c>
      <c r="S216" s="68"/>
      <c r="T216" s="68"/>
      <c r="U216" s="68"/>
      <c r="V216" s="68"/>
    </row>
    <row r="217" spans="1:22" ht="10.5" x14ac:dyDescent="0.3">
      <c r="A217" s="55" t="s">
        <v>1712</v>
      </c>
      <c r="B217" s="59" t="s">
        <v>1258</v>
      </c>
      <c r="C217" s="62" t="s">
        <v>1773</v>
      </c>
      <c r="D217" s="63">
        <v>292.99870445344135</v>
      </c>
      <c r="E217" s="59" t="s">
        <v>1761</v>
      </c>
      <c r="F217" s="59" t="s">
        <v>1762</v>
      </c>
      <c r="G217" s="59" t="s">
        <v>1778</v>
      </c>
      <c r="H217" s="55">
        <v>-8.9700000000000006</v>
      </c>
      <c r="I217" s="55">
        <v>97.45</v>
      </c>
      <c r="J217" s="60">
        <v>13.450000000000003</v>
      </c>
      <c r="K217" s="55"/>
      <c r="L217" s="63">
        <v>292.99870445344135</v>
      </c>
      <c r="M217" s="59">
        <v>22.1</v>
      </c>
      <c r="N217" s="69">
        <f t="shared" si="13"/>
        <v>292.87930133024872</v>
      </c>
      <c r="O217" s="69">
        <f t="shared" si="13"/>
        <v>22.04</v>
      </c>
      <c r="P217" s="55" t="s">
        <v>1717</v>
      </c>
      <c r="Q217" s="55" t="s">
        <v>1718</v>
      </c>
      <c r="R217" s="55" t="s">
        <v>1719</v>
      </c>
      <c r="S217" s="68"/>
      <c r="T217" s="68"/>
      <c r="U217" s="68"/>
      <c r="V217" s="68"/>
    </row>
    <row r="218" spans="1:22" ht="10.5" x14ac:dyDescent="0.3">
      <c r="A218" s="55" t="s">
        <v>1712</v>
      </c>
      <c r="B218" s="59" t="s">
        <v>1258</v>
      </c>
      <c r="C218" s="62" t="s">
        <v>1773</v>
      </c>
      <c r="D218" s="63">
        <v>292.99870445344135</v>
      </c>
      <c r="E218" s="59" t="s">
        <v>1761</v>
      </c>
      <c r="F218" s="59" t="s">
        <v>1762</v>
      </c>
      <c r="G218" s="59" t="s">
        <v>1768</v>
      </c>
      <c r="H218" s="55">
        <v>-8.9700000000000006</v>
      </c>
      <c r="I218" s="55">
        <v>97.45</v>
      </c>
      <c r="J218" s="60">
        <v>11.200000000000003</v>
      </c>
      <c r="K218" s="55"/>
      <c r="L218" s="63">
        <v>292.99870445344135</v>
      </c>
      <c r="M218" s="59">
        <v>22.6</v>
      </c>
      <c r="N218" s="69">
        <f t="shared" si="13"/>
        <v>293.22972353961831</v>
      </c>
      <c r="O218" s="69">
        <f t="shared" si="13"/>
        <v>22.140000000000004</v>
      </c>
      <c r="P218" s="55" t="s">
        <v>1717</v>
      </c>
      <c r="Q218" s="55" t="s">
        <v>1718</v>
      </c>
      <c r="R218" s="55" t="s">
        <v>1719</v>
      </c>
      <c r="S218" s="68"/>
      <c r="T218" s="68"/>
      <c r="U218" s="68"/>
      <c r="V218" s="68"/>
    </row>
    <row r="219" spans="1:22" ht="10.5" x14ac:dyDescent="0.3">
      <c r="A219" s="55" t="s">
        <v>1712</v>
      </c>
      <c r="B219" s="59" t="s">
        <v>1258</v>
      </c>
      <c r="C219" s="62" t="s">
        <v>1779</v>
      </c>
      <c r="D219" s="63">
        <v>293.85529207634477</v>
      </c>
      <c r="E219" s="59" t="s">
        <v>1761</v>
      </c>
      <c r="F219" s="59" t="s">
        <v>1762</v>
      </c>
      <c r="G219" s="59" t="s">
        <v>1780</v>
      </c>
      <c r="H219" s="55">
        <v>-8.9700000000000006</v>
      </c>
      <c r="I219" s="55">
        <v>97.45</v>
      </c>
      <c r="J219" s="60">
        <v>11.200000000000003</v>
      </c>
      <c r="K219" s="55"/>
      <c r="L219" s="63">
        <v>293.85529207634477</v>
      </c>
      <c r="M219" s="59">
        <v>22.6</v>
      </c>
      <c r="N219" s="69">
        <f t="shared" si="13"/>
        <v>293.54899710815505</v>
      </c>
      <c r="O219" s="69">
        <f t="shared" si="13"/>
        <v>22.480000000000004</v>
      </c>
      <c r="P219" s="55" t="s">
        <v>1717</v>
      </c>
      <c r="Q219" s="55" t="s">
        <v>1718</v>
      </c>
      <c r="R219" s="55" t="s">
        <v>1719</v>
      </c>
      <c r="S219" s="68"/>
      <c r="T219" s="68"/>
      <c r="U219" s="68"/>
      <c r="V219" s="68"/>
    </row>
    <row r="220" spans="1:22" ht="10.5" x14ac:dyDescent="0.3">
      <c r="A220" s="55" t="s">
        <v>1712</v>
      </c>
      <c r="B220" s="59" t="s">
        <v>1258</v>
      </c>
      <c r="C220" s="62" t="s">
        <v>1779</v>
      </c>
      <c r="D220" s="63">
        <v>293.85529207634477</v>
      </c>
      <c r="E220" s="59" t="s">
        <v>1761</v>
      </c>
      <c r="F220" s="59" t="s">
        <v>1762</v>
      </c>
      <c r="G220" s="59" t="s">
        <v>1770</v>
      </c>
      <c r="H220" s="55">
        <v>-8.9700000000000006</v>
      </c>
      <c r="I220" s="55">
        <v>97.45</v>
      </c>
      <c r="J220" s="60">
        <v>12.100000000000009</v>
      </c>
      <c r="K220" s="55"/>
      <c r="L220" s="63">
        <v>293.85529207634477</v>
      </c>
      <c r="M220" s="59">
        <v>22.4</v>
      </c>
      <c r="N220" s="69">
        <f t="shared" si="13"/>
        <v>293.77742047426261</v>
      </c>
      <c r="O220" s="69">
        <f t="shared" si="13"/>
        <v>22.66</v>
      </c>
      <c r="P220" s="55" t="s">
        <v>1717</v>
      </c>
      <c r="Q220" s="55" t="s">
        <v>1718</v>
      </c>
      <c r="R220" s="55" t="s">
        <v>1719</v>
      </c>
      <c r="S220" s="68"/>
      <c r="T220" s="68"/>
      <c r="U220" s="68"/>
      <c r="V220" s="68"/>
    </row>
    <row r="221" spans="1:22" ht="10.5" x14ac:dyDescent="0.3">
      <c r="A221" s="55" t="s">
        <v>1712</v>
      </c>
      <c r="B221" s="59" t="s">
        <v>1258</v>
      </c>
      <c r="C221" s="62" t="s">
        <v>1779</v>
      </c>
      <c r="D221" s="63">
        <v>294.03699248120301</v>
      </c>
      <c r="E221" s="59" t="s">
        <v>1761</v>
      </c>
      <c r="F221" s="59" t="s">
        <v>1762</v>
      </c>
      <c r="G221" s="59" t="s">
        <v>1781</v>
      </c>
      <c r="H221" s="55">
        <v>-8.9700000000000006</v>
      </c>
      <c r="I221" s="55">
        <v>97.45</v>
      </c>
      <c r="J221" s="60">
        <v>10.750000000000014</v>
      </c>
      <c r="K221" s="55"/>
      <c r="L221" s="63">
        <v>294.03699248120301</v>
      </c>
      <c r="M221" s="59">
        <v>22.7</v>
      </c>
      <c r="N221" s="69">
        <f t="shared" si="13"/>
        <v>294.05256680161949</v>
      </c>
      <c r="O221" s="69">
        <f t="shared" si="13"/>
        <v>22.64</v>
      </c>
      <c r="P221" s="55" t="s">
        <v>1717</v>
      </c>
      <c r="Q221" s="55" t="s">
        <v>1718</v>
      </c>
      <c r="R221" s="55" t="s">
        <v>1719</v>
      </c>
      <c r="S221" s="68"/>
      <c r="T221" s="68"/>
      <c r="U221" s="68"/>
      <c r="V221" s="68"/>
    </row>
    <row r="222" spans="1:22" ht="10.5" x14ac:dyDescent="0.3">
      <c r="A222" s="55" t="s">
        <v>1712</v>
      </c>
      <c r="B222" s="59" t="s">
        <v>1258</v>
      </c>
      <c r="C222" s="62" t="s">
        <v>1779</v>
      </c>
      <c r="D222" s="63">
        <v>294.14082128397916</v>
      </c>
      <c r="E222" s="59" t="s">
        <v>1761</v>
      </c>
      <c r="F222" s="59" t="s">
        <v>1762</v>
      </c>
      <c r="G222" s="59" t="s">
        <v>1772</v>
      </c>
      <c r="H222" s="55">
        <v>-8.9700000000000006</v>
      </c>
      <c r="I222" s="55">
        <v>97.45</v>
      </c>
      <c r="J222" s="60">
        <v>9.4000000000000057</v>
      </c>
      <c r="K222" s="55"/>
      <c r="L222" s="63">
        <v>294.14082128397916</v>
      </c>
      <c r="M222" s="64">
        <v>23</v>
      </c>
      <c r="N222" s="69">
        <f t="shared" si="13"/>
        <v>294.20831000578374</v>
      </c>
      <c r="O222" s="69">
        <f t="shared" si="13"/>
        <v>22.68</v>
      </c>
      <c r="P222" s="55" t="s">
        <v>1717</v>
      </c>
      <c r="Q222" s="55" t="s">
        <v>1718</v>
      </c>
      <c r="R222" s="55" t="s">
        <v>1719</v>
      </c>
      <c r="S222" s="68"/>
      <c r="T222" s="68"/>
      <c r="U222" s="68"/>
      <c r="V222" s="68"/>
    </row>
    <row r="223" spans="1:22" ht="10.5" x14ac:dyDescent="0.3">
      <c r="A223" s="55" t="s">
        <v>1712</v>
      </c>
      <c r="B223" s="59" t="s">
        <v>1258</v>
      </c>
      <c r="C223" s="62" t="s">
        <v>1779</v>
      </c>
      <c r="D223" s="63">
        <v>294.37443609022557</v>
      </c>
      <c r="E223" s="59" t="s">
        <v>1761</v>
      </c>
      <c r="F223" s="59" t="s">
        <v>1762</v>
      </c>
      <c r="G223" s="59" t="s">
        <v>1782</v>
      </c>
      <c r="H223" s="55">
        <v>-8.9700000000000006</v>
      </c>
      <c r="I223" s="55">
        <v>97.45</v>
      </c>
      <c r="J223" s="60">
        <v>11.650000000000006</v>
      </c>
      <c r="K223" s="55"/>
      <c r="L223" s="63">
        <v>294.37443609022557</v>
      </c>
      <c r="M223" s="59">
        <v>22.5</v>
      </c>
      <c r="N223" s="69">
        <f t="shared" si="13"/>
        <v>294.44711625216894</v>
      </c>
      <c r="O223" s="69">
        <f t="shared" si="13"/>
        <v>22.6</v>
      </c>
      <c r="P223" s="55" t="s">
        <v>1717</v>
      </c>
      <c r="Q223" s="55" t="s">
        <v>1718</v>
      </c>
      <c r="R223" s="55" t="s">
        <v>1719</v>
      </c>
      <c r="S223" s="68"/>
      <c r="T223" s="68"/>
      <c r="U223" s="68"/>
      <c r="V223" s="68"/>
    </row>
    <row r="224" spans="1:22" ht="10.5" x14ac:dyDescent="0.3">
      <c r="A224" s="55" t="s">
        <v>1712</v>
      </c>
      <c r="B224" s="59" t="s">
        <v>1258</v>
      </c>
      <c r="C224" s="62" t="s">
        <v>1779</v>
      </c>
      <c r="D224" s="63">
        <v>294.63400809716603</v>
      </c>
      <c r="E224" s="59" t="s">
        <v>1761</v>
      </c>
      <c r="F224" s="59" t="s">
        <v>1762</v>
      </c>
      <c r="G224" s="59" t="s">
        <v>1772</v>
      </c>
      <c r="H224" s="55">
        <v>-8.9700000000000006</v>
      </c>
      <c r="I224" s="55">
        <v>97.45</v>
      </c>
      <c r="J224" s="60">
        <v>10.299999999999997</v>
      </c>
      <c r="K224" s="55"/>
      <c r="L224" s="63">
        <v>294.63400809716603</v>
      </c>
      <c r="M224" s="59">
        <v>22.8</v>
      </c>
      <c r="N224" s="69">
        <f t="shared" si="13"/>
        <v>294.6547738577213</v>
      </c>
      <c r="O224" s="69">
        <f t="shared" si="13"/>
        <v>22.52</v>
      </c>
      <c r="P224" s="55" t="s">
        <v>1717</v>
      </c>
      <c r="Q224" s="55" t="s">
        <v>1718</v>
      </c>
      <c r="R224" s="55" t="s">
        <v>1719</v>
      </c>
      <c r="S224" s="68"/>
      <c r="T224" s="68"/>
      <c r="U224" s="68"/>
      <c r="V224" s="68"/>
    </row>
    <row r="225" spans="1:22" ht="10.5" x14ac:dyDescent="0.3">
      <c r="A225" s="55" t="s">
        <v>1712</v>
      </c>
      <c r="B225" s="59" t="s">
        <v>1258</v>
      </c>
      <c r="C225" s="62" t="s">
        <v>1779</v>
      </c>
      <c r="D225" s="63">
        <v>295.04932330827069</v>
      </c>
      <c r="E225" s="59" t="s">
        <v>1761</v>
      </c>
      <c r="F225" s="59" t="s">
        <v>1762</v>
      </c>
      <c r="G225" s="59" t="s">
        <v>1770</v>
      </c>
      <c r="H225" s="55">
        <v>-8.9700000000000006</v>
      </c>
      <c r="I225" s="55">
        <v>97.45</v>
      </c>
      <c r="J225" s="60">
        <v>13.900000000000006</v>
      </c>
      <c r="K225" s="55"/>
      <c r="L225" s="63">
        <v>295.04932330827069</v>
      </c>
      <c r="M225" s="64">
        <v>22</v>
      </c>
      <c r="N225" s="69">
        <f t="shared" si="13"/>
        <v>294.90660960092544</v>
      </c>
      <c r="O225" s="69">
        <f t="shared" si="13"/>
        <v>21.979999999999997</v>
      </c>
      <c r="P225" s="55" t="s">
        <v>1717</v>
      </c>
      <c r="Q225" s="55" t="s">
        <v>1718</v>
      </c>
      <c r="R225" s="55" t="s">
        <v>1719</v>
      </c>
      <c r="S225" s="68"/>
      <c r="T225" s="68"/>
      <c r="U225" s="68"/>
      <c r="V225" s="68"/>
    </row>
    <row r="226" spans="1:22" ht="10.5" x14ac:dyDescent="0.3">
      <c r="A226" s="55" t="s">
        <v>1712</v>
      </c>
      <c r="B226" s="59" t="s">
        <v>1258</v>
      </c>
      <c r="C226" s="62" t="s">
        <v>1779</v>
      </c>
      <c r="D226" s="63">
        <v>295.07528050896474</v>
      </c>
      <c r="E226" s="59" t="s">
        <v>1761</v>
      </c>
      <c r="F226" s="59" t="s">
        <v>1762</v>
      </c>
      <c r="G226" s="59" t="s">
        <v>1783</v>
      </c>
      <c r="H226" s="55">
        <v>-8.9700000000000006</v>
      </c>
      <c r="I226" s="55">
        <v>97.45</v>
      </c>
      <c r="J226" s="60">
        <v>12.549999999999997</v>
      </c>
      <c r="K226" s="55"/>
      <c r="L226" s="63">
        <v>295.07528050896474</v>
      </c>
      <c r="M226" s="59">
        <v>22.3</v>
      </c>
      <c r="N226" s="69">
        <f t="shared" si="13"/>
        <v>295.23172238288032</v>
      </c>
      <c r="O226" s="69">
        <f t="shared" si="13"/>
        <v>21.959999999999997</v>
      </c>
      <c r="P226" s="55" t="s">
        <v>1717</v>
      </c>
      <c r="Q226" s="55" t="s">
        <v>1718</v>
      </c>
      <c r="R226" s="55" t="s">
        <v>1719</v>
      </c>
      <c r="S226" s="71"/>
      <c r="T226" s="71"/>
      <c r="U226" s="71"/>
      <c r="V226" s="71"/>
    </row>
    <row r="227" spans="1:22" ht="10.5" x14ac:dyDescent="0.3">
      <c r="A227" s="55" t="s">
        <v>1712</v>
      </c>
      <c r="B227" s="59" t="s">
        <v>1258</v>
      </c>
      <c r="C227" s="62" t="s">
        <v>1779</v>
      </c>
      <c r="D227" s="63">
        <v>295.39999999999998</v>
      </c>
      <c r="E227" s="59" t="s">
        <v>1761</v>
      </c>
      <c r="F227" s="59" t="s">
        <v>1762</v>
      </c>
      <c r="G227" s="59" t="s">
        <v>1778</v>
      </c>
      <c r="H227" s="55">
        <v>-8.9700000000000006</v>
      </c>
      <c r="I227" s="55">
        <v>97.45</v>
      </c>
      <c r="J227" s="60">
        <v>21.549999999999997</v>
      </c>
      <c r="K227" s="55"/>
      <c r="L227" s="63">
        <v>295.39999999999998</v>
      </c>
      <c r="M227" s="59">
        <v>20.3</v>
      </c>
      <c r="N227" s="69">
        <f t="shared" si="13"/>
        <v>295.57208593935644</v>
      </c>
      <c r="O227" s="69">
        <f t="shared" si="13"/>
        <v>21.919999999999998</v>
      </c>
      <c r="P227" s="55" t="s">
        <v>1717</v>
      </c>
      <c r="Q227" s="55" t="s">
        <v>1718</v>
      </c>
      <c r="R227" s="55" t="s">
        <v>1719</v>
      </c>
      <c r="S227" s="71"/>
      <c r="T227" s="71"/>
      <c r="U227" s="71"/>
      <c r="V227" s="71"/>
    </row>
    <row r="228" spans="1:22" ht="10.5" x14ac:dyDescent="0.3">
      <c r="A228" s="55" t="s">
        <v>1712</v>
      </c>
      <c r="B228" s="59" t="s">
        <v>1273</v>
      </c>
      <c r="C228" s="62" t="s">
        <v>1784</v>
      </c>
      <c r="D228" s="63">
        <v>296</v>
      </c>
      <c r="E228" s="59" t="s">
        <v>1761</v>
      </c>
      <c r="F228" s="59" t="s">
        <v>1762</v>
      </c>
      <c r="G228" s="59" t="s">
        <v>1730</v>
      </c>
      <c r="H228" s="55">
        <v>-8.9700000000000006</v>
      </c>
      <c r="I228" s="55">
        <v>97.45</v>
      </c>
      <c r="J228" s="60">
        <v>12.100000000000009</v>
      </c>
      <c r="K228" s="55"/>
      <c r="L228" s="63">
        <v>296</v>
      </c>
      <c r="M228" s="64">
        <v>22.4</v>
      </c>
      <c r="N228" s="69">
        <f t="shared" ref="N228:O243" si="14">AVERAGE(L226:L230)</f>
        <v>295.87656117036778</v>
      </c>
      <c r="O228" s="69">
        <f t="shared" si="14"/>
        <v>21.979999999999997</v>
      </c>
      <c r="P228" s="55" t="s">
        <v>1717</v>
      </c>
      <c r="Q228" s="55" t="s">
        <v>1718</v>
      </c>
      <c r="R228" s="55" t="s">
        <v>1719</v>
      </c>
      <c r="S228" s="71"/>
      <c r="T228" s="71"/>
      <c r="U228" s="71"/>
      <c r="V228" s="71"/>
    </row>
    <row r="229" spans="1:22" ht="10.5" x14ac:dyDescent="0.3">
      <c r="A229" s="55" t="s">
        <v>1712</v>
      </c>
      <c r="B229" s="59" t="s">
        <v>1273</v>
      </c>
      <c r="C229" s="62" t="s">
        <v>1784</v>
      </c>
      <c r="D229" s="63">
        <v>296.3358258795468</v>
      </c>
      <c r="E229" s="59" t="s">
        <v>1761</v>
      </c>
      <c r="F229" s="59" t="s">
        <v>1762</v>
      </c>
      <c r="G229" s="59" t="s">
        <v>1785</v>
      </c>
      <c r="H229" s="55">
        <v>-8.9700000000000006</v>
      </c>
      <c r="I229" s="55">
        <v>97.45</v>
      </c>
      <c r="J229" s="60">
        <v>11.200000000000003</v>
      </c>
      <c r="K229" s="55"/>
      <c r="L229" s="63">
        <v>296.3358258795468</v>
      </c>
      <c r="M229" s="59">
        <v>22.6</v>
      </c>
      <c r="N229" s="69">
        <f t="shared" si="14"/>
        <v>296.18497555158018</v>
      </c>
      <c r="O229" s="69">
        <f t="shared" si="14"/>
        <v>21.98</v>
      </c>
      <c r="P229" s="55" t="s">
        <v>1717</v>
      </c>
      <c r="Q229" s="55" t="s">
        <v>1718</v>
      </c>
      <c r="R229" s="55" t="s">
        <v>1719</v>
      </c>
      <c r="S229" s="71"/>
      <c r="T229" s="71"/>
      <c r="U229" s="71"/>
      <c r="V229" s="71"/>
    </row>
    <row r="230" spans="1:22" ht="10.5" x14ac:dyDescent="0.3">
      <c r="A230" s="55" t="s">
        <v>1712</v>
      </c>
      <c r="B230" s="59" t="s">
        <v>1273</v>
      </c>
      <c r="C230" s="62" t="s">
        <v>1784</v>
      </c>
      <c r="D230" s="63">
        <v>296.57169946332738</v>
      </c>
      <c r="E230" s="59" t="s">
        <v>1761</v>
      </c>
      <c r="F230" s="59" t="s">
        <v>1762</v>
      </c>
      <c r="G230" s="59" t="s">
        <v>1730</v>
      </c>
      <c r="H230" s="55">
        <v>-8.9700000000000006</v>
      </c>
      <c r="I230" s="55">
        <v>97.45</v>
      </c>
      <c r="J230" s="60">
        <v>12.549999999999997</v>
      </c>
      <c r="K230" s="55"/>
      <c r="L230" s="63">
        <v>296.57169946332738</v>
      </c>
      <c r="M230" s="59">
        <v>22.3</v>
      </c>
      <c r="N230" s="69">
        <f t="shared" si="14"/>
        <v>296.4588813357185</v>
      </c>
      <c r="O230" s="69">
        <f t="shared" si="14"/>
        <v>22.16</v>
      </c>
      <c r="P230" s="55" t="s">
        <v>1717</v>
      </c>
      <c r="Q230" s="55" t="s">
        <v>1718</v>
      </c>
      <c r="R230" s="55" t="s">
        <v>1719</v>
      </c>
      <c r="S230" s="71"/>
      <c r="T230" s="71"/>
      <c r="U230" s="71"/>
      <c r="V230" s="71"/>
    </row>
    <row r="231" spans="1:22" ht="10.5" x14ac:dyDescent="0.3">
      <c r="A231" s="55" t="s">
        <v>1712</v>
      </c>
      <c r="B231" s="59" t="s">
        <v>1273</v>
      </c>
      <c r="C231" s="62" t="s">
        <v>1784</v>
      </c>
      <c r="D231" s="63">
        <v>296.61735241502686</v>
      </c>
      <c r="E231" s="59" t="s">
        <v>1761</v>
      </c>
      <c r="F231" s="59" t="s">
        <v>1762</v>
      </c>
      <c r="G231" s="59" t="s">
        <v>1786</v>
      </c>
      <c r="H231" s="55">
        <v>-8.9700000000000006</v>
      </c>
      <c r="I231" s="55">
        <v>97.45</v>
      </c>
      <c r="J231" s="60">
        <v>12.549999999999997</v>
      </c>
      <c r="K231" s="55"/>
      <c r="L231" s="63">
        <v>296.61735241502686</v>
      </c>
      <c r="M231" s="59">
        <v>22.3</v>
      </c>
      <c r="N231" s="69">
        <f t="shared" si="14"/>
        <v>296.61887418008348</v>
      </c>
      <c r="O231" s="69">
        <f t="shared" si="14"/>
        <v>22.160000000000004</v>
      </c>
      <c r="P231" s="55" t="s">
        <v>1717</v>
      </c>
      <c r="Q231" s="55" t="s">
        <v>1718</v>
      </c>
      <c r="R231" s="55" t="s">
        <v>1719</v>
      </c>
      <c r="S231" s="71"/>
      <c r="T231" s="71"/>
      <c r="U231" s="71"/>
      <c r="V231" s="71"/>
    </row>
    <row r="232" spans="1:22" ht="10.5" x14ac:dyDescent="0.3">
      <c r="A232" s="55" t="s">
        <v>1712</v>
      </c>
      <c r="B232" s="59" t="s">
        <v>1273</v>
      </c>
      <c r="C232" s="62" t="s">
        <v>1784</v>
      </c>
      <c r="D232" s="63">
        <v>296.7695289206917</v>
      </c>
      <c r="E232" s="59" t="s">
        <v>1761</v>
      </c>
      <c r="F232" s="59" t="s">
        <v>1762</v>
      </c>
      <c r="G232" s="59" t="s">
        <v>1768</v>
      </c>
      <c r="H232" s="55">
        <v>-8.9700000000000006</v>
      </c>
      <c r="I232" s="55">
        <v>97.45</v>
      </c>
      <c r="J232" s="60">
        <v>17.500000000000014</v>
      </c>
      <c r="K232" s="55"/>
      <c r="L232" s="63">
        <v>296.7695289206917</v>
      </c>
      <c r="M232" s="59">
        <v>21.2</v>
      </c>
      <c r="N232" s="69">
        <f t="shared" si="14"/>
        <v>296.75126774001194</v>
      </c>
      <c r="O232" s="69">
        <f t="shared" si="14"/>
        <v>22.08</v>
      </c>
      <c r="P232" s="55" t="s">
        <v>1717</v>
      </c>
      <c r="Q232" s="55" t="s">
        <v>1718</v>
      </c>
      <c r="R232" s="55" t="s">
        <v>1719</v>
      </c>
      <c r="S232" s="71"/>
      <c r="T232" s="71"/>
      <c r="U232" s="71"/>
      <c r="V232" s="71"/>
    </row>
    <row r="233" spans="1:22" ht="10.5" x14ac:dyDescent="0.3">
      <c r="A233" s="55" t="s">
        <v>1712</v>
      </c>
      <c r="B233" s="59" t="s">
        <v>1273</v>
      </c>
      <c r="C233" s="62" t="s">
        <v>1784</v>
      </c>
      <c r="D233" s="63">
        <v>296.79996422182467</v>
      </c>
      <c r="E233" s="59" t="s">
        <v>1761</v>
      </c>
      <c r="F233" s="59" t="s">
        <v>1762</v>
      </c>
      <c r="G233" s="59" t="s">
        <v>1787</v>
      </c>
      <c r="H233" s="55">
        <v>-8.9700000000000006</v>
      </c>
      <c r="I233" s="55">
        <v>97.45</v>
      </c>
      <c r="J233" s="60">
        <v>12.100000000000009</v>
      </c>
      <c r="K233" s="55"/>
      <c r="L233" s="63">
        <v>296.79996422182467</v>
      </c>
      <c r="M233" s="59">
        <v>22.4</v>
      </c>
      <c r="N233" s="69">
        <f t="shared" si="14"/>
        <v>296.86692188431726</v>
      </c>
      <c r="O233" s="69">
        <f t="shared" si="14"/>
        <v>22.060000000000002</v>
      </c>
      <c r="P233" s="55" t="s">
        <v>1717</v>
      </c>
      <c r="Q233" s="55" t="s">
        <v>1718</v>
      </c>
      <c r="R233" s="55" t="s">
        <v>1719</v>
      </c>
      <c r="S233" s="71"/>
      <c r="T233" s="71"/>
      <c r="U233" s="71"/>
      <c r="V233" s="71"/>
    </row>
    <row r="234" spans="1:22" ht="10.5" x14ac:dyDescent="0.3">
      <c r="A234" s="55" t="s">
        <v>1712</v>
      </c>
      <c r="B234" s="59" t="s">
        <v>1273</v>
      </c>
      <c r="C234" s="62" t="s">
        <v>1784</v>
      </c>
      <c r="D234" s="63">
        <v>296.99779367918904</v>
      </c>
      <c r="E234" s="59" t="s">
        <v>1761</v>
      </c>
      <c r="F234" s="59" t="s">
        <v>1762</v>
      </c>
      <c r="G234" s="59" t="s">
        <v>1781</v>
      </c>
      <c r="H234" s="55">
        <v>-8.9700000000000006</v>
      </c>
      <c r="I234" s="55">
        <v>97.45</v>
      </c>
      <c r="J234" s="60">
        <v>13.000000000000014</v>
      </c>
      <c r="K234" s="55"/>
      <c r="L234" s="63">
        <v>296.99779367918904</v>
      </c>
      <c r="M234" s="59">
        <v>22.2</v>
      </c>
      <c r="N234" s="69">
        <f t="shared" si="14"/>
        <v>296.97648896839598</v>
      </c>
      <c r="O234" s="69">
        <f t="shared" si="14"/>
        <v>22.16</v>
      </c>
      <c r="P234" s="55" t="s">
        <v>1717</v>
      </c>
      <c r="Q234" s="55" t="s">
        <v>1718</v>
      </c>
      <c r="R234" s="55" t="s">
        <v>1719</v>
      </c>
      <c r="S234" s="71"/>
      <c r="T234" s="71"/>
      <c r="U234" s="71"/>
      <c r="V234" s="71"/>
    </row>
    <row r="235" spans="1:22" ht="10.5" x14ac:dyDescent="0.3">
      <c r="A235" s="55" t="s">
        <v>1712</v>
      </c>
      <c r="B235" s="59" t="s">
        <v>1273</v>
      </c>
      <c r="C235" s="62" t="s">
        <v>1784</v>
      </c>
      <c r="D235" s="63">
        <v>297.14997018485394</v>
      </c>
      <c r="E235" s="59" t="s">
        <v>1761</v>
      </c>
      <c r="F235" s="59" t="s">
        <v>1762</v>
      </c>
      <c r="G235" s="59" t="s">
        <v>1788</v>
      </c>
      <c r="H235" s="55">
        <v>-8.9700000000000006</v>
      </c>
      <c r="I235" s="55">
        <v>97.45</v>
      </c>
      <c r="J235" s="60">
        <v>13.000000000000014</v>
      </c>
      <c r="K235" s="55"/>
      <c r="L235" s="63">
        <v>297.14997018485394</v>
      </c>
      <c r="M235" s="59">
        <v>22.2</v>
      </c>
      <c r="N235" s="69">
        <f t="shared" si="14"/>
        <v>297.13627429934411</v>
      </c>
      <c r="O235" s="69">
        <f t="shared" si="14"/>
        <v>22.52</v>
      </c>
      <c r="P235" s="55" t="s">
        <v>1717</v>
      </c>
      <c r="Q235" s="55" t="s">
        <v>1718</v>
      </c>
      <c r="R235" s="55" t="s">
        <v>1719</v>
      </c>
      <c r="S235" s="71"/>
      <c r="T235" s="71"/>
      <c r="U235" s="71"/>
      <c r="V235" s="71"/>
    </row>
    <row r="236" spans="1:22" ht="10.5" x14ac:dyDescent="0.3">
      <c r="A236" s="55" t="s">
        <v>1712</v>
      </c>
      <c r="B236" s="59" t="s">
        <v>1273</v>
      </c>
      <c r="C236" s="62" t="s">
        <v>1784</v>
      </c>
      <c r="D236" s="63">
        <v>297.1651878354204</v>
      </c>
      <c r="E236" s="59" t="s">
        <v>1761</v>
      </c>
      <c r="F236" s="59" t="s">
        <v>1762</v>
      </c>
      <c r="G236" s="59" t="s">
        <v>1730</v>
      </c>
      <c r="H236" s="55">
        <v>-8.9700000000000006</v>
      </c>
      <c r="I236" s="55">
        <v>97.45</v>
      </c>
      <c r="J236" s="60">
        <v>10.299999999999997</v>
      </c>
      <c r="K236" s="55"/>
      <c r="L236" s="63">
        <v>297.1651878354204</v>
      </c>
      <c r="M236" s="59">
        <v>22.8</v>
      </c>
      <c r="N236" s="69">
        <f t="shared" si="14"/>
        <v>297.29301610017893</v>
      </c>
      <c r="O236" s="69">
        <f t="shared" si="14"/>
        <v>22.54</v>
      </c>
      <c r="P236" s="55" t="s">
        <v>1717</v>
      </c>
      <c r="Q236" s="55" t="s">
        <v>1718</v>
      </c>
      <c r="R236" s="55" t="s">
        <v>1719</v>
      </c>
      <c r="S236" s="71"/>
      <c r="T236" s="71"/>
      <c r="U236" s="71"/>
      <c r="V236" s="71"/>
    </row>
    <row r="237" spans="1:22" ht="10.5" x14ac:dyDescent="0.3">
      <c r="A237" s="55" t="s">
        <v>1712</v>
      </c>
      <c r="B237" s="59" t="s">
        <v>1273</v>
      </c>
      <c r="C237" s="62" t="s">
        <v>1784</v>
      </c>
      <c r="D237" s="63">
        <v>297.56845557543232</v>
      </c>
      <c r="E237" s="59" t="s">
        <v>1761</v>
      </c>
      <c r="F237" s="59" t="s">
        <v>1762</v>
      </c>
      <c r="G237" s="59" t="s">
        <v>1730</v>
      </c>
      <c r="H237" s="55">
        <v>-8.9700000000000006</v>
      </c>
      <c r="I237" s="55">
        <v>97.45</v>
      </c>
      <c r="J237" s="60">
        <v>9.4000000000000057</v>
      </c>
      <c r="K237" s="55"/>
      <c r="L237" s="63">
        <v>297.56845557543232</v>
      </c>
      <c r="M237" s="64">
        <v>23</v>
      </c>
      <c r="N237" s="69">
        <f t="shared" si="14"/>
        <v>297.44975790101375</v>
      </c>
      <c r="O237" s="69">
        <f t="shared" si="14"/>
        <v>22.68</v>
      </c>
      <c r="P237" s="55" t="s">
        <v>1717</v>
      </c>
      <c r="Q237" s="55" t="s">
        <v>1718</v>
      </c>
      <c r="R237" s="55" t="s">
        <v>1719</v>
      </c>
      <c r="S237" s="71"/>
      <c r="T237" s="71"/>
      <c r="U237" s="71"/>
      <c r="V237" s="71"/>
    </row>
    <row r="238" spans="1:22" ht="10.5" x14ac:dyDescent="0.3">
      <c r="A238" s="55" t="s">
        <v>1712</v>
      </c>
      <c r="B238" s="59" t="s">
        <v>1273</v>
      </c>
      <c r="C238" s="62" t="s">
        <v>1784</v>
      </c>
      <c r="D238" s="63">
        <v>297.58367322599884</v>
      </c>
      <c r="E238" s="59" t="s">
        <v>1761</v>
      </c>
      <c r="F238" s="59" t="s">
        <v>1762</v>
      </c>
      <c r="G238" s="59" t="s">
        <v>1775</v>
      </c>
      <c r="H238" s="55">
        <v>-8.9700000000000006</v>
      </c>
      <c r="I238" s="55">
        <v>97.45</v>
      </c>
      <c r="J238" s="60">
        <v>11.650000000000006</v>
      </c>
      <c r="K238" s="55"/>
      <c r="L238" s="63">
        <v>297.58367322599884</v>
      </c>
      <c r="M238" s="59">
        <v>22.5</v>
      </c>
      <c r="N238" s="69">
        <f t="shared" si="14"/>
        <v>297.65367441860468</v>
      </c>
      <c r="O238" s="69">
        <f t="shared" si="14"/>
        <v>22.659999999999997</v>
      </c>
      <c r="P238" s="55" t="s">
        <v>1717</v>
      </c>
      <c r="Q238" s="55" t="s">
        <v>1718</v>
      </c>
      <c r="R238" s="55" t="s">
        <v>1719</v>
      </c>
    </row>
    <row r="239" spans="1:22" ht="10.5" x14ac:dyDescent="0.3">
      <c r="A239" s="55" t="s">
        <v>1712</v>
      </c>
      <c r="B239" s="59" t="s">
        <v>1273</v>
      </c>
      <c r="C239" s="62" t="s">
        <v>1784</v>
      </c>
      <c r="D239" s="63">
        <v>297.78150268336316</v>
      </c>
      <c r="E239" s="59" t="s">
        <v>1761</v>
      </c>
      <c r="F239" s="59" t="s">
        <v>1762</v>
      </c>
      <c r="G239" s="59" t="s">
        <v>1789</v>
      </c>
      <c r="H239" s="55">
        <v>-8.9700000000000006</v>
      </c>
      <c r="I239" s="55">
        <v>97.45</v>
      </c>
      <c r="J239" s="60">
        <v>9.8500000000000085</v>
      </c>
      <c r="K239" s="55"/>
      <c r="L239" s="63">
        <v>297.78150268336316</v>
      </c>
      <c r="M239" s="59">
        <v>22.9</v>
      </c>
      <c r="N239" s="69">
        <f t="shared" si="14"/>
        <v>297.88041741204535</v>
      </c>
      <c r="O239" s="69">
        <f t="shared" si="14"/>
        <v>22.6</v>
      </c>
      <c r="P239" s="55" t="s">
        <v>1717</v>
      </c>
      <c r="Q239" s="55" t="s">
        <v>1718</v>
      </c>
      <c r="R239" s="55" t="s">
        <v>1719</v>
      </c>
    </row>
    <row r="240" spans="1:22" ht="10.5" x14ac:dyDescent="0.3">
      <c r="A240" s="55" t="s">
        <v>1712</v>
      </c>
      <c r="B240" s="59" t="s">
        <v>1273</v>
      </c>
      <c r="C240" s="62" t="s">
        <v>1790</v>
      </c>
      <c r="D240" s="63">
        <v>298.16955277280857</v>
      </c>
      <c r="E240" s="59" t="s">
        <v>1761</v>
      </c>
      <c r="F240" s="59" t="s">
        <v>1762</v>
      </c>
      <c r="G240" s="59" t="s">
        <v>1785</v>
      </c>
      <c r="H240" s="55">
        <v>-8.9700000000000006</v>
      </c>
      <c r="I240" s="55">
        <v>97.45</v>
      </c>
      <c r="J240" s="60">
        <v>13.450000000000003</v>
      </c>
      <c r="K240" s="55"/>
      <c r="L240" s="63">
        <v>298.16955277280857</v>
      </c>
      <c r="M240" s="59">
        <v>22.1</v>
      </c>
      <c r="N240" s="69">
        <f t="shared" si="14"/>
        <v>298.09346451997618</v>
      </c>
      <c r="O240" s="69">
        <f t="shared" si="14"/>
        <v>22.380000000000003</v>
      </c>
      <c r="P240" s="55" t="s">
        <v>1717</v>
      </c>
      <c r="Q240" s="55" t="s">
        <v>1718</v>
      </c>
      <c r="R240" s="55" t="s">
        <v>1719</v>
      </c>
    </row>
    <row r="241" spans="1:22" ht="10.5" x14ac:dyDescent="0.3">
      <c r="A241" s="55" t="s">
        <v>1712</v>
      </c>
      <c r="B241" s="59" t="s">
        <v>1273</v>
      </c>
      <c r="C241" s="62" t="s">
        <v>1791</v>
      </c>
      <c r="D241" s="63">
        <v>298.29890280262373</v>
      </c>
      <c r="E241" s="59" t="s">
        <v>1761</v>
      </c>
      <c r="F241" s="59" t="s">
        <v>1762</v>
      </c>
      <c r="G241" s="59" t="s">
        <v>1781</v>
      </c>
      <c r="H241" s="55">
        <v>-8.9700000000000006</v>
      </c>
      <c r="I241" s="55">
        <v>97.45</v>
      </c>
      <c r="J241" s="60">
        <v>11.650000000000006</v>
      </c>
      <c r="K241" s="55"/>
      <c r="L241" s="63">
        <v>298.29890280262373</v>
      </c>
      <c r="M241" s="59">
        <v>22.5</v>
      </c>
      <c r="N241" s="69">
        <f t="shared" si="14"/>
        <v>298.34151222420991</v>
      </c>
      <c r="O241" s="69">
        <f t="shared" si="14"/>
        <v>22.12</v>
      </c>
      <c r="P241" s="55" t="s">
        <v>1717</v>
      </c>
      <c r="Q241" s="55" t="s">
        <v>1718</v>
      </c>
      <c r="R241" s="55" t="s">
        <v>1719</v>
      </c>
    </row>
    <row r="242" spans="1:22" ht="10.5" x14ac:dyDescent="0.3">
      <c r="A242" s="55" t="s">
        <v>1712</v>
      </c>
      <c r="B242" s="59" t="s">
        <v>1273</v>
      </c>
      <c r="C242" s="62" t="s">
        <v>1792</v>
      </c>
      <c r="D242" s="63">
        <v>298.63369111508649</v>
      </c>
      <c r="E242" s="59" t="s">
        <v>1761</v>
      </c>
      <c r="F242" s="59" t="s">
        <v>1762</v>
      </c>
      <c r="G242" s="59" t="s">
        <v>1787</v>
      </c>
      <c r="H242" s="55">
        <v>-8.9700000000000006</v>
      </c>
      <c r="I242" s="55">
        <v>97.45</v>
      </c>
      <c r="J242" s="60">
        <v>14.350000000000009</v>
      </c>
      <c r="K242" s="55"/>
      <c r="L242" s="63">
        <v>298.63369111508649</v>
      </c>
      <c r="M242" s="59">
        <v>21.9</v>
      </c>
      <c r="N242" s="69">
        <f t="shared" si="14"/>
        <v>298.55151580202744</v>
      </c>
      <c r="O242" s="69">
        <f t="shared" si="14"/>
        <v>22.02</v>
      </c>
      <c r="P242" s="55" t="s">
        <v>1717</v>
      </c>
      <c r="Q242" s="55" t="s">
        <v>1718</v>
      </c>
      <c r="R242" s="55" t="s">
        <v>1719</v>
      </c>
    </row>
    <row r="243" spans="1:22" ht="10.5" x14ac:dyDescent="0.3">
      <c r="A243" s="55" t="s">
        <v>1712</v>
      </c>
      <c r="B243" s="59" t="s">
        <v>1273</v>
      </c>
      <c r="C243" s="62" t="s">
        <v>1792</v>
      </c>
      <c r="D243" s="63">
        <v>298.82391174716759</v>
      </c>
      <c r="E243" s="59" t="s">
        <v>1761</v>
      </c>
      <c r="F243" s="59" t="s">
        <v>1762</v>
      </c>
      <c r="G243" s="59" t="s">
        <v>1782</v>
      </c>
      <c r="H243" s="55">
        <v>-8.9700000000000006</v>
      </c>
      <c r="I243" s="55">
        <v>97.45</v>
      </c>
      <c r="J243" s="60">
        <v>17.500000000000014</v>
      </c>
      <c r="K243" s="55"/>
      <c r="L243" s="63">
        <v>298.82391174716759</v>
      </c>
      <c r="M243" s="59">
        <v>21.2</v>
      </c>
      <c r="N243" s="69">
        <f t="shared" si="14"/>
        <v>298.69760524746573</v>
      </c>
      <c r="O243" s="69">
        <f t="shared" si="14"/>
        <v>22.18</v>
      </c>
      <c r="P243" s="55" t="s">
        <v>1717</v>
      </c>
      <c r="Q243" s="55" t="s">
        <v>1718</v>
      </c>
      <c r="R243" s="55" t="s">
        <v>1719</v>
      </c>
    </row>
    <row r="244" spans="1:22" ht="10.5" x14ac:dyDescent="0.3">
      <c r="A244" s="55" t="s">
        <v>1712</v>
      </c>
      <c r="B244" s="59" t="s">
        <v>1273</v>
      </c>
      <c r="C244" s="62" t="s">
        <v>1792</v>
      </c>
      <c r="D244" s="63">
        <v>298.83152057245081</v>
      </c>
      <c r="E244" s="59" t="s">
        <v>1761</v>
      </c>
      <c r="F244" s="59" t="s">
        <v>1762</v>
      </c>
      <c r="G244" s="59" t="s">
        <v>1730</v>
      </c>
      <c r="H244" s="55">
        <v>-8.9700000000000006</v>
      </c>
      <c r="I244" s="55">
        <v>97.45</v>
      </c>
      <c r="J244" s="60">
        <v>12.100000000000009</v>
      </c>
      <c r="K244" s="55"/>
      <c r="L244" s="63">
        <v>298.83152057245081</v>
      </c>
      <c r="M244" s="59">
        <v>22.4</v>
      </c>
      <c r="N244" s="69">
        <f t="shared" ref="N244:O247" si="15">AVERAGE(L242:L246)</f>
        <v>298.84685032796659</v>
      </c>
      <c r="O244" s="69">
        <f t="shared" si="15"/>
        <v>22.060000000000002</v>
      </c>
      <c r="P244" s="55" t="s">
        <v>1717</v>
      </c>
      <c r="Q244" s="55" t="s">
        <v>1718</v>
      </c>
      <c r="R244" s="55" t="s">
        <v>1719</v>
      </c>
    </row>
    <row r="245" spans="1:22" ht="10.5" x14ac:dyDescent="0.3">
      <c r="A245" s="55" t="s">
        <v>1712</v>
      </c>
      <c r="B245" s="59" t="s">
        <v>1273</v>
      </c>
      <c r="C245" s="62" t="s">
        <v>1792</v>
      </c>
      <c r="D245" s="63">
        <v>298.89999999999998</v>
      </c>
      <c r="E245" s="59" t="s">
        <v>1761</v>
      </c>
      <c r="F245" s="59" t="s">
        <v>1762</v>
      </c>
      <c r="G245" s="59" t="s">
        <v>1793</v>
      </c>
      <c r="H245" s="55">
        <v>-8.9700000000000006</v>
      </c>
      <c r="I245" s="55">
        <v>97.45</v>
      </c>
      <c r="J245" s="60">
        <v>9.8500000000000085</v>
      </c>
      <c r="K245" s="55"/>
      <c r="L245" s="63">
        <v>298.89999999999998</v>
      </c>
      <c r="M245" s="59">
        <v>22.9</v>
      </c>
      <c r="N245" s="69">
        <f t="shared" si="15"/>
        <v>298.96524031007749</v>
      </c>
      <c r="O245" s="69">
        <f t="shared" si="15"/>
        <v>22.14</v>
      </c>
      <c r="P245" s="55" t="s">
        <v>1717</v>
      </c>
      <c r="Q245" s="55" t="s">
        <v>1718</v>
      </c>
      <c r="R245" s="55" t="s">
        <v>1719</v>
      </c>
    </row>
    <row r="246" spans="1:22" ht="10.5" x14ac:dyDescent="0.3">
      <c r="A246" s="66" t="s">
        <v>1794</v>
      </c>
      <c r="B246" s="59" t="s">
        <v>1292</v>
      </c>
      <c r="C246" s="62" t="s">
        <v>1792</v>
      </c>
      <c r="D246" s="63">
        <v>299.04512820512821</v>
      </c>
      <c r="E246" s="59" t="s">
        <v>1761</v>
      </c>
      <c r="F246" s="59" t="s">
        <v>1762</v>
      </c>
      <c r="G246" s="59" t="s">
        <v>1776</v>
      </c>
      <c r="H246" s="55">
        <v>-8.9700000000000006</v>
      </c>
      <c r="I246" s="55">
        <v>97.45</v>
      </c>
      <c r="J246" s="60">
        <v>14.350000000000009</v>
      </c>
      <c r="K246" s="55"/>
      <c r="L246" s="63">
        <v>299.04512820512821</v>
      </c>
      <c r="M246" s="59">
        <v>21.9</v>
      </c>
      <c r="N246" s="69">
        <f t="shared" si="15"/>
        <v>299.08620155038761</v>
      </c>
      <c r="O246" s="69">
        <f t="shared" si="15"/>
        <v>22.259999999999998</v>
      </c>
      <c r="P246" s="55" t="s">
        <v>1717</v>
      </c>
      <c r="Q246" s="55" t="s">
        <v>1718</v>
      </c>
      <c r="R246" s="55" t="s">
        <v>1719</v>
      </c>
    </row>
    <row r="247" spans="1:22" ht="10.5" x14ac:dyDescent="0.3">
      <c r="A247" s="66" t="s">
        <v>1794</v>
      </c>
      <c r="B247" s="59" t="s">
        <v>1292</v>
      </c>
      <c r="C247" s="62" t="s">
        <v>1792</v>
      </c>
      <c r="D247" s="63">
        <v>299.22564102564104</v>
      </c>
      <c r="E247" s="59" t="s">
        <v>1761</v>
      </c>
      <c r="F247" s="59" t="s">
        <v>1762</v>
      </c>
      <c r="G247" s="59" t="s">
        <v>1785</v>
      </c>
      <c r="H247" s="55">
        <v>-8.9700000000000006</v>
      </c>
      <c r="I247" s="55">
        <v>97.45</v>
      </c>
      <c r="J247" s="60">
        <v>12.549999999999997</v>
      </c>
      <c r="K247" s="55"/>
      <c r="L247" s="63">
        <v>299.22564102564104</v>
      </c>
      <c r="M247" s="59">
        <v>22.3</v>
      </c>
      <c r="N247" s="69">
        <f t="shared" si="15"/>
        <v>299.20564102564106</v>
      </c>
      <c r="O247" s="69">
        <f t="shared" si="15"/>
        <v>22.08</v>
      </c>
      <c r="P247" s="55" t="s">
        <v>1717</v>
      </c>
      <c r="Q247" s="55" t="s">
        <v>1718</v>
      </c>
      <c r="R247" s="55" t="s">
        <v>1719</v>
      </c>
    </row>
    <row r="248" spans="1:22" ht="10.5" x14ac:dyDescent="0.3">
      <c r="A248" s="66" t="s">
        <v>1794</v>
      </c>
      <c r="B248" s="59" t="s">
        <v>1292</v>
      </c>
      <c r="C248" s="62" t="s">
        <v>1795</v>
      </c>
      <c r="D248" s="63">
        <v>299.42871794871797</v>
      </c>
      <c r="E248" s="59" t="s">
        <v>1761</v>
      </c>
      <c r="F248" s="59" t="s">
        <v>1762</v>
      </c>
      <c r="G248" s="59" t="s">
        <v>1778</v>
      </c>
      <c r="H248" s="55">
        <v>-8.9700000000000006</v>
      </c>
      <c r="I248" s="55">
        <v>97.45</v>
      </c>
      <c r="J248" s="60">
        <v>14.799999999999997</v>
      </c>
      <c r="K248" s="55"/>
      <c r="L248" s="63">
        <v>299.42871794871797</v>
      </c>
      <c r="M248" s="59">
        <v>21.8</v>
      </c>
      <c r="N248" s="69"/>
      <c r="O248" s="69"/>
      <c r="P248" s="55" t="s">
        <v>1717</v>
      </c>
      <c r="Q248" s="55" t="s">
        <v>1718</v>
      </c>
      <c r="R248" s="55" t="s">
        <v>1719</v>
      </c>
    </row>
    <row r="249" spans="1:22" ht="10.5" x14ac:dyDescent="0.3">
      <c r="A249" s="66" t="s">
        <v>1794</v>
      </c>
      <c r="B249" s="59" t="s">
        <v>1292</v>
      </c>
      <c r="C249" s="62" t="s">
        <v>1795</v>
      </c>
      <c r="D249" s="63">
        <v>299.42871794871797</v>
      </c>
      <c r="E249" s="59" t="s">
        <v>1761</v>
      </c>
      <c r="F249" s="59" t="s">
        <v>1762</v>
      </c>
      <c r="G249" s="59" t="s">
        <v>1786</v>
      </c>
      <c r="H249" s="55">
        <v>-8.9700000000000006</v>
      </c>
      <c r="I249" s="55">
        <v>97.45</v>
      </c>
      <c r="J249" s="60">
        <v>16.150000000000006</v>
      </c>
      <c r="K249" s="55"/>
      <c r="L249" s="63">
        <v>299.42871794871797</v>
      </c>
      <c r="M249" s="59">
        <v>21.5</v>
      </c>
      <c r="N249" s="69"/>
      <c r="O249" s="69"/>
      <c r="P249" s="55" t="s">
        <v>1717</v>
      </c>
      <c r="Q249" s="55" t="s">
        <v>1718</v>
      </c>
      <c r="R249" s="55" t="s">
        <v>1719</v>
      </c>
    </row>
    <row r="250" spans="1:22" ht="10.5" x14ac:dyDescent="0.3">
      <c r="A250" s="55" t="s">
        <v>1712</v>
      </c>
      <c r="B250" s="59" t="s">
        <v>1748</v>
      </c>
      <c r="C250" s="62" t="s">
        <v>1796</v>
      </c>
      <c r="D250" s="63">
        <v>262.02918399999999</v>
      </c>
      <c r="E250" s="59" t="s">
        <v>1797</v>
      </c>
      <c r="F250" s="59" t="s">
        <v>1798</v>
      </c>
      <c r="G250" s="59" t="s">
        <v>1799</v>
      </c>
      <c r="H250" s="55">
        <v>4.24</v>
      </c>
      <c r="I250" s="55">
        <v>-33.520000000000003</v>
      </c>
      <c r="J250" s="60">
        <v>14.350000000000009</v>
      </c>
      <c r="K250" s="55"/>
      <c r="L250" s="63">
        <v>262.02918399999999</v>
      </c>
      <c r="M250" s="59">
        <v>21.9</v>
      </c>
      <c r="N250" s="69"/>
      <c r="O250" s="69"/>
      <c r="P250" s="55" t="s">
        <v>1717</v>
      </c>
      <c r="Q250" s="55" t="s">
        <v>1718</v>
      </c>
      <c r="R250" s="55" t="s">
        <v>1719</v>
      </c>
      <c r="S250" s="68"/>
      <c r="T250" s="68"/>
      <c r="U250" s="68"/>
      <c r="V250" s="68"/>
    </row>
    <row r="251" spans="1:22" ht="10.5" x14ac:dyDescent="0.3">
      <c r="A251" s="55" t="s">
        <v>1712</v>
      </c>
      <c r="B251" s="59" t="s">
        <v>1748</v>
      </c>
      <c r="C251" s="62" t="s">
        <v>1796</v>
      </c>
      <c r="D251" s="63">
        <v>262.19942400000002</v>
      </c>
      <c r="E251" s="59" t="s">
        <v>1797</v>
      </c>
      <c r="F251" s="59" t="s">
        <v>1800</v>
      </c>
      <c r="G251" s="59" t="s">
        <v>1801</v>
      </c>
      <c r="H251" s="55">
        <v>4.24</v>
      </c>
      <c r="I251" s="55">
        <v>-33.520000000000003</v>
      </c>
      <c r="J251" s="60">
        <v>19.299999999999997</v>
      </c>
      <c r="K251" s="55"/>
      <c r="L251" s="63">
        <v>262.19942400000002</v>
      </c>
      <c r="M251" s="59">
        <v>20.8</v>
      </c>
      <c r="N251" s="69"/>
      <c r="O251" s="69"/>
      <c r="P251" s="55" t="s">
        <v>1717</v>
      </c>
      <c r="Q251" s="55" t="s">
        <v>1718</v>
      </c>
      <c r="R251" s="55" t="s">
        <v>1719</v>
      </c>
      <c r="S251" s="68"/>
      <c r="T251" s="68"/>
      <c r="U251" s="68"/>
      <c r="V251" s="68"/>
    </row>
    <row r="252" spans="1:22" ht="10.5" x14ac:dyDescent="0.3">
      <c r="A252" s="55" t="s">
        <v>1712</v>
      </c>
      <c r="B252" s="59" t="s">
        <v>1748</v>
      </c>
      <c r="C252" s="62" t="s">
        <v>1796</v>
      </c>
      <c r="D252" s="63">
        <v>262.22496000000001</v>
      </c>
      <c r="E252" s="59" t="s">
        <v>1797</v>
      </c>
      <c r="F252" s="59" t="s">
        <v>1802</v>
      </c>
      <c r="G252" s="59" t="s">
        <v>1803</v>
      </c>
      <c r="H252" s="55">
        <v>4.24</v>
      </c>
      <c r="I252" s="55">
        <v>-33.520000000000003</v>
      </c>
      <c r="J252" s="60">
        <v>16.600000000000009</v>
      </c>
      <c r="K252" s="55"/>
      <c r="L252" s="63">
        <v>262.22496000000001</v>
      </c>
      <c r="M252" s="59">
        <v>21.4</v>
      </c>
      <c r="N252" s="69"/>
      <c r="O252" s="69"/>
      <c r="P252" s="55" t="s">
        <v>1717</v>
      </c>
      <c r="Q252" s="55" t="s">
        <v>1718</v>
      </c>
      <c r="R252" s="55" t="s">
        <v>1719</v>
      </c>
      <c r="S252" s="68"/>
      <c r="T252" s="68"/>
      <c r="U252" s="68"/>
      <c r="V252" s="68"/>
    </row>
    <row r="253" spans="1:22" ht="10.5" x14ac:dyDescent="0.3">
      <c r="A253" s="55" t="s">
        <v>1712</v>
      </c>
      <c r="B253" s="59" t="s">
        <v>1748</v>
      </c>
      <c r="C253" s="62" t="s">
        <v>1756</v>
      </c>
      <c r="D253" s="63">
        <v>262.40371199999998</v>
      </c>
      <c r="E253" s="59" t="s">
        <v>1797</v>
      </c>
      <c r="F253" s="59" t="s">
        <v>1798</v>
      </c>
      <c r="G253" s="59" t="s">
        <v>1804</v>
      </c>
      <c r="H253" s="55">
        <v>4.24</v>
      </c>
      <c r="I253" s="55">
        <v>-33.520000000000003</v>
      </c>
      <c r="J253" s="60">
        <v>18.850000000000009</v>
      </c>
      <c r="K253" s="55"/>
      <c r="L253" s="63">
        <v>262.40371199999998</v>
      </c>
      <c r="M253" s="59">
        <v>20.9</v>
      </c>
      <c r="N253" s="69"/>
      <c r="O253" s="69"/>
      <c r="P253" s="55" t="s">
        <v>1717</v>
      </c>
      <c r="Q253" s="55" t="s">
        <v>1718</v>
      </c>
      <c r="R253" s="55" t="s">
        <v>1719</v>
      </c>
      <c r="S253" s="68"/>
      <c r="T253" s="68"/>
      <c r="U253" s="68"/>
      <c r="V253" s="68"/>
    </row>
    <row r="254" spans="1:22" ht="10.5" x14ac:dyDescent="0.3">
      <c r="A254" s="55" t="s">
        <v>1712</v>
      </c>
      <c r="B254" s="59" t="s">
        <v>1748</v>
      </c>
      <c r="C254" s="62" t="s">
        <v>1756</v>
      </c>
      <c r="D254" s="63">
        <v>263.19532800000002</v>
      </c>
      <c r="E254" s="59" t="s">
        <v>1797</v>
      </c>
      <c r="F254" s="59" t="s">
        <v>1800</v>
      </c>
      <c r="G254" s="59" t="s">
        <v>1805</v>
      </c>
      <c r="H254" s="55">
        <v>4.24</v>
      </c>
      <c r="I254" s="55">
        <v>-33.520000000000003</v>
      </c>
      <c r="J254" s="60">
        <v>17.049999999999997</v>
      </c>
      <c r="K254" s="55"/>
      <c r="L254" s="63">
        <v>263.19532800000002</v>
      </c>
      <c r="M254" s="59">
        <v>21.3</v>
      </c>
      <c r="N254" s="69"/>
      <c r="O254" s="69"/>
      <c r="P254" s="55" t="s">
        <v>1717</v>
      </c>
      <c r="Q254" s="55" t="s">
        <v>1718</v>
      </c>
      <c r="R254" s="55" t="s">
        <v>1719</v>
      </c>
      <c r="S254" s="68"/>
      <c r="T254" s="68"/>
      <c r="U254" s="68"/>
      <c r="V254" s="68"/>
    </row>
    <row r="255" spans="1:22" ht="10.5" x14ac:dyDescent="0.3">
      <c r="A255" s="55" t="s">
        <v>1712</v>
      </c>
      <c r="B255" s="59" t="s">
        <v>1748</v>
      </c>
      <c r="C255" s="62" t="s">
        <v>1756</v>
      </c>
      <c r="D255" s="63">
        <v>264.60831999999999</v>
      </c>
      <c r="E255" s="59" t="s">
        <v>1797</v>
      </c>
      <c r="F255" s="59" t="s">
        <v>1806</v>
      </c>
      <c r="G255" s="59" t="s">
        <v>1807</v>
      </c>
      <c r="H255" s="55">
        <v>4.24</v>
      </c>
      <c r="I255" s="55">
        <v>-33.520000000000003</v>
      </c>
      <c r="J255" s="60">
        <v>16.150000000000006</v>
      </c>
      <c r="K255" s="55"/>
      <c r="L255" s="63">
        <v>264.60831999999999</v>
      </c>
      <c r="M255" s="59">
        <v>21.5</v>
      </c>
      <c r="N255" s="69"/>
      <c r="O255" s="69"/>
      <c r="P255" s="55" t="s">
        <v>1717</v>
      </c>
      <c r="Q255" s="55" t="s">
        <v>1718</v>
      </c>
      <c r="R255" s="55" t="s">
        <v>1719</v>
      </c>
      <c r="S255" s="68"/>
      <c r="T255" s="68"/>
      <c r="U255" s="68"/>
      <c r="V255" s="68"/>
    </row>
    <row r="256" spans="1:22" ht="10.5" x14ac:dyDescent="0.3">
      <c r="A256" s="55" t="s">
        <v>1712</v>
      </c>
      <c r="B256" s="59" t="s">
        <v>1748</v>
      </c>
      <c r="C256" s="62" t="s">
        <v>1756</v>
      </c>
      <c r="D256" s="63">
        <v>264.77856000000003</v>
      </c>
      <c r="E256" s="59" t="s">
        <v>1797</v>
      </c>
      <c r="F256" s="59" t="s">
        <v>1808</v>
      </c>
      <c r="G256" s="59" t="s">
        <v>1809</v>
      </c>
      <c r="H256" s="55">
        <v>4.24</v>
      </c>
      <c r="I256" s="55">
        <v>-33.520000000000003</v>
      </c>
      <c r="J256" s="60">
        <v>14.799999999999997</v>
      </c>
      <c r="K256" s="55"/>
      <c r="L256" s="63">
        <v>264.77856000000003</v>
      </c>
      <c r="M256" s="59">
        <v>21.8</v>
      </c>
      <c r="N256" s="69"/>
      <c r="O256" s="69"/>
      <c r="P256" s="55" t="s">
        <v>1717</v>
      </c>
      <c r="Q256" s="55" t="s">
        <v>1718</v>
      </c>
      <c r="R256" s="55" t="s">
        <v>1719</v>
      </c>
      <c r="S256" s="68"/>
      <c r="T256" s="68"/>
      <c r="U256" s="68"/>
      <c r="V256" s="68"/>
    </row>
    <row r="257" spans="1:22" ht="10.5" x14ac:dyDescent="0.3">
      <c r="A257" s="55" t="s">
        <v>1712</v>
      </c>
      <c r="B257" s="59" t="s">
        <v>1748</v>
      </c>
      <c r="C257" s="62" t="s">
        <v>1756</v>
      </c>
      <c r="D257" s="63">
        <v>264.86367999999999</v>
      </c>
      <c r="E257" s="59" t="s">
        <v>1797</v>
      </c>
      <c r="F257" s="59" t="s">
        <v>1810</v>
      </c>
      <c r="G257" s="59" t="s">
        <v>1811</v>
      </c>
      <c r="H257" s="55">
        <v>4.24</v>
      </c>
      <c r="I257" s="55">
        <v>-33.520000000000003</v>
      </c>
      <c r="J257" s="60">
        <v>16.600000000000009</v>
      </c>
      <c r="K257" s="55"/>
      <c r="L257" s="63">
        <v>264.86367999999999</v>
      </c>
      <c r="M257" s="59">
        <v>21.4</v>
      </c>
      <c r="N257" s="69"/>
      <c r="O257" s="69"/>
      <c r="P257" s="55" t="s">
        <v>1717</v>
      </c>
      <c r="Q257" s="55" t="s">
        <v>1718</v>
      </c>
      <c r="R257" s="55" t="s">
        <v>1719</v>
      </c>
      <c r="S257" s="68"/>
      <c r="T257" s="68"/>
      <c r="U257" s="68"/>
      <c r="V257" s="68"/>
    </row>
    <row r="258" spans="1:22" ht="10.5" x14ac:dyDescent="0.3">
      <c r="A258" s="55" t="s">
        <v>1712</v>
      </c>
      <c r="B258" s="59" t="s">
        <v>1748</v>
      </c>
      <c r="C258" s="62" t="s">
        <v>1756</v>
      </c>
      <c r="D258" s="63">
        <v>264.94880000000001</v>
      </c>
      <c r="E258" s="59" t="s">
        <v>1797</v>
      </c>
      <c r="F258" s="59" t="s">
        <v>1806</v>
      </c>
      <c r="G258" s="59" t="s">
        <v>1799</v>
      </c>
      <c r="H258" s="55">
        <v>4.24</v>
      </c>
      <c r="I258" s="55">
        <v>-33.520000000000003</v>
      </c>
      <c r="J258" s="60">
        <v>17.049999999999997</v>
      </c>
      <c r="K258" s="55"/>
      <c r="L258" s="63">
        <v>264.94880000000001</v>
      </c>
      <c r="M258" s="59">
        <v>21.3</v>
      </c>
      <c r="N258" s="69"/>
      <c r="O258" s="69"/>
      <c r="P258" s="55" t="s">
        <v>1717</v>
      </c>
      <c r="Q258" s="55" t="s">
        <v>1718</v>
      </c>
      <c r="R258" s="55" t="s">
        <v>1719</v>
      </c>
      <c r="S258" s="68"/>
      <c r="T258" s="68"/>
      <c r="U258" s="68"/>
      <c r="V258" s="68"/>
    </row>
    <row r="259" spans="1:22" ht="10.5" x14ac:dyDescent="0.3">
      <c r="A259" s="55" t="s">
        <v>1712</v>
      </c>
      <c r="B259" s="59" t="s">
        <v>1757</v>
      </c>
      <c r="C259" s="62" t="s">
        <v>1759</v>
      </c>
      <c r="D259" s="63">
        <v>265.82943999999998</v>
      </c>
      <c r="E259" s="59" t="s">
        <v>1797</v>
      </c>
      <c r="F259" s="59" t="s">
        <v>1812</v>
      </c>
      <c r="G259" s="59" t="s">
        <v>1813</v>
      </c>
      <c r="H259" s="55">
        <v>3.04</v>
      </c>
      <c r="I259" s="55">
        <v>-33.9</v>
      </c>
      <c r="J259" s="60">
        <v>16.150000000000006</v>
      </c>
      <c r="K259" s="55"/>
      <c r="L259" s="63">
        <v>265.82943999999998</v>
      </c>
      <c r="M259" s="59">
        <v>21.5</v>
      </c>
      <c r="N259" s="69"/>
      <c r="O259" s="69"/>
      <c r="P259" s="55" t="s">
        <v>1717</v>
      </c>
      <c r="Q259" s="55" t="s">
        <v>1718</v>
      </c>
      <c r="R259" s="55" t="s">
        <v>1719</v>
      </c>
      <c r="S259" s="68"/>
      <c r="T259" s="68"/>
      <c r="U259" s="68"/>
      <c r="V259" s="68"/>
    </row>
    <row r="260" spans="1:22" ht="10.5" x14ac:dyDescent="0.3">
      <c r="A260" s="55" t="s">
        <v>1712</v>
      </c>
      <c r="B260" s="59" t="s">
        <v>1757</v>
      </c>
      <c r="C260" s="62" t="s">
        <v>1759</v>
      </c>
      <c r="D260" s="63">
        <v>265.86363999999998</v>
      </c>
      <c r="E260" s="59" t="s">
        <v>1797</v>
      </c>
      <c r="F260" s="59" t="s">
        <v>1812</v>
      </c>
      <c r="G260" s="59" t="s">
        <v>1814</v>
      </c>
      <c r="H260" s="55">
        <v>3.04</v>
      </c>
      <c r="I260" s="55">
        <v>-33.9</v>
      </c>
      <c r="J260" s="60">
        <v>16.600000000000009</v>
      </c>
      <c r="K260" s="55"/>
      <c r="L260" s="63">
        <v>265.86363999999998</v>
      </c>
      <c r="M260" s="59">
        <v>21.4</v>
      </c>
      <c r="N260" s="69"/>
      <c r="O260" s="69"/>
      <c r="P260" s="55" t="s">
        <v>1717</v>
      </c>
      <c r="Q260" s="55" t="s">
        <v>1718</v>
      </c>
      <c r="R260" s="55" t="s">
        <v>1719</v>
      </c>
      <c r="S260" s="68"/>
      <c r="T260" s="68"/>
      <c r="U260" s="68"/>
      <c r="V260" s="68"/>
    </row>
    <row r="261" spans="1:22" ht="10.5" x14ac:dyDescent="0.3">
      <c r="A261" s="55" t="s">
        <v>1712</v>
      </c>
      <c r="B261" s="59" t="s">
        <v>1757</v>
      </c>
      <c r="C261" s="62" t="s">
        <v>1759</v>
      </c>
      <c r="D261" s="63">
        <v>266.03464000000002</v>
      </c>
      <c r="E261" s="59" t="s">
        <v>1797</v>
      </c>
      <c r="F261" s="59" t="s">
        <v>1812</v>
      </c>
      <c r="G261" s="59" t="s">
        <v>1801</v>
      </c>
      <c r="H261" s="55">
        <v>3.04</v>
      </c>
      <c r="I261" s="55">
        <v>-33.9</v>
      </c>
      <c r="J261" s="60">
        <v>14.350000000000009</v>
      </c>
      <c r="K261" s="55"/>
      <c r="L261" s="63">
        <v>266.03464000000002</v>
      </c>
      <c r="M261" s="59">
        <v>21.9</v>
      </c>
      <c r="N261" s="69"/>
      <c r="O261" s="69"/>
      <c r="P261" s="55" t="s">
        <v>1717</v>
      </c>
      <c r="Q261" s="55" t="s">
        <v>1718</v>
      </c>
      <c r="R261" s="55" t="s">
        <v>1719</v>
      </c>
      <c r="S261" s="68"/>
      <c r="T261" s="68"/>
      <c r="U261" s="68"/>
      <c r="V261" s="68"/>
    </row>
    <row r="262" spans="1:22" ht="10.5" x14ac:dyDescent="0.3">
      <c r="A262" s="55" t="s">
        <v>1712</v>
      </c>
      <c r="B262" s="59" t="s">
        <v>1757</v>
      </c>
      <c r="C262" s="62" t="s">
        <v>1759</v>
      </c>
      <c r="D262" s="58">
        <v>266.22099200000002</v>
      </c>
      <c r="E262" s="59" t="s">
        <v>1797</v>
      </c>
      <c r="F262" s="59" t="s">
        <v>1815</v>
      </c>
      <c r="G262" s="59" t="s">
        <v>1816</v>
      </c>
      <c r="H262" s="55">
        <v>3.04</v>
      </c>
      <c r="I262" s="55">
        <v>-33.9</v>
      </c>
      <c r="J262" s="60">
        <v>14.799999999999997</v>
      </c>
      <c r="K262" s="55"/>
      <c r="L262" s="58">
        <v>266.22099200000002</v>
      </c>
      <c r="M262" s="59">
        <v>21.8</v>
      </c>
      <c r="N262" s="69"/>
      <c r="O262" s="69"/>
      <c r="P262" s="55" t="s">
        <v>1717</v>
      </c>
      <c r="Q262" s="55" t="s">
        <v>1718</v>
      </c>
      <c r="R262" s="55" t="s">
        <v>1719</v>
      </c>
      <c r="S262" s="68"/>
      <c r="T262" s="68"/>
      <c r="U262" s="68"/>
      <c r="V262" s="68"/>
    </row>
    <row r="263" spans="1:22" ht="10.5" x14ac:dyDescent="0.3">
      <c r="A263" s="55" t="s">
        <v>1712</v>
      </c>
      <c r="B263" s="59" t="s">
        <v>1757</v>
      </c>
      <c r="C263" s="62" t="s">
        <v>1759</v>
      </c>
      <c r="D263" s="58">
        <v>266.24379199999998</v>
      </c>
      <c r="E263" s="59" t="s">
        <v>1797</v>
      </c>
      <c r="F263" s="59" t="s">
        <v>1817</v>
      </c>
      <c r="G263" s="59" t="s">
        <v>1816</v>
      </c>
      <c r="H263" s="55">
        <v>3.04</v>
      </c>
      <c r="I263" s="55">
        <v>-33.9</v>
      </c>
      <c r="J263" s="60">
        <v>15.700000000000003</v>
      </c>
      <c r="K263" s="55"/>
      <c r="L263" s="58">
        <v>266.24379199999998</v>
      </c>
      <c r="M263" s="59">
        <v>21.6</v>
      </c>
      <c r="N263" s="69"/>
      <c r="O263" s="69"/>
      <c r="P263" s="55" t="s">
        <v>1717</v>
      </c>
      <c r="Q263" s="55" t="s">
        <v>1718</v>
      </c>
      <c r="R263" s="55" t="s">
        <v>1719</v>
      </c>
      <c r="S263" s="68"/>
      <c r="T263" s="68"/>
      <c r="U263" s="68"/>
      <c r="V263" s="68"/>
    </row>
    <row r="264" spans="1:22" ht="10.5" x14ac:dyDescent="0.3">
      <c r="A264" s="55" t="s">
        <v>1712</v>
      </c>
      <c r="B264" s="59" t="s">
        <v>1757</v>
      </c>
      <c r="C264" s="62" t="s">
        <v>1759</v>
      </c>
      <c r="D264" s="58">
        <v>266.24379199999998</v>
      </c>
      <c r="E264" s="59" t="s">
        <v>1797</v>
      </c>
      <c r="F264" s="59" t="s">
        <v>1818</v>
      </c>
      <c r="G264" s="59" t="s">
        <v>1799</v>
      </c>
      <c r="H264" s="55">
        <v>3.04</v>
      </c>
      <c r="I264" s="55">
        <v>-33.9</v>
      </c>
      <c r="J264" s="60">
        <v>15.700000000000003</v>
      </c>
      <c r="K264" s="55"/>
      <c r="L264" s="58">
        <v>266.24379199999998</v>
      </c>
      <c r="M264" s="59">
        <v>21.6</v>
      </c>
      <c r="N264" s="69"/>
      <c r="O264" s="69"/>
      <c r="P264" s="55" t="s">
        <v>1717</v>
      </c>
      <c r="Q264" s="55" t="s">
        <v>1718</v>
      </c>
      <c r="R264" s="55" t="s">
        <v>1719</v>
      </c>
      <c r="S264" s="68"/>
      <c r="T264" s="68"/>
      <c r="U264" s="68"/>
      <c r="V264" s="68"/>
    </row>
    <row r="265" spans="1:22" ht="10.5" x14ac:dyDescent="0.3">
      <c r="A265" s="55" t="s">
        <v>1712</v>
      </c>
      <c r="B265" s="59" t="s">
        <v>1757</v>
      </c>
      <c r="C265" s="62" t="s">
        <v>1759</v>
      </c>
      <c r="D265" s="63">
        <v>266.33864</v>
      </c>
      <c r="E265" s="59" t="s">
        <v>1797</v>
      </c>
      <c r="F265" s="59" t="s">
        <v>1819</v>
      </c>
      <c r="G265" s="59" t="s">
        <v>1820</v>
      </c>
      <c r="H265" s="55">
        <v>3.04</v>
      </c>
      <c r="I265" s="55">
        <v>-33.9</v>
      </c>
      <c r="J265" s="60">
        <v>17.500000000000014</v>
      </c>
      <c r="K265" s="55"/>
      <c r="L265" s="63">
        <v>266.33864</v>
      </c>
      <c r="M265" s="59">
        <v>21.2</v>
      </c>
      <c r="N265" s="69"/>
      <c r="O265" s="69"/>
      <c r="P265" s="55" t="s">
        <v>1717</v>
      </c>
      <c r="Q265" s="55" t="s">
        <v>1718</v>
      </c>
      <c r="R265" s="55" t="s">
        <v>1719</v>
      </c>
      <c r="S265" s="68"/>
      <c r="T265" s="68"/>
      <c r="U265" s="68"/>
      <c r="V265" s="68"/>
    </row>
    <row r="266" spans="1:22" ht="10.5" x14ac:dyDescent="0.3">
      <c r="A266" s="55" t="s">
        <v>1712</v>
      </c>
      <c r="B266" s="59" t="s">
        <v>1757</v>
      </c>
      <c r="C266" s="62" t="s">
        <v>1759</v>
      </c>
      <c r="D266" s="58">
        <v>266.35513200000003</v>
      </c>
      <c r="E266" s="59" t="s">
        <v>1797</v>
      </c>
      <c r="F266" s="59" t="s">
        <v>1821</v>
      </c>
      <c r="G266" s="59" t="s">
        <v>1816</v>
      </c>
      <c r="H266" s="55">
        <v>3.04</v>
      </c>
      <c r="I266" s="55">
        <v>-33.9</v>
      </c>
      <c r="J266" s="60">
        <v>13.900000000000006</v>
      </c>
      <c r="K266" s="55"/>
      <c r="L266" s="58">
        <v>266.35513200000003</v>
      </c>
      <c r="M266" s="64">
        <v>22</v>
      </c>
      <c r="N266" s="69"/>
      <c r="O266" s="69"/>
      <c r="P266" s="55" t="s">
        <v>1717</v>
      </c>
      <c r="Q266" s="55" t="s">
        <v>1718</v>
      </c>
      <c r="R266" s="55" t="s">
        <v>1719</v>
      </c>
      <c r="S266" s="68"/>
      <c r="T266" s="68"/>
      <c r="U266" s="68"/>
      <c r="V266" s="68"/>
    </row>
    <row r="267" spans="1:22" ht="10.5" x14ac:dyDescent="0.3">
      <c r="A267" s="55" t="s">
        <v>1712</v>
      </c>
      <c r="B267" s="59" t="s">
        <v>1757</v>
      </c>
      <c r="C267" s="62" t="s">
        <v>1759</v>
      </c>
      <c r="D267" s="58">
        <v>266.35513200000003</v>
      </c>
      <c r="E267" s="59" t="s">
        <v>1797</v>
      </c>
      <c r="F267" s="59" t="s">
        <v>1822</v>
      </c>
      <c r="G267" s="59" t="s">
        <v>1823</v>
      </c>
      <c r="H267" s="55">
        <v>3.04</v>
      </c>
      <c r="I267" s="55">
        <v>-33.9</v>
      </c>
      <c r="J267" s="60">
        <v>15.700000000000003</v>
      </c>
      <c r="K267" s="55"/>
      <c r="L267" s="58">
        <v>266.35513200000003</v>
      </c>
      <c r="M267" s="59">
        <v>21.6</v>
      </c>
      <c r="N267" s="69"/>
      <c r="O267" s="69"/>
      <c r="P267" s="55" t="s">
        <v>1717</v>
      </c>
      <c r="Q267" s="55" t="s">
        <v>1718</v>
      </c>
      <c r="R267" s="55" t="s">
        <v>1719</v>
      </c>
      <c r="S267" s="68"/>
      <c r="T267" s="68"/>
      <c r="U267" s="68"/>
      <c r="V267" s="68"/>
    </row>
    <row r="268" spans="1:22" ht="10.5" x14ac:dyDescent="0.3">
      <c r="A268" s="55" t="s">
        <v>1712</v>
      </c>
      <c r="B268" s="59" t="s">
        <v>1757</v>
      </c>
      <c r="C268" s="62" t="s">
        <v>1759</v>
      </c>
      <c r="D268" s="63">
        <v>266.36903999999998</v>
      </c>
      <c r="E268" s="59" t="s">
        <v>1797</v>
      </c>
      <c r="F268" s="59" t="s">
        <v>1812</v>
      </c>
      <c r="G268" s="59" t="s">
        <v>1816</v>
      </c>
      <c r="H268" s="55">
        <v>3.04</v>
      </c>
      <c r="I268" s="55">
        <v>-33.9</v>
      </c>
      <c r="J268" s="60">
        <v>16.600000000000009</v>
      </c>
      <c r="K268" s="55"/>
      <c r="L268" s="63">
        <v>266.36903999999998</v>
      </c>
      <c r="M268" s="59">
        <v>21.4</v>
      </c>
      <c r="N268" s="69"/>
      <c r="O268" s="69"/>
      <c r="P268" s="55" t="s">
        <v>1717</v>
      </c>
      <c r="Q268" s="55" t="s">
        <v>1718</v>
      </c>
      <c r="R268" s="55" t="s">
        <v>1719</v>
      </c>
      <c r="S268" s="68"/>
      <c r="T268" s="68"/>
      <c r="U268" s="68"/>
      <c r="V268" s="68"/>
    </row>
    <row r="269" spans="1:22" ht="10.5" x14ac:dyDescent="0.3">
      <c r="A269" s="55" t="s">
        <v>1712</v>
      </c>
      <c r="B269" s="59" t="s">
        <v>1757</v>
      </c>
      <c r="C269" s="62" t="s">
        <v>1759</v>
      </c>
      <c r="D269" s="58">
        <v>266.39769200000001</v>
      </c>
      <c r="E269" s="59" t="s">
        <v>1797</v>
      </c>
      <c r="F269" s="59" t="s">
        <v>1824</v>
      </c>
      <c r="G269" s="59" t="s">
        <v>1803</v>
      </c>
      <c r="H269" s="55">
        <v>3.04</v>
      </c>
      <c r="I269" s="55">
        <v>-33.9</v>
      </c>
      <c r="J269" s="60">
        <v>14.799999999999997</v>
      </c>
      <c r="K269" s="55"/>
      <c r="L269" s="58">
        <v>266.39769200000001</v>
      </c>
      <c r="M269" s="59">
        <v>21.8</v>
      </c>
      <c r="N269" s="69"/>
      <c r="O269" s="69"/>
      <c r="P269" s="55" t="s">
        <v>1717</v>
      </c>
      <c r="Q269" s="55" t="s">
        <v>1718</v>
      </c>
      <c r="R269" s="55" t="s">
        <v>1719</v>
      </c>
      <c r="S269" s="68"/>
      <c r="T269" s="68"/>
      <c r="U269" s="68"/>
      <c r="V269" s="68"/>
    </row>
    <row r="270" spans="1:22" ht="10.5" x14ac:dyDescent="0.3">
      <c r="A270" s="55" t="s">
        <v>1712</v>
      </c>
      <c r="B270" s="59" t="s">
        <v>1825</v>
      </c>
      <c r="C270" s="62" t="s">
        <v>1759</v>
      </c>
      <c r="D270" s="63">
        <v>266.42984000000001</v>
      </c>
      <c r="E270" s="59" t="s">
        <v>1797</v>
      </c>
      <c r="F270" s="59" t="s">
        <v>1812</v>
      </c>
      <c r="G270" s="59" t="s">
        <v>1816</v>
      </c>
      <c r="H270" s="55">
        <v>3.04</v>
      </c>
      <c r="I270" s="55">
        <v>-33.9</v>
      </c>
      <c r="J270" s="60">
        <v>16.600000000000009</v>
      </c>
      <c r="K270" s="55"/>
      <c r="L270" s="63">
        <v>266.42984000000001</v>
      </c>
      <c r="M270" s="59">
        <v>21.4</v>
      </c>
      <c r="N270" s="69"/>
      <c r="O270" s="69"/>
      <c r="P270" s="55" t="s">
        <v>1717</v>
      </c>
      <c r="Q270" s="55" t="s">
        <v>1718</v>
      </c>
      <c r="R270" s="55" t="s">
        <v>1719</v>
      </c>
      <c r="S270" s="68"/>
      <c r="T270" s="68"/>
      <c r="U270" s="68"/>
      <c r="V270" s="68"/>
    </row>
    <row r="271" spans="1:22" ht="10.5" x14ac:dyDescent="0.3">
      <c r="A271" s="55" t="s">
        <v>1712</v>
      </c>
      <c r="B271" s="59" t="s">
        <v>1202</v>
      </c>
      <c r="C271" s="62" t="s">
        <v>1760</v>
      </c>
      <c r="D271" s="63">
        <v>270.21570000000003</v>
      </c>
      <c r="E271" s="59" t="s">
        <v>1797</v>
      </c>
      <c r="F271" s="59" t="s">
        <v>1826</v>
      </c>
      <c r="G271" s="59" t="s">
        <v>1813</v>
      </c>
      <c r="H271" s="55">
        <v>3.04</v>
      </c>
      <c r="I271" s="55">
        <v>-33.9</v>
      </c>
      <c r="J271" s="60">
        <v>18.400000000000006</v>
      </c>
      <c r="K271" s="55"/>
      <c r="L271" s="63">
        <v>270.21570000000003</v>
      </c>
      <c r="M271" s="64">
        <v>21</v>
      </c>
      <c r="N271" s="69"/>
      <c r="O271" s="69"/>
      <c r="P271" s="55" t="s">
        <v>1717</v>
      </c>
      <c r="Q271" s="55" t="s">
        <v>1718</v>
      </c>
      <c r="R271" s="55" t="s">
        <v>1719</v>
      </c>
      <c r="S271" s="68"/>
      <c r="T271" s="68"/>
      <c r="U271" s="68"/>
      <c r="V271" s="68"/>
    </row>
    <row r="272" spans="1:22" ht="10.5" x14ac:dyDescent="0.3">
      <c r="A272" s="55" t="s">
        <v>1712</v>
      </c>
      <c r="B272" s="59" t="s">
        <v>1202</v>
      </c>
      <c r="C272" s="62" t="s">
        <v>1760</v>
      </c>
      <c r="D272" s="63">
        <v>270.25980000000004</v>
      </c>
      <c r="E272" s="59" t="s">
        <v>1797</v>
      </c>
      <c r="F272" s="59" t="s">
        <v>1826</v>
      </c>
      <c r="G272" s="59" t="s">
        <v>1816</v>
      </c>
      <c r="H272" s="55">
        <v>3.04</v>
      </c>
      <c r="I272" s="55">
        <v>-33.9</v>
      </c>
      <c r="J272" s="60">
        <v>17.950000000000003</v>
      </c>
      <c r="K272" s="55"/>
      <c r="L272" s="63">
        <v>270.25980000000004</v>
      </c>
      <c r="M272" s="59">
        <v>21.1</v>
      </c>
      <c r="N272" s="69"/>
      <c r="O272" s="69"/>
      <c r="P272" s="55" t="s">
        <v>1717</v>
      </c>
      <c r="Q272" s="55" t="s">
        <v>1718</v>
      </c>
      <c r="R272" s="55" t="s">
        <v>1719</v>
      </c>
      <c r="S272" s="68"/>
      <c r="T272" s="68"/>
      <c r="U272" s="68"/>
      <c r="V272" s="68"/>
    </row>
    <row r="273" spans="1:22" ht="10.5" x14ac:dyDescent="0.3">
      <c r="A273" s="55" t="s">
        <v>1712</v>
      </c>
      <c r="B273" s="59" t="s">
        <v>1202</v>
      </c>
      <c r="C273" s="62" t="s">
        <v>1760</v>
      </c>
      <c r="D273" s="58">
        <v>270.27870000000001</v>
      </c>
      <c r="E273" s="59" t="s">
        <v>1797</v>
      </c>
      <c r="F273" s="59" t="s">
        <v>1826</v>
      </c>
      <c r="G273" s="59" t="s">
        <v>1805</v>
      </c>
      <c r="H273" s="55">
        <v>3.04</v>
      </c>
      <c r="I273" s="55">
        <v>-33.9</v>
      </c>
      <c r="J273" s="60">
        <v>17.049999999999997</v>
      </c>
      <c r="K273" s="55"/>
      <c r="L273" s="58">
        <v>270.27870000000001</v>
      </c>
      <c r="M273" s="59">
        <v>21.3</v>
      </c>
      <c r="N273" s="69"/>
      <c r="O273" s="69"/>
      <c r="P273" s="55" t="s">
        <v>1717</v>
      </c>
      <c r="Q273" s="55" t="s">
        <v>1718</v>
      </c>
      <c r="R273" s="55" t="s">
        <v>1719</v>
      </c>
      <c r="S273" s="68"/>
      <c r="T273" s="68"/>
      <c r="U273" s="68"/>
      <c r="V273" s="68"/>
    </row>
    <row r="274" spans="1:22" ht="10.5" x14ac:dyDescent="0.3">
      <c r="A274" s="55" t="s">
        <v>1712</v>
      </c>
      <c r="B274" s="59" t="s">
        <v>1202</v>
      </c>
      <c r="C274" s="62" t="s">
        <v>1760</v>
      </c>
      <c r="D274" s="63">
        <v>270.53070000000002</v>
      </c>
      <c r="E274" s="59" t="s">
        <v>1797</v>
      </c>
      <c r="F274" s="59" t="s">
        <v>1827</v>
      </c>
      <c r="G274" s="59" t="s">
        <v>1804</v>
      </c>
      <c r="H274" s="55">
        <v>3.04</v>
      </c>
      <c r="I274" s="55">
        <v>-33.9</v>
      </c>
      <c r="J274" s="60">
        <v>17.500000000000014</v>
      </c>
      <c r="K274" s="55"/>
      <c r="L274" s="63">
        <v>270.53070000000002</v>
      </c>
      <c r="M274" s="59">
        <v>21.2</v>
      </c>
      <c r="N274" s="69"/>
      <c r="O274" s="69"/>
      <c r="P274" s="55" t="s">
        <v>1717</v>
      </c>
      <c r="Q274" s="55" t="s">
        <v>1718</v>
      </c>
      <c r="R274" s="55" t="s">
        <v>1719</v>
      </c>
      <c r="S274" s="68"/>
      <c r="T274" s="68"/>
      <c r="U274" s="68"/>
      <c r="V274" s="68"/>
    </row>
    <row r="275" spans="1:22" ht="10.5" x14ac:dyDescent="0.3">
      <c r="A275" s="55" t="s">
        <v>1712</v>
      </c>
      <c r="B275" s="59" t="s">
        <v>1224</v>
      </c>
      <c r="C275" s="62" t="s">
        <v>1760</v>
      </c>
      <c r="D275" s="63">
        <v>272.3</v>
      </c>
      <c r="E275" s="59" t="s">
        <v>1797</v>
      </c>
      <c r="F275" s="59" t="s">
        <v>1828</v>
      </c>
      <c r="G275" s="59" t="s">
        <v>1805</v>
      </c>
      <c r="H275" s="55">
        <v>3.04</v>
      </c>
      <c r="I275" s="55">
        <v>-33.9</v>
      </c>
      <c r="J275" s="60">
        <v>18.400000000000006</v>
      </c>
      <c r="K275" s="55"/>
      <c r="L275" s="63">
        <v>272.3</v>
      </c>
      <c r="M275" s="64">
        <v>21</v>
      </c>
      <c r="N275" s="69"/>
      <c r="O275" s="69"/>
      <c r="P275" s="55" t="s">
        <v>1717</v>
      </c>
      <c r="Q275" s="55" t="s">
        <v>1718</v>
      </c>
      <c r="R275" s="55" t="s">
        <v>1719</v>
      </c>
      <c r="S275" s="68"/>
      <c r="T275" s="68"/>
      <c r="U275" s="68"/>
      <c r="V275" s="68"/>
    </row>
    <row r="276" spans="1:22" ht="10.5" x14ac:dyDescent="0.3">
      <c r="A276" s="55" t="s">
        <v>1712</v>
      </c>
      <c r="B276" s="59" t="s">
        <v>1224</v>
      </c>
      <c r="C276" s="62" t="s">
        <v>1829</v>
      </c>
      <c r="D276" s="63">
        <v>272.34242424242422</v>
      </c>
      <c r="E276" s="59" t="s">
        <v>1797</v>
      </c>
      <c r="F276" s="59" t="s">
        <v>1828</v>
      </c>
      <c r="G276" s="59" t="s">
        <v>1830</v>
      </c>
      <c r="H276" s="55">
        <v>3.04</v>
      </c>
      <c r="I276" s="55">
        <v>-33.9</v>
      </c>
      <c r="J276" s="60">
        <v>17.950000000000003</v>
      </c>
      <c r="K276" s="55"/>
      <c r="L276" s="63">
        <v>272.34242424242422</v>
      </c>
      <c r="M276" s="59">
        <v>21.1</v>
      </c>
      <c r="N276" s="69"/>
      <c r="O276" s="69"/>
      <c r="P276" s="55" t="s">
        <v>1717</v>
      </c>
      <c r="Q276" s="55" t="s">
        <v>1718</v>
      </c>
      <c r="R276" s="55" t="s">
        <v>1719</v>
      </c>
      <c r="S276" s="68"/>
      <c r="T276" s="68"/>
      <c r="U276" s="68"/>
      <c r="V276" s="68"/>
    </row>
    <row r="277" spans="1:22" ht="10.5" x14ac:dyDescent="0.3">
      <c r="A277" s="55" t="s">
        <v>1712</v>
      </c>
      <c r="B277" s="56" t="s">
        <v>1713</v>
      </c>
      <c r="C277" s="57"/>
      <c r="D277" s="58">
        <v>252.14807999999999</v>
      </c>
      <c r="E277" s="56" t="s">
        <v>1831</v>
      </c>
      <c r="F277" s="56" t="s">
        <v>1832</v>
      </c>
      <c r="G277" s="56"/>
      <c r="H277" s="55">
        <v>-20.329999999999998</v>
      </c>
      <c r="I277" s="55">
        <v>48.31</v>
      </c>
      <c r="J277" s="60">
        <v>21.549999999999997</v>
      </c>
      <c r="K277" s="55"/>
      <c r="L277" s="58">
        <v>252.14807999999999</v>
      </c>
      <c r="M277" s="56">
        <v>20.3</v>
      </c>
      <c r="N277" s="69"/>
      <c r="O277" s="69"/>
      <c r="P277" s="55" t="s">
        <v>1717</v>
      </c>
      <c r="Q277" s="55" t="s">
        <v>1718</v>
      </c>
      <c r="R277" s="55" t="s">
        <v>1719</v>
      </c>
      <c r="S277" s="68"/>
      <c r="T277" s="68"/>
      <c r="U277" s="68"/>
      <c r="V277" s="68"/>
    </row>
    <row r="278" spans="1:22" ht="10.5" x14ac:dyDescent="0.3">
      <c r="A278" s="55" t="s">
        <v>1712</v>
      </c>
      <c r="B278" s="56" t="s">
        <v>1713</v>
      </c>
      <c r="C278" s="57"/>
      <c r="D278" s="58">
        <v>252.18794567062815</v>
      </c>
      <c r="E278" s="56" t="s">
        <v>1831</v>
      </c>
      <c r="F278" s="56" t="s">
        <v>1832</v>
      </c>
      <c r="G278" s="56"/>
      <c r="H278" s="55">
        <v>-20.329999999999998</v>
      </c>
      <c r="I278" s="55">
        <v>48.31</v>
      </c>
      <c r="J278" s="60">
        <v>22.450000000000003</v>
      </c>
      <c r="K278" s="55"/>
      <c r="L278" s="58">
        <v>252.18794567062815</v>
      </c>
      <c r="M278" s="56">
        <v>20.100000000000001</v>
      </c>
      <c r="N278" s="69"/>
      <c r="O278" s="69"/>
      <c r="P278" s="55" t="s">
        <v>1717</v>
      </c>
      <c r="Q278" s="55" t="s">
        <v>1718</v>
      </c>
      <c r="R278" s="55" t="s">
        <v>1719</v>
      </c>
      <c r="S278" s="68"/>
      <c r="T278" s="68"/>
      <c r="U278" s="68"/>
      <c r="V278" s="68"/>
    </row>
    <row r="279" spans="1:22" ht="10.5" x14ac:dyDescent="0.3">
      <c r="A279" s="55" t="s">
        <v>1712</v>
      </c>
      <c r="B279" s="56" t="s">
        <v>1713</v>
      </c>
      <c r="C279" s="57"/>
      <c r="D279" s="58">
        <v>252.31167567567564</v>
      </c>
      <c r="E279" s="56" t="s">
        <v>1831</v>
      </c>
      <c r="F279" s="56" t="s">
        <v>1832</v>
      </c>
      <c r="G279" s="56"/>
      <c r="H279" s="55">
        <v>-20.329999999999998</v>
      </c>
      <c r="I279" s="55">
        <v>48.31</v>
      </c>
      <c r="J279" s="60">
        <v>22.450000000000003</v>
      </c>
      <c r="K279" s="55"/>
      <c r="L279" s="58">
        <v>252.31167567567564</v>
      </c>
      <c r="M279" s="56">
        <v>20.100000000000001</v>
      </c>
      <c r="N279" s="69"/>
      <c r="O279" s="69"/>
      <c r="P279" s="55" t="s">
        <v>1717</v>
      </c>
      <c r="Q279" s="55" t="s">
        <v>1718</v>
      </c>
      <c r="R279" s="55" t="s">
        <v>1719</v>
      </c>
      <c r="S279" s="68"/>
      <c r="T279" s="68"/>
      <c r="U279" s="68"/>
      <c r="V279" s="68"/>
    </row>
    <row r="280" spans="1:22" ht="10.5" x14ac:dyDescent="0.3">
      <c r="A280" s="55" t="s">
        <v>1712</v>
      </c>
      <c r="B280" s="56" t="s">
        <v>1713</v>
      </c>
      <c r="C280" s="57"/>
      <c r="D280" s="58">
        <v>252.31561969439727</v>
      </c>
      <c r="E280" s="56" t="s">
        <v>1831</v>
      </c>
      <c r="F280" s="56" t="s">
        <v>1832</v>
      </c>
      <c r="G280" s="56"/>
      <c r="H280" s="55">
        <v>-20.329999999999998</v>
      </c>
      <c r="I280" s="55">
        <v>48.31</v>
      </c>
      <c r="J280" s="60">
        <v>20.650000000000006</v>
      </c>
      <c r="K280" s="55"/>
      <c r="L280" s="58">
        <v>252.31561969439727</v>
      </c>
      <c r="M280" s="56">
        <v>20.5</v>
      </c>
      <c r="N280" s="69"/>
      <c r="O280" s="69"/>
      <c r="P280" s="55" t="s">
        <v>1717</v>
      </c>
      <c r="Q280" s="55" t="s">
        <v>1718</v>
      </c>
      <c r="R280" s="55" t="s">
        <v>1719</v>
      </c>
      <c r="S280" s="68"/>
      <c r="T280" s="68"/>
      <c r="U280" s="68"/>
      <c r="V280" s="68"/>
    </row>
    <row r="281" spans="1:22" ht="10.5" x14ac:dyDescent="0.3">
      <c r="A281" s="55" t="s">
        <v>1712</v>
      </c>
      <c r="B281" s="56" t="s">
        <v>1713</v>
      </c>
      <c r="C281" s="57"/>
      <c r="D281" s="58">
        <v>252.36495135135132</v>
      </c>
      <c r="E281" s="56" t="s">
        <v>1831</v>
      </c>
      <c r="F281" s="56" t="s">
        <v>1832</v>
      </c>
      <c r="G281" s="56"/>
      <c r="H281" s="55">
        <v>-20.329999999999998</v>
      </c>
      <c r="I281" s="55">
        <v>48.31</v>
      </c>
      <c r="J281" s="60">
        <v>18.850000000000009</v>
      </c>
      <c r="K281" s="55"/>
      <c r="L281" s="58">
        <v>252.36495135135132</v>
      </c>
      <c r="M281" s="56">
        <v>20.9</v>
      </c>
      <c r="N281" s="69"/>
      <c r="O281" s="69"/>
      <c r="P281" s="55" t="s">
        <v>1717</v>
      </c>
      <c r="Q281" s="55" t="s">
        <v>1718</v>
      </c>
      <c r="R281" s="55" t="s">
        <v>1719</v>
      </c>
      <c r="S281" s="68"/>
      <c r="T281" s="68"/>
      <c r="U281" s="68"/>
      <c r="V281" s="68"/>
    </row>
    <row r="282" spans="1:22" ht="10.5" x14ac:dyDescent="0.3">
      <c r="A282" s="55" t="s">
        <v>1712</v>
      </c>
      <c r="B282" s="56" t="s">
        <v>1713</v>
      </c>
      <c r="C282" s="57"/>
      <c r="D282" s="58">
        <v>252.3843243243243</v>
      </c>
      <c r="E282" s="56" t="s">
        <v>1831</v>
      </c>
      <c r="F282" s="56" t="s">
        <v>1832</v>
      </c>
      <c r="G282" s="56"/>
      <c r="H282" s="55">
        <v>-20.329999999999998</v>
      </c>
      <c r="I282" s="55">
        <v>48.31</v>
      </c>
      <c r="J282" s="60">
        <v>18.850000000000009</v>
      </c>
      <c r="K282" s="55"/>
      <c r="L282" s="58">
        <v>252.3843243243243</v>
      </c>
      <c r="M282" s="56">
        <v>20.9</v>
      </c>
      <c r="N282" s="69"/>
      <c r="O282" s="69"/>
      <c r="P282" s="55" t="s">
        <v>1717</v>
      </c>
      <c r="Q282" s="55" t="s">
        <v>1718</v>
      </c>
      <c r="R282" s="55" t="s">
        <v>1719</v>
      </c>
      <c r="S282" s="68"/>
      <c r="T282" s="68"/>
      <c r="U282" s="68"/>
      <c r="V282" s="68"/>
    </row>
    <row r="283" spans="1:22" ht="10.5" x14ac:dyDescent="0.3">
      <c r="A283" s="55" t="s">
        <v>1712</v>
      </c>
      <c r="B283" s="56" t="s">
        <v>1713</v>
      </c>
      <c r="C283" s="57"/>
      <c r="D283" s="58">
        <v>252.41459459459458</v>
      </c>
      <c r="E283" s="56" t="s">
        <v>1831</v>
      </c>
      <c r="F283" s="56" t="s">
        <v>1832</v>
      </c>
      <c r="G283" s="56"/>
      <c r="H283" s="55">
        <v>-20.329999999999998</v>
      </c>
      <c r="I283" s="55">
        <v>48.31</v>
      </c>
      <c r="J283" s="60">
        <v>22.450000000000003</v>
      </c>
      <c r="K283" s="55"/>
      <c r="L283" s="58">
        <v>252.41459459459458</v>
      </c>
      <c r="M283" s="56">
        <v>20.100000000000001</v>
      </c>
      <c r="N283" s="69"/>
      <c r="O283" s="69"/>
      <c r="P283" s="55" t="s">
        <v>1717</v>
      </c>
      <c r="Q283" s="55" t="s">
        <v>1718</v>
      </c>
      <c r="R283" s="55" t="s">
        <v>1719</v>
      </c>
      <c r="S283" s="68"/>
      <c r="T283" s="68"/>
      <c r="U283" s="68"/>
      <c r="V283" s="68"/>
    </row>
    <row r="284" spans="1:22" ht="10.5" x14ac:dyDescent="0.3">
      <c r="A284" s="55" t="s">
        <v>1712</v>
      </c>
      <c r="B284" s="56" t="s">
        <v>1713</v>
      </c>
      <c r="C284" s="57"/>
      <c r="D284" s="58">
        <v>252.41884550084887</v>
      </c>
      <c r="E284" s="56" t="s">
        <v>1831</v>
      </c>
      <c r="F284" s="56" t="s">
        <v>1832</v>
      </c>
      <c r="G284" s="56"/>
      <c r="H284" s="55">
        <v>-20.329999999999998</v>
      </c>
      <c r="I284" s="55">
        <v>48.31</v>
      </c>
      <c r="J284" s="60">
        <v>20.650000000000006</v>
      </c>
      <c r="K284" s="55"/>
      <c r="L284" s="58">
        <v>252.41884550084887</v>
      </c>
      <c r="M284" s="56">
        <v>20.5</v>
      </c>
      <c r="N284" s="69"/>
      <c r="O284" s="69"/>
      <c r="P284" s="55" t="s">
        <v>1717</v>
      </c>
      <c r="Q284" s="55" t="s">
        <v>1718</v>
      </c>
      <c r="R284" s="55" t="s">
        <v>1719</v>
      </c>
      <c r="S284" s="68"/>
      <c r="T284" s="68"/>
      <c r="U284" s="68"/>
      <c r="V284" s="68"/>
    </row>
    <row r="285" spans="1:22" ht="10.5" x14ac:dyDescent="0.3">
      <c r="A285" s="55" t="s">
        <v>1712</v>
      </c>
      <c r="B285" s="56" t="s">
        <v>1713</v>
      </c>
      <c r="C285" s="57"/>
      <c r="D285" s="58">
        <v>252.53567567567566</v>
      </c>
      <c r="E285" s="56" t="s">
        <v>1831</v>
      </c>
      <c r="F285" s="56" t="s">
        <v>1832</v>
      </c>
      <c r="G285" s="56"/>
      <c r="H285" s="55">
        <v>-20.329999999999998</v>
      </c>
      <c r="I285" s="55">
        <v>48.31</v>
      </c>
      <c r="J285" s="60">
        <v>20.200000000000003</v>
      </c>
      <c r="K285" s="55"/>
      <c r="L285" s="58">
        <v>252.53567567567566</v>
      </c>
      <c r="M285" s="56">
        <v>20.6</v>
      </c>
      <c r="N285" s="69"/>
      <c r="O285" s="69"/>
      <c r="P285" s="55" t="s">
        <v>1717</v>
      </c>
      <c r="Q285" s="55" t="s">
        <v>1718</v>
      </c>
      <c r="R285" s="55" t="s">
        <v>1719</v>
      </c>
      <c r="S285" s="68"/>
      <c r="T285" s="68"/>
      <c r="U285" s="68"/>
      <c r="V285" s="68"/>
    </row>
    <row r="286" spans="1:22" ht="10.5" x14ac:dyDescent="0.3">
      <c r="A286" s="55" t="s">
        <v>1712</v>
      </c>
      <c r="B286" s="56" t="s">
        <v>1713</v>
      </c>
      <c r="C286" s="57"/>
      <c r="D286" s="58">
        <v>252.58183361629878</v>
      </c>
      <c r="E286" s="56" t="s">
        <v>1831</v>
      </c>
      <c r="F286" s="56" t="s">
        <v>1832</v>
      </c>
      <c r="G286" s="56"/>
      <c r="H286" s="55">
        <v>-20.329999999999998</v>
      </c>
      <c r="I286" s="55">
        <v>48.31</v>
      </c>
      <c r="J286" s="60">
        <v>21.100000000000009</v>
      </c>
      <c r="K286" s="55"/>
      <c r="L286" s="58">
        <v>252.58183361629878</v>
      </c>
      <c r="M286" s="56">
        <v>20.399999999999999</v>
      </c>
      <c r="N286" s="69"/>
      <c r="O286" s="69"/>
      <c r="P286" s="55" t="s">
        <v>1717</v>
      </c>
      <c r="Q286" s="55" t="s">
        <v>1718</v>
      </c>
      <c r="R286" s="55" t="s">
        <v>1719</v>
      </c>
      <c r="S286" s="68"/>
      <c r="T286" s="68"/>
      <c r="U286" s="68"/>
      <c r="V286" s="68"/>
    </row>
    <row r="287" spans="1:22" ht="10.5" x14ac:dyDescent="0.3">
      <c r="A287" s="55" t="s">
        <v>1712</v>
      </c>
      <c r="B287" s="56" t="s">
        <v>1713</v>
      </c>
      <c r="C287" s="57"/>
      <c r="D287" s="58">
        <v>252.65070270270269</v>
      </c>
      <c r="E287" s="56" t="s">
        <v>1831</v>
      </c>
      <c r="F287" s="56" t="s">
        <v>1832</v>
      </c>
      <c r="G287" s="56"/>
      <c r="H287" s="55">
        <v>-20.329999999999998</v>
      </c>
      <c r="I287" s="55">
        <v>48.31</v>
      </c>
      <c r="J287" s="60">
        <v>21.549999999999997</v>
      </c>
      <c r="K287" s="55"/>
      <c r="L287" s="58">
        <v>252.65070270270269</v>
      </c>
      <c r="M287" s="56">
        <v>20.3</v>
      </c>
      <c r="N287" s="69"/>
      <c r="O287" s="69"/>
      <c r="P287" s="55" t="s">
        <v>1717</v>
      </c>
      <c r="Q287" s="55" t="s">
        <v>1718</v>
      </c>
      <c r="R287" s="55" t="s">
        <v>1719</v>
      </c>
      <c r="S287" s="68"/>
      <c r="T287" s="68"/>
      <c r="U287" s="68"/>
      <c r="V287" s="68"/>
    </row>
    <row r="288" spans="1:22" ht="10.5" x14ac:dyDescent="0.3">
      <c r="A288" s="55" t="s">
        <v>1712</v>
      </c>
      <c r="B288" s="56" t="s">
        <v>1713</v>
      </c>
      <c r="C288" s="57"/>
      <c r="D288" s="58">
        <v>252.69049235993208</v>
      </c>
      <c r="E288" s="56" t="s">
        <v>1831</v>
      </c>
      <c r="F288" s="56" t="s">
        <v>1832</v>
      </c>
      <c r="G288" s="56"/>
      <c r="H288" s="55">
        <v>-20.329999999999998</v>
      </c>
      <c r="I288" s="55">
        <v>48.31</v>
      </c>
      <c r="J288" s="60">
        <v>23.350000000000009</v>
      </c>
      <c r="K288" s="55"/>
      <c r="L288" s="58">
        <v>252.69049235993208</v>
      </c>
      <c r="M288" s="56">
        <v>19.899999999999999</v>
      </c>
      <c r="N288" s="69"/>
      <c r="O288" s="69"/>
      <c r="P288" s="55" t="s">
        <v>1717</v>
      </c>
      <c r="Q288" s="55" t="s">
        <v>1718</v>
      </c>
      <c r="R288" s="55" t="s">
        <v>1719</v>
      </c>
      <c r="S288" s="68"/>
      <c r="T288" s="68"/>
      <c r="U288" s="68"/>
      <c r="V288" s="68"/>
    </row>
    <row r="289" spans="1:22" ht="10.5" x14ac:dyDescent="0.3">
      <c r="A289" s="55" t="s">
        <v>1712</v>
      </c>
      <c r="B289" s="56" t="s">
        <v>1713</v>
      </c>
      <c r="C289" s="57"/>
      <c r="D289" s="58">
        <v>252.83595675675673</v>
      </c>
      <c r="E289" s="56" t="s">
        <v>1831</v>
      </c>
      <c r="F289" s="56" t="s">
        <v>1832</v>
      </c>
      <c r="G289" s="56"/>
      <c r="H289" s="55">
        <v>-20.329999999999998</v>
      </c>
      <c r="I289" s="55">
        <v>48.31</v>
      </c>
      <c r="J289" s="60">
        <v>22.450000000000003</v>
      </c>
      <c r="K289" s="55"/>
      <c r="L289" s="58">
        <v>252.83595675675673</v>
      </c>
      <c r="M289" s="56">
        <v>20.100000000000001</v>
      </c>
      <c r="N289" s="69"/>
      <c r="O289" s="69"/>
      <c r="P289" s="55" t="s">
        <v>1717</v>
      </c>
      <c r="Q289" s="55" t="s">
        <v>1718</v>
      </c>
      <c r="R289" s="55" t="s">
        <v>1719</v>
      </c>
      <c r="S289" s="68"/>
      <c r="T289" s="68"/>
      <c r="U289" s="68"/>
      <c r="V289" s="68"/>
    </row>
    <row r="290" spans="1:22" ht="10.5" x14ac:dyDescent="0.3">
      <c r="A290" s="55" t="s">
        <v>1712</v>
      </c>
      <c r="B290" s="56" t="s">
        <v>1713</v>
      </c>
      <c r="C290" s="57"/>
      <c r="D290" s="58">
        <v>252.89286486486486</v>
      </c>
      <c r="E290" s="56" t="s">
        <v>1831</v>
      </c>
      <c r="F290" s="56" t="s">
        <v>1832</v>
      </c>
      <c r="G290" s="56"/>
      <c r="H290" s="55">
        <v>-20.329999999999998</v>
      </c>
      <c r="I290" s="55">
        <v>48.31</v>
      </c>
      <c r="J290" s="60">
        <v>21.100000000000009</v>
      </c>
      <c r="K290" s="55"/>
      <c r="L290" s="58">
        <v>252.89286486486486</v>
      </c>
      <c r="M290" s="56">
        <v>20.399999999999999</v>
      </c>
      <c r="N290" s="69"/>
      <c r="O290" s="69"/>
      <c r="P290" s="55" t="s">
        <v>1717</v>
      </c>
      <c r="Q290" s="55" t="s">
        <v>1718</v>
      </c>
      <c r="R290" s="55" t="s">
        <v>1719</v>
      </c>
      <c r="S290" s="68"/>
      <c r="T290" s="68"/>
      <c r="U290" s="68"/>
      <c r="V290" s="68"/>
    </row>
    <row r="291" spans="1:22" ht="10.5" x14ac:dyDescent="0.3">
      <c r="A291" s="55" t="s">
        <v>1712</v>
      </c>
      <c r="B291" s="56" t="s">
        <v>1713</v>
      </c>
      <c r="C291" s="57"/>
      <c r="D291" s="58">
        <v>252.97762162162161</v>
      </c>
      <c r="E291" s="56" t="s">
        <v>1831</v>
      </c>
      <c r="F291" s="56" t="s">
        <v>1832</v>
      </c>
      <c r="G291" s="56"/>
      <c r="H291" s="55">
        <v>-20.329999999999998</v>
      </c>
      <c r="I291" s="55">
        <v>48.31</v>
      </c>
      <c r="J291" s="60">
        <v>22.000000000000014</v>
      </c>
      <c r="K291" s="55"/>
      <c r="L291" s="58">
        <v>252.97762162162161</v>
      </c>
      <c r="M291" s="56">
        <v>20.2</v>
      </c>
      <c r="N291" s="69"/>
      <c r="O291" s="69"/>
      <c r="P291" s="55" t="s">
        <v>1717</v>
      </c>
      <c r="Q291" s="55" t="s">
        <v>1718</v>
      </c>
      <c r="R291" s="55" t="s">
        <v>1719</v>
      </c>
      <c r="S291" s="68"/>
      <c r="T291" s="68"/>
      <c r="U291" s="68"/>
      <c r="V291" s="68"/>
    </row>
    <row r="292" spans="1:22" ht="10.5" x14ac:dyDescent="0.3">
      <c r="A292" s="55" t="s">
        <v>1712</v>
      </c>
      <c r="B292" s="56" t="s">
        <v>1713</v>
      </c>
      <c r="C292" s="57"/>
      <c r="D292" s="58">
        <v>253.03059422750422</v>
      </c>
      <c r="E292" s="56" t="s">
        <v>1831</v>
      </c>
      <c r="F292" s="56" t="s">
        <v>1832</v>
      </c>
      <c r="G292" s="56"/>
      <c r="H292" s="55">
        <v>-20.329999999999998</v>
      </c>
      <c r="I292" s="55">
        <v>48.31</v>
      </c>
      <c r="J292" s="60">
        <v>22.900000000000006</v>
      </c>
      <c r="K292" s="55"/>
      <c r="L292" s="58">
        <v>253.03059422750422</v>
      </c>
      <c r="M292" s="61">
        <v>20</v>
      </c>
      <c r="N292" s="69"/>
      <c r="O292" s="69"/>
      <c r="P292" s="55" t="s">
        <v>1717</v>
      </c>
      <c r="Q292" s="55" t="s">
        <v>1718</v>
      </c>
      <c r="R292" s="55" t="s">
        <v>1719</v>
      </c>
      <c r="S292" s="68"/>
      <c r="T292" s="68"/>
      <c r="U292" s="68"/>
      <c r="V292" s="68"/>
    </row>
    <row r="293" spans="1:22" ht="10.5" x14ac:dyDescent="0.3">
      <c r="A293" s="55" t="s">
        <v>1712</v>
      </c>
      <c r="B293" s="56" t="s">
        <v>1713</v>
      </c>
      <c r="C293" s="57"/>
      <c r="D293" s="58">
        <v>253.08926994906619</v>
      </c>
      <c r="E293" s="56" t="s">
        <v>1831</v>
      </c>
      <c r="F293" s="56" t="s">
        <v>1832</v>
      </c>
      <c r="G293" s="56"/>
      <c r="H293" s="55">
        <v>-20.329999999999998</v>
      </c>
      <c r="I293" s="55">
        <v>48.31</v>
      </c>
      <c r="J293" s="60">
        <v>21.549999999999997</v>
      </c>
      <c r="K293" s="55"/>
      <c r="L293" s="58">
        <v>253.08926994906619</v>
      </c>
      <c r="M293" s="56">
        <v>20.3</v>
      </c>
      <c r="N293" s="69"/>
      <c r="O293" s="69"/>
      <c r="P293" s="55" t="s">
        <v>1717</v>
      </c>
      <c r="Q293" s="55" t="s">
        <v>1718</v>
      </c>
      <c r="R293" s="55" t="s">
        <v>1719</v>
      </c>
      <c r="S293" s="68"/>
      <c r="T293" s="68"/>
      <c r="U293" s="68"/>
      <c r="V293" s="68"/>
    </row>
    <row r="294" spans="1:22" ht="10.5" x14ac:dyDescent="0.3">
      <c r="A294" s="55" t="s">
        <v>1712</v>
      </c>
      <c r="B294" s="56" t="s">
        <v>1713</v>
      </c>
      <c r="C294" s="57"/>
      <c r="D294" s="58">
        <v>253.13001697792868</v>
      </c>
      <c r="E294" s="56" t="s">
        <v>1831</v>
      </c>
      <c r="F294" s="56" t="s">
        <v>1832</v>
      </c>
      <c r="G294" s="56"/>
      <c r="H294" s="55">
        <v>-20.329999999999998</v>
      </c>
      <c r="I294" s="55">
        <v>48.31</v>
      </c>
      <c r="J294" s="60">
        <v>20.200000000000003</v>
      </c>
      <c r="K294" s="55"/>
      <c r="L294" s="58">
        <v>253.13001697792868</v>
      </c>
      <c r="M294" s="56">
        <v>20.6</v>
      </c>
      <c r="N294" s="69"/>
      <c r="O294" s="69"/>
      <c r="P294" s="55" t="s">
        <v>1717</v>
      </c>
      <c r="Q294" s="55" t="s">
        <v>1718</v>
      </c>
      <c r="R294" s="55" t="s">
        <v>1719</v>
      </c>
      <c r="S294" s="68"/>
      <c r="T294" s="68"/>
      <c r="U294" s="68"/>
      <c r="V294" s="68"/>
    </row>
    <row r="295" spans="1:22" ht="10.5" x14ac:dyDescent="0.3">
      <c r="A295" s="55" t="s">
        <v>1712</v>
      </c>
      <c r="B295" s="56" t="s">
        <v>1713</v>
      </c>
      <c r="C295" s="57"/>
      <c r="D295" s="58">
        <v>253.23487266553479</v>
      </c>
      <c r="E295" s="56" t="s">
        <v>1831</v>
      </c>
      <c r="F295" s="56" t="s">
        <v>1832</v>
      </c>
      <c r="G295" s="56"/>
      <c r="H295" s="55">
        <v>-20.329999999999998</v>
      </c>
      <c r="I295" s="55">
        <v>48.31</v>
      </c>
      <c r="J295" s="60">
        <v>22.450000000000003</v>
      </c>
      <c r="K295" s="55"/>
      <c r="L295" s="58">
        <v>253.23487266553479</v>
      </c>
      <c r="M295" s="56">
        <v>20.100000000000001</v>
      </c>
      <c r="N295" s="69"/>
      <c r="O295" s="69"/>
      <c r="P295" s="55" t="s">
        <v>1717</v>
      </c>
      <c r="Q295" s="55" t="s">
        <v>1718</v>
      </c>
      <c r="R295" s="55" t="s">
        <v>1719</v>
      </c>
      <c r="S295" s="68"/>
      <c r="T295" s="68"/>
      <c r="U295" s="68"/>
      <c r="V295" s="68"/>
    </row>
    <row r="296" spans="1:22" ht="10.5" x14ac:dyDescent="0.3">
      <c r="A296" s="55" t="s">
        <v>1712</v>
      </c>
      <c r="B296" s="56" t="s">
        <v>1713</v>
      </c>
      <c r="C296" s="57"/>
      <c r="D296" s="58">
        <v>253.30713073005091</v>
      </c>
      <c r="E296" s="56" t="s">
        <v>1831</v>
      </c>
      <c r="F296" s="56" t="s">
        <v>1832</v>
      </c>
      <c r="G296" s="56"/>
      <c r="H296" s="55">
        <v>-20.329999999999998</v>
      </c>
      <c r="I296" s="55">
        <v>48.31</v>
      </c>
      <c r="J296" s="60">
        <v>23.350000000000009</v>
      </c>
      <c r="K296" s="55"/>
      <c r="L296" s="58">
        <v>253.30713073005091</v>
      </c>
      <c r="M296" s="56">
        <v>19.899999999999999</v>
      </c>
      <c r="N296" s="69"/>
      <c r="O296" s="69"/>
      <c r="P296" s="55" t="s">
        <v>1717</v>
      </c>
      <c r="Q296" s="55" t="s">
        <v>1718</v>
      </c>
      <c r="R296" s="55" t="s">
        <v>1719</v>
      </c>
      <c r="S296" s="68"/>
      <c r="T296" s="68"/>
      <c r="U296" s="68"/>
      <c r="V296" s="68"/>
    </row>
    <row r="297" spans="1:22" ht="10.5" x14ac:dyDescent="0.3">
      <c r="A297" s="55" t="s">
        <v>1712</v>
      </c>
      <c r="B297" s="56" t="s">
        <v>1713</v>
      </c>
      <c r="C297" s="57"/>
      <c r="D297" s="58">
        <v>253.49402376910015</v>
      </c>
      <c r="E297" s="56" t="s">
        <v>1831</v>
      </c>
      <c r="F297" s="56" t="s">
        <v>1832</v>
      </c>
      <c r="G297" s="56"/>
      <c r="H297" s="55">
        <v>-20.329999999999998</v>
      </c>
      <c r="I297" s="55">
        <v>48.31</v>
      </c>
      <c r="J297" s="60">
        <v>23.799999999999997</v>
      </c>
      <c r="K297" s="55"/>
      <c r="L297" s="58">
        <v>253.49402376910015</v>
      </c>
      <c r="M297" s="56">
        <v>19.8</v>
      </c>
      <c r="N297" s="69"/>
      <c r="O297" s="69"/>
      <c r="P297" s="55" t="s">
        <v>1717</v>
      </c>
      <c r="Q297" s="55" t="s">
        <v>1718</v>
      </c>
      <c r="R297" s="55" t="s">
        <v>1719</v>
      </c>
      <c r="S297" s="68"/>
      <c r="T297" s="68"/>
      <c r="U297" s="68"/>
      <c r="V297" s="68"/>
    </row>
    <row r="298" spans="1:22" ht="10.5" x14ac:dyDescent="0.3">
      <c r="A298" s="55" t="s">
        <v>1712</v>
      </c>
      <c r="B298" s="56" t="s">
        <v>1713</v>
      </c>
      <c r="C298" s="57"/>
      <c r="D298" s="58">
        <v>253.66081494057724</v>
      </c>
      <c r="E298" s="56" t="s">
        <v>1831</v>
      </c>
      <c r="F298" s="56" t="s">
        <v>1832</v>
      </c>
      <c r="G298" s="56"/>
      <c r="H298" s="55">
        <v>-20.329999999999998</v>
      </c>
      <c r="I298" s="55">
        <v>48.31</v>
      </c>
      <c r="J298" s="60">
        <v>23.350000000000009</v>
      </c>
      <c r="K298" s="55"/>
      <c r="L298" s="58">
        <v>253.66081494057724</v>
      </c>
      <c r="M298" s="56">
        <v>19.899999999999999</v>
      </c>
      <c r="N298" s="69"/>
      <c r="O298" s="69"/>
      <c r="P298" s="55" t="s">
        <v>1717</v>
      </c>
      <c r="Q298" s="55" t="s">
        <v>1718</v>
      </c>
      <c r="R298" s="55" t="s">
        <v>1719</v>
      </c>
      <c r="S298" s="68"/>
      <c r="T298" s="68"/>
      <c r="U298" s="68"/>
      <c r="V298" s="68"/>
    </row>
    <row r="299" spans="1:22" ht="10.5" x14ac:dyDescent="0.3">
      <c r="A299" s="55" t="s">
        <v>1712</v>
      </c>
      <c r="B299" s="56" t="s">
        <v>1713</v>
      </c>
      <c r="C299" s="57"/>
      <c r="D299" s="58">
        <v>253.71731748726654</v>
      </c>
      <c r="E299" s="56" t="s">
        <v>1831</v>
      </c>
      <c r="F299" s="56" t="s">
        <v>1832</v>
      </c>
      <c r="G299" s="56"/>
      <c r="H299" s="55">
        <v>-20.329999999999998</v>
      </c>
      <c r="I299" s="55">
        <v>48.31</v>
      </c>
      <c r="J299" s="60">
        <v>23.799999999999997</v>
      </c>
      <c r="K299" s="55"/>
      <c r="L299" s="58">
        <v>253.71731748726654</v>
      </c>
      <c r="M299" s="56">
        <v>19.8</v>
      </c>
      <c r="N299" s="69"/>
      <c r="O299" s="69"/>
      <c r="P299" s="55" t="s">
        <v>1717</v>
      </c>
      <c r="Q299" s="55" t="s">
        <v>1718</v>
      </c>
      <c r="R299" s="55" t="s">
        <v>1719</v>
      </c>
      <c r="S299" s="68"/>
      <c r="T299" s="68"/>
      <c r="U299" s="68"/>
      <c r="V299" s="68"/>
    </row>
    <row r="300" spans="1:22" ht="10.5" x14ac:dyDescent="0.3">
      <c r="A300" s="55" t="s">
        <v>1712</v>
      </c>
      <c r="B300" s="56" t="s">
        <v>1713</v>
      </c>
      <c r="C300" s="57"/>
      <c r="D300" s="58">
        <v>253.79989813242781</v>
      </c>
      <c r="E300" s="56" t="s">
        <v>1831</v>
      </c>
      <c r="F300" s="56" t="s">
        <v>1832</v>
      </c>
      <c r="G300" s="56"/>
      <c r="H300" s="55">
        <v>-20.329999999999998</v>
      </c>
      <c r="I300" s="55">
        <v>48.31</v>
      </c>
      <c r="J300" s="60">
        <v>21.549999999999997</v>
      </c>
      <c r="K300" s="55"/>
      <c r="L300" s="58">
        <v>253.79989813242781</v>
      </c>
      <c r="M300" s="56">
        <v>20.3</v>
      </c>
      <c r="N300" s="69"/>
      <c r="O300" s="69"/>
      <c r="P300" s="55" t="s">
        <v>1717</v>
      </c>
      <c r="Q300" s="55" t="s">
        <v>1718</v>
      </c>
      <c r="R300" s="55" t="s">
        <v>1719</v>
      </c>
      <c r="S300" s="68"/>
      <c r="T300" s="68"/>
      <c r="U300" s="68"/>
      <c r="V300" s="68"/>
    </row>
    <row r="301" spans="1:22" ht="10.5" x14ac:dyDescent="0.3">
      <c r="A301" s="55" t="s">
        <v>1712</v>
      </c>
      <c r="B301" s="56" t="s">
        <v>1713</v>
      </c>
      <c r="C301" s="57"/>
      <c r="D301" s="58">
        <v>253.91073005093375</v>
      </c>
      <c r="E301" s="56" t="s">
        <v>1831</v>
      </c>
      <c r="F301" s="56" t="s">
        <v>1832</v>
      </c>
      <c r="G301" s="56"/>
      <c r="H301" s="55">
        <v>-20.329999999999998</v>
      </c>
      <c r="I301" s="55">
        <v>48.31</v>
      </c>
      <c r="J301" s="60">
        <v>18.850000000000009</v>
      </c>
      <c r="K301" s="55"/>
      <c r="L301" s="58">
        <v>253.91073005093375</v>
      </c>
      <c r="M301" s="56">
        <v>20.9</v>
      </c>
      <c r="N301" s="69"/>
      <c r="O301" s="69"/>
      <c r="P301" s="55" t="s">
        <v>1717</v>
      </c>
      <c r="Q301" s="55" t="s">
        <v>1718</v>
      </c>
      <c r="R301" s="55" t="s">
        <v>1719</v>
      </c>
      <c r="S301" s="68"/>
      <c r="T301" s="68"/>
      <c r="U301" s="68"/>
      <c r="V301" s="68"/>
    </row>
    <row r="302" spans="1:22" ht="10.5" x14ac:dyDescent="0.3">
      <c r="A302" s="55" t="s">
        <v>1712</v>
      </c>
      <c r="B302" s="56" t="s">
        <v>1713</v>
      </c>
      <c r="C302" s="57"/>
      <c r="D302" s="58">
        <v>254.0492699490662</v>
      </c>
      <c r="E302" s="56" t="s">
        <v>1831</v>
      </c>
      <c r="F302" s="56" t="s">
        <v>1832</v>
      </c>
      <c r="G302" s="56"/>
      <c r="H302" s="55">
        <v>-20.329999999999998</v>
      </c>
      <c r="I302" s="55">
        <v>48.31</v>
      </c>
      <c r="J302" s="60">
        <v>21.100000000000009</v>
      </c>
      <c r="K302" s="55"/>
      <c r="L302" s="58">
        <v>254.0492699490662</v>
      </c>
      <c r="M302" s="56">
        <v>20.399999999999999</v>
      </c>
      <c r="N302" s="69"/>
      <c r="O302" s="69"/>
      <c r="P302" s="55" t="s">
        <v>1717</v>
      </c>
      <c r="Q302" s="55" t="s">
        <v>1718</v>
      </c>
      <c r="R302" s="55" t="s">
        <v>1719</v>
      </c>
      <c r="S302" s="68"/>
      <c r="T302" s="68"/>
      <c r="U302" s="68"/>
      <c r="V302" s="68"/>
    </row>
    <row r="303" spans="1:22" ht="10.5" x14ac:dyDescent="0.3">
      <c r="A303" s="55" t="s">
        <v>1712</v>
      </c>
      <c r="B303" s="56" t="s">
        <v>1713</v>
      </c>
      <c r="C303" s="57"/>
      <c r="D303" s="58">
        <v>254.14</v>
      </c>
      <c r="E303" s="56" t="s">
        <v>1831</v>
      </c>
      <c r="F303" s="56" t="s">
        <v>1832</v>
      </c>
      <c r="G303" s="56"/>
      <c r="H303" s="55">
        <v>-20.329999999999998</v>
      </c>
      <c r="I303" s="55">
        <v>48.31</v>
      </c>
      <c r="J303" s="60">
        <v>23.799999999999997</v>
      </c>
      <c r="K303" s="55"/>
      <c r="L303" s="58">
        <v>254.14</v>
      </c>
      <c r="M303" s="56">
        <v>19.8</v>
      </c>
      <c r="N303" s="69"/>
      <c r="O303" s="69"/>
      <c r="P303" s="55" t="s">
        <v>1717</v>
      </c>
      <c r="Q303" s="55" t="s">
        <v>1718</v>
      </c>
      <c r="R303" s="55" t="s">
        <v>1719</v>
      </c>
      <c r="S303" s="68"/>
      <c r="T303" s="68"/>
      <c r="U303" s="68"/>
      <c r="V303" s="68"/>
    </row>
    <row r="304" spans="1:22" ht="10.5" x14ac:dyDescent="0.3">
      <c r="A304" s="55" t="s">
        <v>1712</v>
      </c>
      <c r="B304" s="59" t="s">
        <v>1733</v>
      </c>
      <c r="C304" s="62"/>
      <c r="D304" s="63">
        <v>254.30068965517242</v>
      </c>
      <c r="E304" s="59" t="s">
        <v>1831</v>
      </c>
      <c r="F304" s="59" t="s">
        <v>1832</v>
      </c>
      <c r="G304" s="59"/>
      <c r="H304" s="55">
        <v>-20.329999999999998</v>
      </c>
      <c r="I304" s="55">
        <v>48.31</v>
      </c>
      <c r="J304" s="60">
        <v>15.700000000000003</v>
      </c>
      <c r="K304" s="55"/>
      <c r="L304" s="63">
        <v>254.30068965517242</v>
      </c>
      <c r="M304" s="59">
        <v>21.6</v>
      </c>
      <c r="N304" s="69"/>
      <c r="O304" s="69"/>
      <c r="P304" s="55" t="s">
        <v>1717</v>
      </c>
      <c r="Q304" s="55" t="s">
        <v>1718</v>
      </c>
      <c r="R304" s="55" t="s">
        <v>1719</v>
      </c>
      <c r="S304" s="68"/>
      <c r="T304" s="68"/>
      <c r="U304" s="68"/>
      <c r="V304" s="68"/>
    </row>
    <row r="305" spans="1:22" ht="10.5" x14ac:dyDescent="0.3">
      <c r="A305" s="55" t="s">
        <v>1712</v>
      </c>
      <c r="B305" s="59" t="s">
        <v>1733</v>
      </c>
      <c r="C305" s="62"/>
      <c r="D305" s="63">
        <v>254.46</v>
      </c>
      <c r="E305" s="59" t="s">
        <v>1831</v>
      </c>
      <c r="F305" s="59" t="s">
        <v>1832</v>
      </c>
      <c r="G305" s="59"/>
      <c r="H305" s="55">
        <v>-20.329999999999998</v>
      </c>
      <c r="I305" s="55">
        <v>48.31</v>
      </c>
      <c r="J305" s="60">
        <v>21.549999999999997</v>
      </c>
      <c r="K305" s="55"/>
      <c r="L305" s="63">
        <v>254.46</v>
      </c>
      <c r="M305" s="59">
        <v>20.3</v>
      </c>
      <c r="N305" s="69"/>
      <c r="O305" s="69"/>
      <c r="P305" s="55" t="s">
        <v>1717</v>
      </c>
      <c r="Q305" s="55" t="s">
        <v>1718</v>
      </c>
      <c r="R305" s="55" t="s">
        <v>1719</v>
      </c>
      <c r="S305" s="68"/>
      <c r="T305" s="68"/>
      <c r="U305" s="68"/>
      <c r="V305" s="68"/>
    </row>
    <row r="306" spans="1:22" ht="10.5" x14ac:dyDescent="0.3">
      <c r="A306" s="55" t="s">
        <v>1712</v>
      </c>
      <c r="B306" s="59" t="s">
        <v>1733</v>
      </c>
      <c r="C306" s="62"/>
      <c r="D306" s="63">
        <v>255.62068965517241</v>
      </c>
      <c r="E306" s="59" t="s">
        <v>1831</v>
      </c>
      <c r="F306" s="59" t="s">
        <v>1832</v>
      </c>
      <c r="G306" s="59"/>
      <c r="H306" s="55">
        <v>-23.95</v>
      </c>
      <c r="I306" s="55">
        <v>48.27</v>
      </c>
      <c r="J306" s="60">
        <v>19.299999999999997</v>
      </c>
      <c r="K306" s="55"/>
      <c r="L306" s="63">
        <v>255.62068965517241</v>
      </c>
      <c r="M306" s="59">
        <v>20.8</v>
      </c>
      <c r="N306" s="69"/>
      <c r="O306" s="69"/>
      <c r="P306" s="55" t="s">
        <v>1717</v>
      </c>
      <c r="Q306" s="55" t="s">
        <v>1718</v>
      </c>
      <c r="R306" s="55" t="s">
        <v>1719</v>
      </c>
      <c r="S306" s="68"/>
      <c r="T306" s="68"/>
      <c r="U306" s="68"/>
      <c r="V306" s="68"/>
    </row>
    <row r="307" spans="1:22" ht="10.5" x14ac:dyDescent="0.3">
      <c r="A307" s="55" t="s">
        <v>1712</v>
      </c>
      <c r="B307" s="59" t="s">
        <v>1733</v>
      </c>
      <c r="C307" s="62"/>
      <c r="D307" s="63">
        <v>255.84827586206896</v>
      </c>
      <c r="E307" s="59" t="s">
        <v>1831</v>
      </c>
      <c r="F307" s="59" t="s">
        <v>1832</v>
      </c>
      <c r="G307" s="59"/>
      <c r="H307" s="55">
        <v>-23.95</v>
      </c>
      <c r="I307" s="55">
        <v>48.27</v>
      </c>
      <c r="J307" s="60">
        <v>21.549999999999997</v>
      </c>
      <c r="K307" s="55"/>
      <c r="L307" s="63">
        <v>255.84827586206896</v>
      </c>
      <c r="M307" s="59">
        <v>20.3</v>
      </c>
      <c r="N307" s="59"/>
      <c r="O307" s="69"/>
      <c r="P307" s="55" t="s">
        <v>1717</v>
      </c>
      <c r="Q307" s="55" t="s">
        <v>1718</v>
      </c>
      <c r="R307" s="55" t="s">
        <v>1719</v>
      </c>
      <c r="S307" s="68"/>
      <c r="T307" s="68"/>
      <c r="U307" s="68"/>
      <c r="V307" s="68"/>
    </row>
    <row r="308" spans="1:22" ht="10.5" x14ac:dyDescent="0.3">
      <c r="A308" s="55" t="s">
        <v>1712</v>
      </c>
      <c r="B308" s="59" t="s">
        <v>1733</v>
      </c>
      <c r="C308" s="62"/>
      <c r="D308" s="63">
        <v>256.30344827586208</v>
      </c>
      <c r="E308" s="59" t="s">
        <v>1831</v>
      </c>
      <c r="F308" s="59" t="s">
        <v>1832</v>
      </c>
      <c r="G308" s="59"/>
      <c r="H308" s="55">
        <v>-23.95</v>
      </c>
      <c r="I308" s="55">
        <v>48.27</v>
      </c>
      <c r="J308" s="60">
        <v>23.799999999999997</v>
      </c>
      <c r="K308" s="55"/>
      <c r="L308" s="63">
        <v>256.30344827586208</v>
      </c>
      <c r="M308" s="59">
        <v>19.8</v>
      </c>
      <c r="N308" s="59"/>
      <c r="O308" s="69"/>
      <c r="P308" s="55" t="s">
        <v>1717</v>
      </c>
      <c r="Q308" s="55" t="s">
        <v>1718</v>
      </c>
      <c r="R308" s="55" t="s">
        <v>1719</v>
      </c>
      <c r="S308" s="68"/>
      <c r="T308" s="68"/>
      <c r="U308" s="68"/>
      <c r="V308" s="68"/>
    </row>
  </sheetData>
  <phoneticPr fontId="3" type="noConversion"/>
  <pageMargins left="0.7" right="0.7" top="0.75" bottom="0.75" header="0.3" footer="0.3"/>
  <pageSetup paperSize="9" orientation="portrait" horizontalDpi="200" verticalDpi="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zoomScale="85" zoomScaleNormal="85" workbookViewId="0">
      <selection activeCell="F30" sqref="A1:S129"/>
    </sheetView>
  </sheetViews>
  <sheetFormatPr defaultColWidth="9" defaultRowHeight="10.5" x14ac:dyDescent="0.3"/>
  <cols>
    <col min="1" max="1" width="7.36328125" style="79" customWidth="1"/>
    <col min="2" max="2" width="11.90625" style="79" customWidth="1"/>
    <col min="3" max="3" width="9.08984375" style="79" customWidth="1"/>
    <col min="4" max="4" width="11.453125" style="79" customWidth="1"/>
    <col min="5" max="5" width="9.7265625" style="81" customWidth="1"/>
    <col min="6" max="6" width="13.08984375" style="81" bestFit="1" customWidth="1"/>
    <col min="7" max="7" width="11.453125" style="79" customWidth="1"/>
    <col min="8" max="8" width="5.90625" style="81" bestFit="1" customWidth="1"/>
    <col min="9" max="9" width="9.453125" style="81" customWidth="1"/>
    <col min="10" max="10" width="9" style="73" bestFit="1" customWidth="1"/>
    <col min="11" max="11" width="9" style="81" customWidth="1"/>
    <col min="12" max="13" width="10.08984375" style="81" customWidth="1"/>
    <col min="14" max="14" width="5.08984375" style="81" bestFit="1" customWidth="1"/>
    <col min="15" max="15" width="3.08984375" style="81" bestFit="1" customWidth="1"/>
    <col min="16" max="16" width="6.90625" style="81" bestFit="1" customWidth="1"/>
    <col min="17" max="18" width="10.08984375" style="81" bestFit="1" customWidth="1"/>
    <col min="19" max="19" width="8.90625" style="81" bestFit="1" customWidth="1"/>
    <col min="20" max="16384" width="9" style="77"/>
  </cols>
  <sheetData>
    <row r="1" spans="1:19" s="76" customFormat="1" ht="23.5" thickBot="1" x14ac:dyDescent="0.3">
      <c r="A1" s="10" t="s">
        <v>2164</v>
      </c>
      <c r="B1" s="1" t="s">
        <v>996</v>
      </c>
      <c r="C1" s="10" t="s">
        <v>1616</v>
      </c>
      <c r="D1" s="1" t="s">
        <v>2</v>
      </c>
      <c r="E1" s="10" t="s">
        <v>2165</v>
      </c>
      <c r="F1" s="1" t="s">
        <v>1618</v>
      </c>
      <c r="G1" s="10" t="s">
        <v>2166</v>
      </c>
      <c r="H1" s="1" t="s">
        <v>1108</v>
      </c>
      <c r="I1" s="1" t="s">
        <v>2169</v>
      </c>
      <c r="J1" s="75" t="s">
        <v>2168</v>
      </c>
      <c r="K1" s="1" t="s">
        <v>2167</v>
      </c>
      <c r="L1" s="10" t="s">
        <v>245</v>
      </c>
      <c r="M1" s="1" t="s">
        <v>1007</v>
      </c>
      <c r="N1" s="10" t="s">
        <v>1846</v>
      </c>
      <c r="O1" s="1" t="s">
        <v>1104</v>
      </c>
      <c r="P1" s="10" t="s">
        <v>1847</v>
      </c>
      <c r="Q1" s="1" t="s">
        <v>2163</v>
      </c>
      <c r="R1" s="10" t="s">
        <v>1848</v>
      </c>
      <c r="S1" s="1" t="s">
        <v>1849</v>
      </c>
    </row>
    <row r="2" spans="1:19" ht="11" thickTop="1" x14ac:dyDescent="0.3">
      <c r="A2" s="77" t="s">
        <v>1850</v>
      </c>
      <c r="B2" s="78" t="s">
        <v>1851</v>
      </c>
      <c r="C2" s="79" t="s">
        <v>1852</v>
      </c>
      <c r="D2" s="79" t="s">
        <v>1853</v>
      </c>
      <c r="E2" s="80">
        <v>44.75</v>
      </c>
      <c r="F2" s="81" t="s">
        <v>1854</v>
      </c>
      <c r="G2" s="82" t="s">
        <v>1855</v>
      </c>
      <c r="H2" s="83" t="s">
        <v>1856</v>
      </c>
      <c r="I2" s="80">
        <v>18.710339662479136</v>
      </c>
      <c r="J2" s="74">
        <v>251.56936162361623</v>
      </c>
      <c r="K2" s="72">
        <f t="shared" ref="K2:K65" si="0">117.4-4.5*(I2+1)</f>
        <v>28.703471518843898</v>
      </c>
      <c r="L2" s="72"/>
      <c r="M2" s="72"/>
      <c r="N2" s="84">
        <v>0.37947805178377941</v>
      </c>
      <c r="O2" s="81">
        <v>26</v>
      </c>
      <c r="P2" s="84">
        <v>7.4421768885602479E-2</v>
      </c>
      <c r="Q2" s="84">
        <f>119.3-4.38*(I2+1)</f>
        <v>32.968712278341386</v>
      </c>
      <c r="R2" s="72">
        <f t="shared" ref="R2:R65" si="1">118.7-4.22*(I2+1.9)</f>
        <v>31.72436662433806</v>
      </c>
      <c r="S2" s="81" t="s">
        <v>1857</v>
      </c>
    </row>
    <row r="3" spans="1:19" x14ac:dyDescent="0.3">
      <c r="A3" s="77" t="s">
        <v>1858</v>
      </c>
      <c r="B3" s="78" t="s">
        <v>1859</v>
      </c>
      <c r="C3" s="79" t="s">
        <v>1860</v>
      </c>
      <c r="D3" s="79" t="s">
        <v>1853</v>
      </c>
      <c r="E3" s="80">
        <v>43.089999999999982</v>
      </c>
      <c r="F3" s="81" t="s">
        <v>1854</v>
      </c>
      <c r="G3" s="82" t="s">
        <v>1855</v>
      </c>
      <c r="H3" s="83" t="s">
        <v>1861</v>
      </c>
      <c r="I3" s="80">
        <v>18.219479225386628</v>
      </c>
      <c r="J3" s="74">
        <v>251.72459302325581</v>
      </c>
      <c r="K3" s="72">
        <f t="shared" si="0"/>
        <v>30.912343485760175</v>
      </c>
      <c r="L3" s="72"/>
      <c r="M3" s="72"/>
      <c r="N3" s="84">
        <v>0.35977727448961022</v>
      </c>
      <c r="O3" s="81">
        <v>20</v>
      </c>
      <c r="P3" s="84">
        <v>8.044864425183694E-2</v>
      </c>
      <c r="Q3" s="84">
        <f t="shared" ref="Q3:Q66" si="2">119.3-4.38*(I3+1)</f>
        <v>35.118680992806574</v>
      </c>
      <c r="R3" s="72">
        <f t="shared" si="1"/>
        <v>33.795797668868445</v>
      </c>
      <c r="S3" s="81" t="s">
        <v>1862</v>
      </c>
    </row>
    <row r="4" spans="1:19" x14ac:dyDescent="0.3">
      <c r="A4" s="77" t="s">
        <v>1863</v>
      </c>
      <c r="B4" s="78" t="s">
        <v>1864</v>
      </c>
      <c r="C4" s="79" t="s">
        <v>1860</v>
      </c>
      <c r="D4" s="79" t="s">
        <v>1853</v>
      </c>
      <c r="E4" s="80">
        <v>43</v>
      </c>
      <c r="F4" s="81" t="s">
        <v>1865</v>
      </c>
      <c r="G4" s="82" t="s">
        <v>1866</v>
      </c>
      <c r="H4" s="83" t="s">
        <v>1856</v>
      </c>
      <c r="I4" s="80">
        <v>18.162506654449707</v>
      </c>
      <c r="J4" s="74">
        <v>251.74013372093023</v>
      </c>
      <c r="K4" s="72">
        <f t="shared" si="0"/>
        <v>31.168720054976319</v>
      </c>
      <c r="L4" s="72">
        <f>AVERAGE(J2:J6)</f>
        <v>251.7194479061186</v>
      </c>
      <c r="M4" s="72">
        <f>AVERAGE(K2:K6)</f>
        <v>31.402113559626763</v>
      </c>
      <c r="N4" s="84">
        <v>0.29699934694750024</v>
      </c>
      <c r="O4" s="81">
        <v>10</v>
      </c>
      <c r="P4" s="84">
        <v>9.3919439993667767E-2</v>
      </c>
      <c r="Q4" s="84">
        <f t="shared" si="2"/>
        <v>35.36822085351028</v>
      </c>
      <c r="R4" s="72">
        <f t="shared" si="1"/>
        <v>34.036221918222253</v>
      </c>
      <c r="S4" s="81" t="s">
        <v>1857</v>
      </c>
    </row>
    <row r="5" spans="1:19" x14ac:dyDescent="0.3">
      <c r="A5" s="77" t="s">
        <v>1867</v>
      </c>
      <c r="B5" s="78" t="s">
        <v>1868</v>
      </c>
      <c r="C5" s="79" t="s">
        <v>1869</v>
      </c>
      <c r="D5" s="79" t="s">
        <v>1870</v>
      </c>
      <c r="E5" s="80">
        <v>42.76</v>
      </c>
      <c r="F5" s="81" t="s">
        <v>1854</v>
      </c>
      <c r="G5" s="82" t="s">
        <v>1855</v>
      </c>
      <c r="H5" s="83" t="s">
        <v>1856</v>
      </c>
      <c r="I5" s="80">
        <v>17.82618682797915</v>
      </c>
      <c r="J5" s="74">
        <v>251.78157558139534</v>
      </c>
      <c r="K5" s="72">
        <f t="shared" si="0"/>
        <v>32.682159274093834</v>
      </c>
      <c r="L5" s="72">
        <f t="shared" ref="L5:M20" si="3">AVERAGE(J3:J7)</f>
        <v>251.76430813953488</v>
      </c>
      <c r="M5" s="72">
        <f t="shared" si="3"/>
        <v>31.443929391756672</v>
      </c>
      <c r="N5" s="84">
        <v>0.30920998732643368</v>
      </c>
      <c r="O5" s="81">
        <v>10</v>
      </c>
      <c r="P5" s="84">
        <v>9.7780783522332881E-2</v>
      </c>
      <c r="Q5" s="84">
        <f t="shared" si="2"/>
        <v>36.841301693451328</v>
      </c>
      <c r="R5" s="72">
        <f t="shared" si="1"/>
        <v>35.455491585928002</v>
      </c>
      <c r="S5" s="81" t="s">
        <v>1862</v>
      </c>
    </row>
    <row r="6" spans="1:19" x14ac:dyDescent="0.3">
      <c r="A6" s="77" t="s">
        <v>1871</v>
      </c>
      <c r="B6" s="78" t="s">
        <v>1868</v>
      </c>
      <c r="C6" s="79" t="s">
        <v>1852</v>
      </c>
      <c r="D6" s="79" t="s">
        <v>1872</v>
      </c>
      <c r="E6" s="80">
        <v>42.76</v>
      </c>
      <c r="F6" s="81" t="s">
        <v>1854</v>
      </c>
      <c r="G6" s="82" t="s">
        <v>1855</v>
      </c>
      <c r="H6" s="83" t="s">
        <v>1873</v>
      </c>
      <c r="I6" s="80">
        <v>17.634694785675645</v>
      </c>
      <c r="J6" s="73">
        <v>251.78157558139534</v>
      </c>
      <c r="K6" s="72">
        <f t="shared" si="0"/>
        <v>33.543873464459608</v>
      </c>
      <c r="L6" s="72">
        <f t="shared" si="3"/>
        <v>251.7805395348837</v>
      </c>
      <c r="M6" s="72">
        <f t="shared" si="3"/>
        <v>31.401796783450266</v>
      </c>
      <c r="N6" s="84">
        <v>0.31814898922686302</v>
      </c>
      <c r="O6" s="81">
        <v>3</v>
      </c>
      <c r="P6" s="84">
        <v>0.18368340457253673</v>
      </c>
      <c r="Q6" s="84">
        <f t="shared" si="2"/>
        <v>37.680036838740676</v>
      </c>
      <c r="R6" s="72">
        <f t="shared" si="1"/>
        <v>36.263588004448792</v>
      </c>
      <c r="S6" s="81" t="s">
        <v>1862</v>
      </c>
    </row>
    <row r="7" spans="1:19" x14ac:dyDescent="0.3">
      <c r="A7" s="77" t="s">
        <v>1874</v>
      </c>
      <c r="B7" s="78" t="s">
        <v>1875</v>
      </c>
      <c r="C7" s="79" t="s">
        <v>1860</v>
      </c>
      <c r="D7" s="79" t="s">
        <v>1872</v>
      </c>
      <c r="E7" s="80">
        <v>42.689999999999984</v>
      </c>
      <c r="F7" s="81" t="s">
        <v>1865</v>
      </c>
      <c r="G7" s="82" t="s">
        <v>1866</v>
      </c>
      <c r="H7" s="83" t="s">
        <v>1861</v>
      </c>
      <c r="I7" s="80">
        <v>18.663877626779243</v>
      </c>
      <c r="J7" s="74">
        <v>251.79366279069768</v>
      </c>
      <c r="K7" s="72">
        <f t="shared" si="0"/>
        <v>28.912550679493407</v>
      </c>
      <c r="L7" s="72">
        <f t="shared" si="3"/>
        <v>251.79573488372094</v>
      </c>
      <c r="M7" s="72">
        <f t="shared" si="3"/>
        <v>31.020194039222496</v>
      </c>
      <c r="N7" s="84">
        <v>0.38899461546990471</v>
      </c>
      <c r="O7" s="81">
        <v>10</v>
      </c>
      <c r="P7" s="84">
        <v>0.12301089824262687</v>
      </c>
      <c r="Q7" s="84">
        <f t="shared" si="2"/>
        <v>33.172215994706917</v>
      </c>
      <c r="R7" s="72">
        <f t="shared" si="1"/>
        <v>31.920436414991613</v>
      </c>
      <c r="S7" s="81" t="s">
        <v>1876</v>
      </c>
    </row>
    <row r="8" spans="1:19" x14ac:dyDescent="0.3">
      <c r="A8" s="77" t="s">
        <v>1877</v>
      </c>
      <c r="B8" s="78" t="s">
        <v>1878</v>
      </c>
      <c r="C8" s="79" t="s">
        <v>1860</v>
      </c>
      <c r="D8" s="79" t="s">
        <v>1870</v>
      </c>
      <c r="E8" s="80">
        <v>42.619999999999983</v>
      </c>
      <c r="F8" s="81" t="s">
        <v>1879</v>
      </c>
      <c r="G8" s="82" t="s">
        <v>1880</v>
      </c>
      <c r="H8" s="83" t="s">
        <v>1861</v>
      </c>
      <c r="I8" s="80">
        <v>18.266293234615965</v>
      </c>
      <c r="J8" s="74">
        <v>251.80574999999999</v>
      </c>
      <c r="K8" s="72">
        <f t="shared" si="0"/>
        <v>30.70168044422816</v>
      </c>
      <c r="L8" s="72">
        <f t="shared" si="3"/>
        <v>251.80540465116277</v>
      </c>
      <c r="M8" s="72">
        <f t="shared" si="3"/>
        <v>30.17363558172849</v>
      </c>
      <c r="N8" s="84">
        <v>0.37610311890493342</v>
      </c>
      <c r="O8" s="81">
        <v>13</v>
      </c>
      <c r="P8" s="84">
        <v>0.10431223692874363</v>
      </c>
      <c r="Q8" s="84">
        <f t="shared" si="2"/>
        <v>34.913635632382068</v>
      </c>
      <c r="R8" s="72">
        <f t="shared" si="1"/>
        <v>33.598242549920641</v>
      </c>
      <c r="S8" s="81" t="s">
        <v>1862</v>
      </c>
    </row>
    <row r="9" spans="1:19" x14ac:dyDescent="0.3">
      <c r="A9" s="77" t="s">
        <v>1881</v>
      </c>
      <c r="B9" s="78" t="s">
        <v>1882</v>
      </c>
      <c r="C9" s="79" t="s">
        <v>1860</v>
      </c>
      <c r="D9" s="79" t="s">
        <v>1870</v>
      </c>
      <c r="E9" s="80">
        <v>42.559999999999981</v>
      </c>
      <c r="F9" s="81" t="s">
        <v>1879</v>
      </c>
      <c r="G9" s="82" t="s">
        <v>1880</v>
      </c>
      <c r="H9" s="83" t="s">
        <v>1861</v>
      </c>
      <c r="I9" s="80">
        <v>18.586509703591677</v>
      </c>
      <c r="J9" s="74">
        <v>251.81611046511628</v>
      </c>
      <c r="K9" s="72">
        <f t="shared" si="0"/>
        <v>29.260706333837462</v>
      </c>
      <c r="L9" s="72">
        <f t="shared" si="3"/>
        <v>251.81714651162787</v>
      </c>
      <c r="M9" s="72">
        <f t="shared" si="3"/>
        <v>28.895612532618362</v>
      </c>
      <c r="N9" s="84">
        <v>0.2780881155932815</v>
      </c>
      <c r="O9" s="81">
        <v>12</v>
      </c>
      <c r="P9" s="84">
        <v>8.0277124198108424E-2</v>
      </c>
      <c r="Q9" s="84">
        <f t="shared" si="2"/>
        <v>33.511087498268452</v>
      </c>
      <c r="R9" s="72">
        <f t="shared" si="1"/>
        <v>32.246929050843136</v>
      </c>
      <c r="S9" s="81" t="s">
        <v>1876</v>
      </c>
    </row>
    <row r="10" spans="1:19" x14ac:dyDescent="0.3">
      <c r="A10" s="77" t="s">
        <v>1883</v>
      </c>
      <c r="B10" s="78" t="s">
        <v>1884</v>
      </c>
      <c r="C10" s="79" t="s">
        <v>1860</v>
      </c>
      <c r="D10" s="79" t="s">
        <v>1872</v>
      </c>
      <c r="E10" s="80">
        <v>42.479999999999983</v>
      </c>
      <c r="F10" s="81" t="s">
        <v>1865</v>
      </c>
      <c r="G10" s="82" t="s">
        <v>1866</v>
      </c>
      <c r="H10" s="83" t="s">
        <v>1861</v>
      </c>
      <c r="I10" s="80">
        <v>18.766807336305821</v>
      </c>
      <c r="J10" s="74">
        <v>251.82992441860466</v>
      </c>
      <c r="K10" s="72">
        <f t="shared" si="0"/>
        <v>28.449366986623815</v>
      </c>
      <c r="L10" s="72">
        <f t="shared" si="3"/>
        <v>251.82854302325578</v>
      </c>
      <c r="M10" s="72">
        <f t="shared" si="3"/>
        <v>28.169590786954945</v>
      </c>
      <c r="N10" s="84">
        <v>0.1826261513899084</v>
      </c>
      <c r="O10" s="81">
        <v>13</v>
      </c>
      <c r="P10" s="84">
        <v>5.0651381005920294E-2</v>
      </c>
      <c r="Q10" s="84">
        <f t="shared" si="2"/>
        <v>32.721383866980503</v>
      </c>
      <c r="R10" s="72">
        <f t="shared" si="1"/>
        <v>31.486073040789449</v>
      </c>
      <c r="S10" s="81" t="s">
        <v>1876</v>
      </c>
    </row>
    <row r="11" spans="1:19" x14ac:dyDescent="0.3">
      <c r="A11" s="77" t="s">
        <v>1885</v>
      </c>
      <c r="B11" s="78" t="s">
        <v>1886</v>
      </c>
      <c r="C11" s="79" t="s">
        <v>1869</v>
      </c>
      <c r="D11" s="79" t="s">
        <v>1872</v>
      </c>
      <c r="E11" s="80">
        <v>42.41999999999998</v>
      </c>
      <c r="F11" s="81" t="s">
        <v>1865</v>
      </c>
      <c r="G11" s="82" t="s">
        <v>1866</v>
      </c>
      <c r="H11" s="83" t="s">
        <v>1861</v>
      </c>
      <c r="I11" s="80">
        <v>19.054720395798007</v>
      </c>
      <c r="J11" s="74">
        <v>251.84028488372093</v>
      </c>
      <c r="K11" s="72">
        <f t="shared" si="0"/>
        <v>27.153758218908976</v>
      </c>
      <c r="L11" s="72">
        <f t="shared" si="3"/>
        <v>251.8375220930233</v>
      </c>
      <c r="M11" s="72">
        <f t="shared" si="3"/>
        <v>27.33406377630763</v>
      </c>
      <c r="N11" s="84">
        <v>0.25753062863706561</v>
      </c>
      <c r="O11" s="81">
        <v>10</v>
      </c>
      <c r="P11" s="84">
        <v>8.1438335374811155E-2</v>
      </c>
      <c r="Q11" s="84">
        <f t="shared" si="2"/>
        <v>31.46032466640473</v>
      </c>
      <c r="R11" s="72">
        <f t="shared" si="1"/>
        <v>30.271079929732423</v>
      </c>
      <c r="S11" s="81" t="s">
        <v>1876</v>
      </c>
    </row>
    <row r="12" spans="1:19" x14ac:dyDescent="0.3">
      <c r="A12" s="77" t="s">
        <v>1887</v>
      </c>
      <c r="B12" s="78" t="s">
        <v>1888</v>
      </c>
      <c r="C12" s="79" t="s">
        <v>1869</v>
      </c>
      <c r="D12" s="79" t="s">
        <v>1870</v>
      </c>
      <c r="E12" s="80">
        <v>42.359999999999978</v>
      </c>
      <c r="F12" s="81" t="s">
        <v>1865</v>
      </c>
      <c r="G12" s="82" t="s">
        <v>1866</v>
      </c>
      <c r="H12" s="83" t="s">
        <v>1889</v>
      </c>
      <c r="I12" s="80">
        <v>19.470568455294156</v>
      </c>
      <c r="J12" s="74">
        <v>251.85064534883722</v>
      </c>
      <c r="K12" s="72">
        <f t="shared" si="0"/>
        <v>25.28244195117631</v>
      </c>
      <c r="L12" s="72">
        <f t="shared" si="3"/>
        <v>251.84442906976747</v>
      </c>
      <c r="M12" s="72">
        <f t="shared" si="3"/>
        <v>27.041325775334389</v>
      </c>
      <c r="N12" s="84">
        <v>0.1925722630129128</v>
      </c>
      <c r="O12" s="81">
        <v>5</v>
      </c>
      <c r="P12" s="84">
        <v>8.6120934135568289E-2</v>
      </c>
      <c r="Q12" s="84">
        <f t="shared" si="2"/>
        <v>29.638910165811595</v>
      </c>
      <c r="R12" s="72">
        <f t="shared" si="1"/>
        <v>28.516201118658671</v>
      </c>
      <c r="S12" s="81" t="s">
        <v>1876</v>
      </c>
    </row>
    <row r="13" spans="1:19" x14ac:dyDescent="0.3">
      <c r="A13" s="77" t="s">
        <v>1890</v>
      </c>
      <c r="B13" s="78" t="s">
        <v>1888</v>
      </c>
      <c r="C13" s="79" t="s">
        <v>1860</v>
      </c>
      <c r="D13" s="79" t="s">
        <v>1870</v>
      </c>
      <c r="E13" s="80">
        <v>42.359999999999978</v>
      </c>
      <c r="F13" s="81" t="s">
        <v>1879</v>
      </c>
      <c r="G13" s="82" t="s">
        <v>1866</v>
      </c>
      <c r="H13" s="83" t="s">
        <v>1891</v>
      </c>
      <c r="I13" s="80">
        <v>19.194656579779647</v>
      </c>
      <c r="J13" s="74">
        <v>251.85064534883722</v>
      </c>
      <c r="K13" s="72">
        <f t="shared" si="0"/>
        <v>26.524045390991603</v>
      </c>
      <c r="L13" s="72">
        <f t="shared" si="3"/>
        <v>251.84995465116282</v>
      </c>
      <c r="M13" s="72">
        <f t="shared" si="3"/>
        <v>27.220327165600985</v>
      </c>
      <c r="N13" s="84">
        <v>0.34254129940098232</v>
      </c>
      <c r="O13" s="81">
        <v>6</v>
      </c>
      <c r="P13" s="84">
        <v>0.13984189989372131</v>
      </c>
      <c r="Q13" s="84">
        <f t="shared" si="2"/>
        <v>30.84740418056515</v>
      </c>
      <c r="R13" s="72">
        <f t="shared" si="1"/>
        <v>29.680549233329899</v>
      </c>
      <c r="S13" s="81" t="s">
        <v>1876</v>
      </c>
    </row>
    <row r="14" spans="1:19" x14ac:dyDescent="0.3">
      <c r="A14" s="77" t="s">
        <v>1892</v>
      </c>
      <c r="B14" s="78" t="s">
        <v>1888</v>
      </c>
      <c r="C14" s="79" t="s">
        <v>1860</v>
      </c>
      <c r="D14" s="79" t="s">
        <v>1853</v>
      </c>
      <c r="E14" s="80">
        <v>42.359999999999978</v>
      </c>
      <c r="F14" s="81" t="s">
        <v>1865</v>
      </c>
      <c r="G14" s="82" t="s">
        <v>1866</v>
      </c>
      <c r="H14" s="83" t="s">
        <v>1873</v>
      </c>
      <c r="I14" s="80">
        <v>18.911774149117505</v>
      </c>
      <c r="J14" s="73">
        <v>251.85064534883722</v>
      </c>
      <c r="K14" s="72">
        <f t="shared" si="0"/>
        <v>27.797016328971239</v>
      </c>
      <c r="L14" s="72">
        <f t="shared" si="3"/>
        <v>251.85686162790699</v>
      </c>
      <c r="M14" s="72">
        <f t="shared" si="3"/>
        <v>27.411037248548222</v>
      </c>
      <c r="N14" s="84">
        <v>0.30659602004061776</v>
      </c>
      <c r="O14" s="81">
        <v>9</v>
      </c>
      <c r="P14" s="84">
        <v>0.10219867334687259</v>
      </c>
      <c r="Q14" s="84">
        <f t="shared" si="2"/>
        <v>32.08642922686532</v>
      </c>
      <c r="R14" s="72">
        <f t="shared" si="1"/>
        <v>30.874313090724144</v>
      </c>
      <c r="S14" s="81" t="s">
        <v>1876</v>
      </c>
    </row>
    <row r="15" spans="1:19" x14ac:dyDescent="0.3">
      <c r="A15" s="77" t="s">
        <v>1893</v>
      </c>
      <c r="B15" s="78" t="s">
        <v>1894</v>
      </c>
      <c r="C15" s="79" t="s">
        <v>1860</v>
      </c>
      <c r="D15" s="79" t="s">
        <v>1870</v>
      </c>
      <c r="E15" s="80">
        <v>42.319999999999979</v>
      </c>
      <c r="F15" s="81" t="s">
        <v>1865</v>
      </c>
      <c r="G15" s="82" t="s">
        <v>1866</v>
      </c>
      <c r="H15" s="83" t="s">
        <v>1861</v>
      </c>
      <c r="I15" s="80">
        <v>18.567916902676263</v>
      </c>
      <c r="J15" s="74">
        <v>251.85755232558139</v>
      </c>
      <c r="K15" s="72">
        <f t="shared" si="0"/>
        <v>29.344373937956817</v>
      </c>
      <c r="L15" s="72">
        <f t="shared" si="3"/>
        <v>251.86169651162791</v>
      </c>
      <c r="M15" s="72">
        <f t="shared" si="3"/>
        <v>28.146376732411966</v>
      </c>
      <c r="N15" s="84">
        <v>0.31144989511661203</v>
      </c>
      <c r="O15" s="81">
        <v>20</v>
      </c>
      <c r="P15" s="84">
        <v>6.9642313706592421E-2</v>
      </c>
      <c r="Q15" s="84">
        <f t="shared" si="2"/>
        <v>33.592523966277966</v>
      </c>
      <c r="R15" s="72">
        <f t="shared" si="1"/>
        <v>32.325390670706184</v>
      </c>
      <c r="S15" s="81" t="s">
        <v>1876</v>
      </c>
    </row>
    <row r="16" spans="1:19" x14ac:dyDescent="0.3">
      <c r="A16" s="77" t="s">
        <v>1895</v>
      </c>
      <c r="B16" s="78" t="s">
        <v>1896</v>
      </c>
      <c r="C16" s="79" t="s">
        <v>1860</v>
      </c>
      <c r="D16" s="79" t="s">
        <v>1870</v>
      </c>
      <c r="E16" s="80">
        <v>42.219999999999978</v>
      </c>
      <c r="F16" s="81" t="s">
        <v>1865</v>
      </c>
      <c r="G16" s="82" t="s">
        <v>1866</v>
      </c>
      <c r="H16" s="83" t="s">
        <v>1861</v>
      </c>
      <c r="I16" s="80">
        <v>18.842820303634415</v>
      </c>
      <c r="J16" s="74">
        <v>251.87481976744186</v>
      </c>
      <c r="K16" s="72">
        <f t="shared" si="0"/>
        <v>28.107308633645133</v>
      </c>
      <c r="L16" s="72">
        <f t="shared" si="3"/>
        <v>251.86756744186044</v>
      </c>
      <c r="M16" s="72">
        <f t="shared" si="3"/>
        <v>29.311479549882517</v>
      </c>
      <c r="N16" s="84">
        <v>0.37588099161244098</v>
      </c>
      <c r="O16" s="81">
        <v>6</v>
      </c>
      <c r="P16" s="84">
        <v>0.15345277224364068</v>
      </c>
      <c r="Q16" s="84">
        <f t="shared" si="2"/>
        <v>32.388447070081256</v>
      </c>
      <c r="R16" s="72">
        <f t="shared" si="1"/>
        <v>31.165298318662778</v>
      </c>
      <c r="S16" s="81" t="s">
        <v>1876</v>
      </c>
    </row>
    <row r="17" spans="1:19" x14ac:dyDescent="0.3">
      <c r="A17" s="77" t="s">
        <v>1897</v>
      </c>
      <c r="B17" s="78" t="s">
        <v>1896</v>
      </c>
      <c r="C17" s="79" t="s">
        <v>1852</v>
      </c>
      <c r="D17" s="79" t="s">
        <v>1870</v>
      </c>
      <c r="E17" s="80">
        <v>42.219999999999978</v>
      </c>
      <c r="F17" s="81" t="s">
        <v>1865</v>
      </c>
      <c r="G17" s="82" t="s">
        <v>1855</v>
      </c>
      <c r="H17" s="83" t="s">
        <v>1873</v>
      </c>
      <c r="I17" s="80">
        <v>18.653524584334441</v>
      </c>
      <c r="J17" s="73">
        <v>251.87481976744186</v>
      </c>
      <c r="K17" s="72">
        <f t="shared" si="0"/>
        <v>28.959139370495024</v>
      </c>
      <c r="L17" s="72">
        <f t="shared" si="3"/>
        <v>251.87437683363152</v>
      </c>
      <c r="M17" s="72">
        <f t="shared" si="3"/>
        <v>29.284217897369558</v>
      </c>
      <c r="N17" s="84">
        <v>0.34344123317790648</v>
      </c>
      <c r="O17" s="81">
        <v>11</v>
      </c>
      <c r="P17" s="84">
        <v>0.10355142799891583</v>
      </c>
      <c r="Q17" s="84">
        <f t="shared" si="2"/>
        <v>33.217562320615144</v>
      </c>
      <c r="R17" s="72">
        <f t="shared" si="1"/>
        <v>31.964126254108677</v>
      </c>
      <c r="S17" s="81" t="s">
        <v>1876</v>
      </c>
    </row>
    <row r="18" spans="1:19" x14ac:dyDescent="0.3">
      <c r="A18" s="77" t="s">
        <v>1898</v>
      </c>
      <c r="B18" s="78" t="s">
        <v>1899</v>
      </c>
      <c r="C18" s="79" t="s">
        <v>1860</v>
      </c>
      <c r="D18" s="79" t="s">
        <v>1870</v>
      </c>
      <c r="E18" s="80">
        <v>42.189999999999976</v>
      </c>
      <c r="F18" s="81" t="s">
        <v>1865</v>
      </c>
      <c r="G18" s="82" t="s">
        <v>1900</v>
      </c>
      <c r="H18" s="83" t="s">
        <v>1861</v>
      </c>
      <c r="I18" s="80">
        <v>17.900097893701254</v>
      </c>
      <c r="J18" s="74">
        <v>251.88</v>
      </c>
      <c r="K18" s="72">
        <f t="shared" si="0"/>
        <v>32.349559478344361</v>
      </c>
      <c r="L18" s="72">
        <f t="shared" si="3"/>
        <v>251.88074329159213</v>
      </c>
      <c r="M18" s="72">
        <f t="shared" si="3"/>
        <v>28.535550981077545</v>
      </c>
      <c r="N18" s="84">
        <v>0.34034790654058072</v>
      </c>
      <c r="O18" s="81">
        <v>7</v>
      </c>
      <c r="P18" s="84">
        <v>0.1286394171354043</v>
      </c>
      <c r="Q18" s="84">
        <f t="shared" si="2"/>
        <v>36.517571225588512</v>
      </c>
      <c r="R18" s="72">
        <f t="shared" si="1"/>
        <v>35.143586888580728</v>
      </c>
      <c r="S18" s="81" t="s">
        <v>1857</v>
      </c>
    </row>
    <row r="19" spans="1:19" x14ac:dyDescent="0.3">
      <c r="A19" s="77" t="s">
        <v>1901</v>
      </c>
      <c r="B19" s="78" t="s">
        <v>1902</v>
      </c>
      <c r="C19" s="79" t="s">
        <v>1860</v>
      </c>
      <c r="D19" s="79" t="s">
        <v>1870</v>
      </c>
      <c r="E19" s="80">
        <v>42.17</v>
      </c>
      <c r="F19" s="81" t="s">
        <v>1865</v>
      </c>
      <c r="G19" s="82" t="s">
        <v>1900</v>
      </c>
      <c r="H19" s="83" t="s">
        <v>1856</v>
      </c>
      <c r="I19" s="80">
        <v>18.942064874131901</v>
      </c>
      <c r="J19" s="73">
        <v>251.88469230769229</v>
      </c>
      <c r="K19" s="72">
        <f t="shared" si="0"/>
        <v>27.660708066406443</v>
      </c>
      <c r="L19" s="72">
        <f t="shared" si="3"/>
        <v>251.88365626118065</v>
      </c>
      <c r="M19" s="72">
        <f t="shared" si="3"/>
        <v>28.805983844125318</v>
      </c>
      <c r="N19" s="84">
        <v>0.363201403688025</v>
      </c>
      <c r="O19" s="81">
        <v>12</v>
      </c>
      <c r="P19" s="84">
        <v>0.10484721409466559</v>
      </c>
      <c r="Q19" s="84">
        <f t="shared" si="2"/>
        <v>31.953755851302276</v>
      </c>
      <c r="R19" s="72">
        <f t="shared" si="1"/>
        <v>30.746486231163388</v>
      </c>
      <c r="S19" s="81" t="s">
        <v>1876</v>
      </c>
    </row>
    <row r="20" spans="1:19" x14ac:dyDescent="0.3">
      <c r="A20" s="77" t="s">
        <v>1903</v>
      </c>
      <c r="B20" s="78" t="s">
        <v>1904</v>
      </c>
      <c r="C20" s="79" t="s">
        <v>1860</v>
      </c>
      <c r="D20" s="79" t="s">
        <v>1872</v>
      </c>
      <c r="E20" s="80">
        <v>42.149999999999977</v>
      </c>
      <c r="F20" s="81" t="s">
        <v>1865</v>
      </c>
      <c r="G20" s="82" t="s">
        <v>1900</v>
      </c>
      <c r="H20" s="83" t="s">
        <v>1889</v>
      </c>
      <c r="I20" s="80">
        <v>19.399769031889608</v>
      </c>
      <c r="J20" s="74">
        <v>251.88938461538461</v>
      </c>
      <c r="K20" s="72">
        <f t="shared" si="0"/>
        <v>25.60103935649677</v>
      </c>
      <c r="L20" s="72">
        <f t="shared" si="3"/>
        <v>251.88656923076923</v>
      </c>
      <c r="M20" s="72">
        <f t="shared" si="3"/>
        <v>28.820676696808981</v>
      </c>
      <c r="N20" s="84">
        <v>0.35463588427182463</v>
      </c>
      <c r="O20" s="81">
        <v>12</v>
      </c>
      <c r="P20" s="84">
        <v>0.10237456162431946</v>
      </c>
      <c r="Q20" s="84">
        <f t="shared" si="2"/>
        <v>29.949011640323519</v>
      </c>
      <c r="R20" s="72">
        <f t="shared" si="1"/>
        <v>28.814974685425867</v>
      </c>
      <c r="S20" s="81" t="s">
        <v>1876</v>
      </c>
    </row>
    <row r="21" spans="1:19" x14ac:dyDescent="0.3">
      <c r="A21" s="77" t="s">
        <v>1905</v>
      </c>
      <c r="B21" s="78" t="s">
        <v>1904</v>
      </c>
      <c r="C21" s="79" t="s">
        <v>1860</v>
      </c>
      <c r="D21" s="79" t="s">
        <v>1870</v>
      </c>
      <c r="E21" s="80">
        <v>42.149999999999977</v>
      </c>
      <c r="F21" s="81" t="s">
        <v>1879</v>
      </c>
      <c r="G21" s="82" t="s">
        <v>1900</v>
      </c>
      <c r="H21" s="83" t="s">
        <v>1861</v>
      </c>
      <c r="I21" s="80">
        <v>18.542339344692444</v>
      </c>
      <c r="J21" s="73">
        <v>251.88938461538461</v>
      </c>
      <c r="K21" s="72">
        <f t="shared" si="0"/>
        <v>29.459472948884013</v>
      </c>
      <c r="L21" s="72">
        <f t="shared" ref="L21:M36" si="4">AVERAGE(J19:J23)</f>
        <v>251.8903230769231</v>
      </c>
      <c r="M21" s="72">
        <f t="shared" si="4"/>
        <v>28.149571760189438</v>
      </c>
      <c r="N21" s="84">
        <v>0.34685196041720873</v>
      </c>
      <c r="O21" s="81">
        <v>40</v>
      </c>
      <c r="P21" s="84">
        <v>5.4842110290647304E-2</v>
      </c>
      <c r="Q21" s="84">
        <f t="shared" si="2"/>
        <v>33.704553670247094</v>
      </c>
      <c r="R21" s="72">
        <f t="shared" si="1"/>
        <v>32.433327965397908</v>
      </c>
      <c r="S21" s="81" t="s">
        <v>1876</v>
      </c>
    </row>
    <row r="22" spans="1:19" x14ac:dyDescent="0.3">
      <c r="A22" s="77" t="s">
        <v>1906</v>
      </c>
      <c r="B22" s="78" t="s">
        <v>1904</v>
      </c>
      <c r="C22" s="79" t="s">
        <v>1869</v>
      </c>
      <c r="D22" s="79" t="s">
        <v>1870</v>
      </c>
      <c r="E22" s="80">
        <v>42.149999999999977</v>
      </c>
      <c r="F22" s="81" t="s">
        <v>1865</v>
      </c>
      <c r="G22" s="82" t="s">
        <v>1900</v>
      </c>
      <c r="H22" s="83" t="s">
        <v>1873</v>
      </c>
      <c r="I22" s="80">
        <v>18.637199192463711</v>
      </c>
      <c r="J22" s="73">
        <v>251.88938461538461</v>
      </c>
      <c r="K22" s="72">
        <f t="shared" si="0"/>
        <v>29.032603633913311</v>
      </c>
      <c r="L22" s="72">
        <f t="shared" si="4"/>
        <v>251.89313846153846</v>
      </c>
      <c r="M22" s="72">
        <f t="shared" si="4"/>
        <v>28.244574258170768</v>
      </c>
      <c r="N22" s="84">
        <v>0.29447299661562149</v>
      </c>
      <c r="O22" s="81">
        <v>12</v>
      </c>
      <c r="P22" s="84">
        <v>8.5007031932552421E-2</v>
      </c>
      <c r="Q22" s="84">
        <f t="shared" si="2"/>
        <v>33.289067537008947</v>
      </c>
      <c r="R22" s="72">
        <f t="shared" si="1"/>
        <v>32.033019407803152</v>
      </c>
      <c r="S22" s="81" t="s">
        <v>1876</v>
      </c>
    </row>
    <row r="23" spans="1:19" x14ac:dyDescent="0.3">
      <c r="A23" s="77" t="s">
        <v>1907</v>
      </c>
      <c r="B23" s="78" t="s">
        <v>1908</v>
      </c>
      <c r="C23" s="79" t="s">
        <v>1860</v>
      </c>
      <c r="D23" s="79" t="s">
        <v>1870</v>
      </c>
      <c r="E23" s="80">
        <v>42.109999999999978</v>
      </c>
      <c r="F23" s="81" t="s">
        <v>1879</v>
      </c>
      <c r="G23" s="82" t="s">
        <v>1909</v>
      </c>
      <c r="H23" s="83" t="s">
        <v>1889</v>
      </c>
      <c r="I23" s="80">
        <v>18.645770045500743</v>
      </c>
      <c r="J23" s="74">
        <v>251.89876923076923</v>
      </c>
      <c r="K23" s="72">
        <f t="shared" si="0"/>
        <v>28.994034795246662</v>
      </c>
      <c r="L23" s="72">
        <f t="shared" si="4"/>
        <v>251.89689230769233</v>
      </c>
      <c r="M23" s="72">
        <f t="shared" si="4"/>
        <v>28.328346090814325</v>
      </c>
      <c r="N23" s="84">
        <v>0.29342401376997379</v>
      </c>
      <c r="O23" s="81">
        <v>6</v>
      </c>
      <c r="P23" s="84">
        <v>0.11978985200263681</v>
      </c>
      <c r="Q23" s="84">
        <f t="shared" si="2"/>
        <v>33.251527200706747</v>
      </c>
      <c r="R23" s="72">
        <f t="shared" si="1"/>
        <v>31.996850407986884</v>
      </c>
      <c r="S23" s="81" t="s">
        <v>1876</v>
      </c>
    </row>
    <row r="24" spans="1:19" x14ac:dyDescent="0.3">
      <c r="A24" s="77" t="s">
        <v>1910</v>
      </c>
      <c r="B24" s="78" t="s">
        <v>1908</v>
      </c>
      <c r="C24" s="79" t="s">
        <v>1860</v>
      </c>
      <c r="D24" s="79" t="s">
        <v>1870</v>
      </c>
      <c r="E24" s="80">
        <v>42.109999999999978</v>
      </c>
      <c r="F24" s="81" t="s">
        <v>1865</v>
      </c>
      <c r="G24" s="82" t="s">
        <v>1909</v>
      </c>
      <c r="H24" s="83" t="s">
        <v>1861</v>
      </c>
      <c r="I24" s="80">
        <v>18.836506543041533</v>
      </c>
      <c r="J24" s="73">
        <v>251.89876923076923</v>
      </c>
      <c r="K24" s="72">
        <f t="shared" si="0"/>
        <v>28.135720556313103</v>
      </c>
      <c r="L24" s="72">
        <f t="shared" si="4"/>
        <v>251.90064615384614</v>
      </c>
      <c r="M24" s="72">
        <f t="shared" si="4"/>
        <v>28.161929247771695</v>
      </c>
      <c r="N24" s="84">
        <v>0.39718567632418378</v>
      </c>
      <c r="O24" s="81">
        <v>13</v>
      </c>
      <c r="P24" s="84">
        <v>0.11015948629743755</v>
      </c>
      <c r="Q24" s="84">
        <f t="shared" si="2"/>
        <v>32.416101341478083</v>
      </c>
      <c r="R24" s="72">
        <f t="shared" si="1"/>
        <v>31.191942388364737</v>
      </c>
      <c r="S24" s="81" t="s">
        <v>1876</v>
      </c>
    </row>
    <row r="25" spans="1:19" x14ac:dyDescent="0.3">
      <c r="A25" s="77" t="s">
        <v>1911</v>
      </c>
      <c r="B25" s="78" t="s">
        <v>1912</v>
      </c>
      <c r="C25" s="79" t="s">
        <v>1860</v>
      </c>
      <c r="D25" s="79" t="s">
        <v>1870</v>
      </c>
      <c r="E25" s="80">
        <v>42.069999999999979</v>
      </c>
      <c r="F25" s="81" t="s">
        <v>1913</v>
      </c>
      <c r="G25" s="82" t="s">
        <v>1914</v>
      </c>
      <c r="H25" s="83" t="s">
        <v>1889</v>
      </c>
      <c r="I25" s="80">
        <v>19.306689217841217</v>
      </c>
      <c r="J25" s="74">
        <v>251.90815384615385</v>
      </c>
      <c r="K25" s="72">
        <f t="shared" si="0"/>
        <v>26.01989851971453</v>
      </c>
      <c r="L25" s="72">
        <f t="shared" si="4"/>
        <v>251.90439999999998</v>
      </c>
      <c r="M25" s="72">
        <f t="shared" si="4"/>
        <v>27.903331172096177</v>
      </c>
      <c r="N25" s="84">
        <v>0.28517794980643452</v>
      </c>
      <c r="O25" s="81">
        <v>12</v>
      </c>
      <c r="P25" s="84">
        <v>8.2323783043845286E-2</v>
      </c>
      <c r="Q25" s="84">
        <f t="shared" si="2"/>
        <v>30.35670122585546</v>
      </c>
      <c r="R25" s="72">
        <f t="shared" si="1"/>
        <v>29.207771500710081</v>
      </c>
      <c r="S25" s="81" t="s">
        <v>1876</v>
      </c>
    </row>
    <row r="26" spans="1:19" x14ac:dyDescent="0.3">
      <c r="A26" s="77" t="s">
        <v>1915</v>
      </c>
      <c r="B26" s="78" t="s">
        <v>1912</v>
      </c>
      <c r="C26" s="79" t="s">
        <v>1860</v>
      </c>
      <c r="D26" s="79" t="s">
        <v>1870</v>
      </c>
      <c r="E26" s="80">
        <v>42.069999999999979</v>
      </c>
      <c r="F26" s="81" t="s">
        <v>1913</v>
      </c>
      <c r="G26" s="82" t="s">
        <v>1914</v>
      </c>
      <c r="H26" s="83" t="s">
        <v>1856</v>
      </c>
      <c r="I26" s="80">
        <v>18.727246948073144</v>
      </c>
      <c r="J26" s="73">
        <v>251.90815384615385</v>
      </c>
      <c r="K26" s="72">
        <f t="shared" si="0"/>
        <v>28.627388733670855</v>
      </c>
      <c r="L26" s="72">
        <f t="shared" si="4"/>
        <v>251.90815384615385</v>
      </c>
      <c r="M26" s="72">
        <f t="shared" si="4"/>
        <v>27.186818391041232</v>
      </c>
      <c r="N26" s="84">
        <v>0.26512858459090832</v>
      </c>
      <c r="O26" s="81">
        <v>11</v>
      </c>
      <c r="P26" s="84">
        <v>7.9939276026004105E-2</v>
      </c>
      <c r="Q26" s="84">
        <f t="shared" si="2"/>
        <v>32.894658367439632</v>
      </c>
      <c r="R26" s="72">
        <f t="shared" si="1"/>
        <v>31.65301787913134</v>
      </c>
      <c r="S26" s="81" t="s">
        <v>1876</v>
      </c>
    </row>
    <row r="27" spans="1:19" x14ac:dyDescent="0.3">
      <c r="A27" s="77" t="s">
        <v>1916</v>
      </c>
      <c r="B27" s="78" t="s">
        <v>1912</v>
      </c>
      <c r="C27" s="79" t="s">
        <v>1860</v>
      </c>
      <c r="D27" s="79" t="s">
        <v>1870</v>
      </c>
      <c r="E27" s="80">
        <v>42.069999999999979</v>
      </c>
      <c r="F27" s="81" t="s">
        <v>1913</v>
      </c>
      <c r="G27" s="82" t="s">
        <v>1914</v>
      </c>
      <c r="H27" s="83" t="s">
        <v>1873</v>
      </c>
      <c r="I27" s="80">
        <v>18.924530387658727</v>
      </c>
      <c r="J27" s="73">
        <v>251.90815384615385</v>
      </c>
      <c r="K27" s="72">
        <f t="shared" si="0"/>
        <v>27.73961325553573</v>
      </c>
      <c r="L27" s="72">
        <f t="shared" si="4"/>
        <v>251.91190769230769</v>
      </c>
      <c r="M27" s="72">
        <f t="shared" si="4"/>
        <v>27.367911007144631</v>
      </c>
      <c r="N27" s="84">
        <v>0.24947261857556344</v>
      </c>
      <c r="O27" s="81">
        <v>8</v>
      </c>
      <c r="P27" s="84">
        <v>8.8201890157572974E-2</v>
      </c>
      <c r="Q27" s="84">
        <f t="shared" si="2"/>
        <v>32.030556902054769</v>
      </c>
      <c r="R27" s="72">
        <f t="shared" si="1"/>
        <v>30.820481764080185</v>
      </c>
      <c r="S27" s="81" t="s">
        <v>1876</v>
      </c>
    </row>
    <row r="28" spans="1:19" x14ac:dyDescent="0.3">
      <c r="A28" s="77" t="s">
        <v>1917</v>
      </c>
      <c r="B28" s="78" t="s">
        <v>1918</v>
      </c>
      <c r="C28" s="79" t="s">
        <v>1860</v>
      </c>
      <c r="D28" s="79" t="s">
        <v>1870</v>
      </c>
      <c r="E28" s="80">
        <v>42.02999999999998</v>
      </c>
      <c r="F28" s="81" t="s">
        <v>1913</v>
      </c>
      <c r="G28" s="82" t="s">
        <v>1914</v>
      </c>
      <c r="H28" s="83" t="s">
        <v>1919</v>
      </c>
      <c r="I28" s="80">
        <v>19.441895357784013</v>
      </c>
      <c r="J28" s="74">
        <v>251.91753846153847</v>
      </c>
      <c r="K28" s="72">
        <f t="shared" si="0"/>
        <v>25.411470889971952</v>
      </c>
      <c r="L28" s="72">
        <f t="shared" si="4"/>
        <v>251.91660000000002</v>
      </c>
      <c r="M28" s="72">
        <f t="shared" si="4"/>
        <v>26.666902830318445</v>
      </c>
      <c r="N28" s="84">
        <v>0.18119802121365991</v>
      </c>
      <c r="O28" s="81">
        <v>5</v>
      </c>
      <c r="P28" s="84">
        <v>8.1034218564438501E-2</v>
      </c>
      <c r="Q28" s="84">
        <f t="shared" si="2"/>
        <v>29.76449833290603</v>
      </c>
      <c r="R28" s="72">
        <f t="shared" si="1"/>
        <v>28.637201590151477</v>
      </c>
      <c r="S28" s="81" t="s">
        <v>1876</v>
      </c>
    </row>
    <row r="29" spans="1:19" x14ac:dyDescent="0.3">
      <c r="A29" s="77" t="s">
        <v>1920</v>
      </c>
      <c r="B29" s="78" t="s">
        <v>1918</v>
      </c>
      <c r="C29" s="79" t="s">
        <v>1852</v>
      </c>
      <c r="D29" s="79" t="s">
        <v>1853</v>
      </c>
      <c r="E29" s="80">
        <v>42.02999999999998</v>
      </c>
      <c r="F29" s="81" t="s">
        <v>1913</v>
      </c>
      <c r="G29" s="82" t="s">
        <v>1914</v>
      </c>
      <c r="H29" s="83" t="s">
        <v>1861</v>
      </c>
      <c r="I29" s="80">
        <v>18.635292525148873</v>
      </c>
      <c r="J29" s="73">
        <v>251.91753846153847</v>
      </c>
      <c r="K29" s="72">
        <f t="shared" si="0"/>
        <v>29.04118363683007</v>
      </c>
      <c r="L29" s="72">
        <f t="shared" si="4"/>
        <v>251.92316923076925</v>
      </c>
      <c r="M29" s="72">
        <f t="shared" si="4"/>
        <v>24.620141366214892</v>
      </c>
      <c r="N29" s="84">
        <v>0.3605248395272283</v>
      </c>
      <c r="O29" s="81">
        <v>5</v>
      </c>
      <c r="P29" s="84">
        <v>0.16123160975201711</v>
      </c>
      <c r="Q29" s="84">
        <f t="shared" si="2"/>
        <v>33.297418739847927</v>
      </c>
      <c r="R29" s="72">
        <f t="shared" si="1"/>
        <v>32.041065543871767</v>
      </c>
      <c r="S29" s="81" t="s">
        <v>1876</v>
      </c>
    </row>
    <row r="30" spans="1:19" x14ac:dyDescent="0.3">
      <c r="A30" s="77" t="s">
        <v>1921</v>
      </c>
      <c r="B30" s="78" t="s">
        <v>1922</v>
      </c>
      <c r="C30" s="79" t="s">
        <v>1860</v>
      </c>
      <c r="D30" s="79" t="s">
        <v>1870</v>
      </c>
      <c r="E30" s="80">
        <v>41.969999999999978</v>
      </c>
      <c r="F30" s="81" t="s">
        <v>1913</v>
      </c>
      <c r="G30" s="82" t="s">
        <v>1923</v>
      </c>
      <c r="H30" s="83" t="s">
        <v>1889</v>
      </c>
      <c r="I30" s="80">
        <v>20.085587192092529</v>
      </c>
      <c r="J30" s="74">
        <v>251.93161538461538</v>
      </c>
      <c r="K30" s="72">
        <f t="shared" si="0"/>
        <v>22.514857635583624</v>
      </c>
      <c r="L30" s="72">
        <f t="shared" si="4"/>
        <v>251.92981221719455</v>
      </c>
      <c r="M30" s="72">
        <f t="shared" si="4"/>
        <v>22.642863412799944</v>
      </c>
      <c r="N30" s="84">
        <v>0.46319519955882626</v>
      </c>
      <c r="O30" s="81">
        <v>26</v>
      </c>
      <c r="P30" s="84">
        <v>9.0840052352036904E-2</v>
      </c>
      <c r="Q30" s="84">
        <f t="shared" si="2"/>
        <v>26.945128098634726</v>
      </c>
      <c r="R30" s="72">
        <f t="shared" si="1"/>
        <v>25.920822049369548</v>
      </c>
      <c r="S30" s="81" t="s">
        <v>1876</v>
      </c>
    </row>
    <row r="31" spans="1:19" x14ac:dyDescent="0.3">
      <c r="A31" s="77" t="s">
        <v>1924</v>
      </c>
      <c r="B31" s="78" t="s">
        <v>1925</v>
      </c>
      <c r="C31" s="79" t="s">
        <v>1860</v>
      </c>
      <c r="D31" s="79" t="s">
        <v>1870</v>
      </c>
      <c r="E31" s="80">
        <v>41.929999999999978</v>
      </c>
      <c r="F31" s="81" t="s">
        <v>1913</v>
      </c>
      <c r="G31" s="82" t="s">
        <v>1926</v>
      </c>
      <c r="H31" s="83" t="s">
        <v>1889</v>
      </c>
      <c r="I31" s="80">
        <v>21.001426352632649</v>
      </c>
      <c r="J31" s="74">
        <v>251.941</v>
      </c>
      <c r="K31" s="72">
        <f t="shared" si="0"/>
        <v>18.393581413153086</v>
      </c>
      <c r="L31" s="72">
        <f t="shared" si="4"/>
        <v>251.93479954751132</v>
      </c>
      <c r="M31" s="72">
        <f t="shared" si="4"/>
        <v>21.367798763485741</v>
      </c>
      <c r="N31" s="84">
        <v>0.26570803349351868</v>
      </c>
      <c r="O31" s="81">
        <v>8</v>
      </c>
      <c r="P31" s="84">
        <v>9.3941976149504669E-2</v>
      </c>
      <c r="Q31" s="84">
        <f t="shared" si="2"/>
        <v>22.933752575469001</v>
      </c>
      <c r="R31" s="72">
        <f t="shared" si="1"/>
        <v>22.055980791890235</v>
      </c>
      <c r="S31" s="81" t="s">
        <v>1876</v>
      </c>
    </row>
    <row r="32" spans="1:19" x14ac:dyDescent="0.3">
      <c r="A32" s="77" t="s">
        <v>1927</v>
      </c>
      <c r="B32" s="78" t="s">
        <v>1928</v>
      </c>
      <c r="C32" s="79" t="s">
        <v>1860</v>
      </c>
      <c r="D32" s="79" t="s">
        <v>1870</v>
      </c>
      <c r="E32" s="80">
        <v>41.91999999999998</v>
      </c>
      <c r="F32" s="81" t="s">
        <v>1913</v>
      </c>
      <c r="G32" s="82" t="s">
        <v>1926</v>
      </c>
      <c r="H32" s="83" t="s">
        <v>1919</v>
      </c>
      <c r="I32" s="80">
        <v>21.121505891453115</v>
      </c>
      <c r="J32" s="74">
        <v>251.94136877828055</v>
      </c>
      <c r="K32" s="72">
        <f t="shared" si="0"/>
        <v>17.853223488460984</v>
      </c>
      <c r="L32" s="72">
        <f t="shared" si="4"/>
        <v>251.94000814479642</v>
      </c>
      <c r="M32" s="72">
        <f t="shared" si="4"/>
        <v>19.128294178676828</v>
      </c>
      <c r="N32" s="84">
        <v>0.20326538077284526</v>
      </c>
      <c r="O32" s="81">
        <v>12</v>
      </c>
      <c r="P32" s="84">
        <v>5.8677661153066996E-2</v>
      </c>
      <c r="Q32" s="84">
        <f t="shared" si="2"/>
        <v>22.407804195435361</v>
      </c>
      <c r="R32" s="72">
        <f t="shared" si="1"/>
        <v>21.549245138067874</v>
      </c>
      <c r="S32" s="81" t="s">
        <v>1876</v>
      </c>
    </row>
    <row r="33" spans="1:19" x14ac:dyDescent="0.3">
      <c r="A33" s="77" t="s">
        <v>1929</v>
      </c>
      <c r="B33" s="78" t="s">
        <v>1930</v>
      </c>
      <c r="C33" s="79" t="s">
        <v>1860</v>
      </c>
      <c r="D33" s="79" t="s">
        <v>1870</v>
      </c>
      <c r="E33" s="80">
        <v>41.889999999999979</v>
      </c>
      <c r="F33" s="81" t="s">
        <v>1913</v>
      </c>
      <c r="G33" s="82" t="s">
        <v>1926</v>
      </c>
      <c r="H33" s="83" t="s">
        <v>1889</v>
      </c>
      <c r="I33" s="80">
        <v>20.858633857022014</v>
      </c>
      <c r="J33" s="74">
        <v>251.94247511312219</v>
      </c>
      <c r="K33" s="72">
        <f t="shared" si="0"/>
        <v>19.036147643400938</v>
      </c>
      <c r="L33" s="72">
        <f t="shared" si="4"/>
        <v>251.94409773755655</v>
      </c>
      <c r="M33" s="72">
        <f t="shared" si="4"/>
        <v>18.284204455581264</v>
      </c>
      <c r="N33" s="84">
        <v>0.28694855635375888</v>
      </c>
      <c r="O33" s="81">
        <v>30</v>
      </c>
      <c r="P33" s="84">
        <v>5.2389399052832034E-2</v>
      </c>
      <c r="Q33" s="84">
        <f t="shared" si="2"/>
        <v>23.559183706243587</v>
      </c>
      <c r="R33" s="72">
        <f t="shared" si="1"/>
        <v>22.658565123367111</v>
      </c>
      <c r="S33" s="81" t="s">
        <v>1876</v>
      </c>
    </row>
    <row r="34" spans="1:19" x14ac:dyDescent="0.3">
      <c r="A34" s="77" t="s">
        <v>1931</v>
      </c>
      <c r="B34" s="78" t="s">
        <v>1932</v>
      </c>
      <c r="C34" s="79" t="s">
        <v>1860</v>
      </c>
      <c r="D34" s="79" t="s">
        <v>1853</v>
      </c>
      <c r="E34" s="80">
        <v>41.86</v>
      </c>
      <c r="F34" s="81" t="s">
        <v>1913</v>
      </c>
      <c r="G34" s="82" t="s">
        <v>1926</v>
      </c>
      <c r="H34" s="83" t="s">
        <v>1889</v>
      </c>
      <c r="I34" s="80">
        <v>21.123630952714333</v>
      </c>
      <c r="J34" s="74">
        <v>251.94358144796379</v>
      </c>
      <c r="K34" s="72">
        <f t="shared" si="0"/>
        <v>17.843660712785507</v>
      </c>
      <c r="L34" s="72">
        <f t="shared" si="4"/>
        <v>251.94690045248868</v>
      </c>
      <c r="M34" s="72">
        <f t="shared" si="4"/>
        <v>18.166724726989436</v>
      </c>
      <c r="N34" s="84">
        <v>0.32746250165319007</v>
      </c>
      <c r="O34" s="81">
        <v>14</v>
      </c>
      <c r="P34" s="84">
        <v>8.7518034871580899E-2</v>
      </c>
      <c r="Q34" s="84">
        <f t="shared" si="2"/>
        <v>22.398496427111226</v>
      </c>
      <c r="R34" s="72">
        <f t="shared" si="1"/>
        <v>21.540277379545529</v>
      </c>
      <c r="S34" s="81" t="s">
        <v>1876</v>
      </c>
    </row>
    <row r="35" spans="1:19" x14ac:dyDescent="0.3">
      <c r="A35" s="77" t="s">
        <v>1933</v>
      </c>
      <c r="B35" s="78" t="s">
        <v>1934</v>
      </c>
      <c r="C35" s="79" t="s">
        <v>1860</v>
      </c>
      <c r="D35" s="79" t="s">
        <v>1870</v>
      </c>
      <c r="E35" s="80">
        <v>41.63</v>
      </c>
      <c r="F35" s="81" t="s">
        <v>1913</v>
      </c>
      <c r="G35" s="82" t="s">
        <v>1926</v>
      </c>
      <c r="H35" s="83" t="s">
        <v>1889</v>
      </c>
      <c r="I35" s="80">
        <v>21.023464662198712</v>
      </c>
      <c r="J35" s="74">
        <v>251.95206334841629</v>
      </c>
      <c r="K35" s="72">
        <f t="shared" si="0"/>
        <v>18.294409020105803</v>
      </c>
      <c r="L35" s="72">
        <f t="shared" si="4"/>
        <v>251.95014570135746</v>
      </c>
      <c r="M35" s="72">
        <f t="shared" si="4"/>
        <v>18.46663658058592</v>
      </c>
      <c r="N35" s="84">
        <v>0.40129532034810733</v>
      </c>
      <c r="O35" s="81">
        <v>18</v>
      </c>
      <c r="P35" s="84">
        <v>9.4586214092191548E-2</v>
      </c>
      <c r="Q35" s="84">
        <f t="shared" si="2"/>
        <v>22.837224779569638</v>
      </c>
      <c r="R35" s="72">
        <f t="shared" si="1"/>
        <v>21.962979125521443</v>
      </c>
      <c r="S35" s="81" t="s">
        <v>1876</v>
      </c>
    </row>
    <row r="36" spans="1:19" x14ac:dyDescent="0.3">
      <c r="A36" s="77" t="s">
        <v>1935</v>
      </c>
      <c r="B36" s="78" t="s">
        <v>1936</v>
      </c>
      <c r="C36" s="79" t="s">
        <v>1860</v>
      </c>
      <c r="D36" s="79" t="s">
        <v>1853</v>
      </c>
      <c r="E36" s="80">
        <v>41.549999999999976</v>
      </c>
      <c r="F36" s="81" t="s">
        <v>1913</v>
      </c>
      <c r="G36" s="82" t="s">
        <v>1937</v>
      </c>
      <c r="H36" s="83" t="s">
        <v>1889</v>
      </c>
      <c r="I36" s="80">
        <v>21.131959384401348</v>
      </c>
      <c r="J36" s="74">
        <v>251.95501357466063</v>
      </c>
      <c r="K36" s="72">
        <f t="shared" si="0"/>
        <v>17.806182770193942</v>
      </c>
      <c r="L36" s="72">
        <f t="shared" si="4"/>
        <v>251.95339095022624</v>
      </c>
      <c r="M36" s="72">
        <f t="shared" si="4"/>
        <v>18.42739242313943</v>
      </c>
      <c r="N36" s="84">
        <v>0.36084560899796259</v>
      </c>
      <c r="O36" s="81">
        <v>15</v>
      </c>
      <c r="P36" s="84">
        <v>9.316993561341215E-2</v>
      </c>
      <c r="Q36" s="84">
        <f t="shared" si="2"/>
        <v>22.362017896322101</v>
      </c>
      <c r="R36" s="72">
        <f t="shared" si="1"/>
        <v>21.505131397826318</v>
      </c>
      <c r="S36" s="81" t="s">
        <v>1876</v>
      </c>
    </row>
    <row r="37" spans="1:19" x14ac:dyDescent="0.3">
      <c r="A37" s="77" t="s">
        <v>1938</v>
      </c>
      <c r="B37" s="78" t="s">
        <v>1939</v>
      </c>
      <c r="C37" s="79" t="s">
        <v>1860</v>
      </c>
      <c r="D37" s="79" t="s">
        <v>1870</v>
      </c>
      <c r="E37" s="80">
        <v>41.479999999999976</v>
      </c>
      <c r="F37" s="81" t="s">
        <v>1913</v>
      </c>
      <c r="G37" s="82" t="s">
        <v>1937</v>
      </c>
      <c r="H37" s="83" t="s">
        <v>1889</v>
      </c>
      <c r="I37" s="80">
        <v>20.788270498568135</v>
      </c>
      <c r="J37" s="74">
        <v>251.95759502262445</v>
      </c>
      <c r="K37" s="72">
        <f t="shared" si="0"/>
        <v>19.352782756443403</v>
      </c>
      <c r="L37" s="72">
        <f t="shared" ref="L37:M52" si="5">AVERAGE(J35:J39)</f>
        <v>251.95656244343891</v>
      </c>
      <c r="M37" s="72">
        <f t="shared" si="5"/>
        <v>18.423523124509479</v>
      </c>
      <c r="N37" s="84">
        <v>0.35832889982736987</v>
      </c>
      <c r="O37" s="81">
        <v>14</v>
      </c>
      <c r="P37" s="84">
        <v>9.5767426780975579E-2</v>
      </c>
      <c r="Q37" s="84">
        <f t="shared" si="2"/>
        <v>23.867375216271569</v>
      </c>
      <c r="R37" s="72">
        <f t="shared" si="1"/>
        <v>22.95549849604248</v>
      </c>
      <c r="S37" s="81" t="s">
        <v>1876</v>
      </c>
    </row>
    <row r="38" spans="1:19" x14ac:dyDescent="0.3">
      <c r="A38" s="77" t="s">
        <v>1940</v>
      </c>
      <c r="B38" s="78" t="s">
        <v>1941</v>
      </c>
      <c r="C38" s="79" t="s">
        <v>1860</v>
      </c>
      <c r="D38" s="79" t="s">
        <v>1870</v>
      </c>
      <c r="E38" s="80">
        <v>41.449999999999974</v>
      </c>
      <c r="F38" s="81" t="s">
        <v>1942</v>
      </c>
      <c r="G38" s="82" t="s">
        <v>1937</v>
      </c>
      <c r="H38" s="83" t="s">
        <v>1889</v>
      </c>
      <c r="I38" s="80">
        <v>20.902238476407</v>
      </c>
      <c r="J38" s="74">
        <v>251.95870135746605</v>
      </c>
      <c r="K38" s="72">
        <f t="shared" si="0"/>
        <v>18.839926856168503</v>
      </c>
      <c r="L38" s="72">
        <f t="shared" si="5"/>
        <v>251.95840633484164</v>
      </c>
      <c r="M38" s="72">
        <f t="shared" si="5"/>
        <v>18.231791454655021</v>
      </c>
      <c r="N38" s="84">
        <v>0.30318419787585266</v>
      </c>
      <c r="O38" s="81">
        <v>14</v>
      </c>
      <c r="P38" s="84">
        <v>8.1029385252522595E-2</v>
      </c>
      <c r="Q38" s="84">
        <f t="shared" si="2"/>
        <v>23.368195473337337</v>
      </c>
      <c r="R38" s="72">
        <f t="shared" si="1"/>
        <v>22.474553629562479</v>
      </c>
      <c r="S38" s="81" t="s">
        <v>1876</v>
      </c>
    </row>
    <row r="39" spans="1:19" x14ac:dyDescent="0.3">
      <c r="A39" s="77" t="s">
        <v>1943</v>
      </c>
      <c r="B39" s="78" t="s">
        <v>1944</v>
      </c>
      <c r="C39" s="79" t="s">
        <v>1860</v>
      </c>
      <c r="D39" s="79" t="s">
        <v>1870</v>
      </c>
      <c r="E39" s="80">
        <v>41.429999999999971</v>
      </c>
      <c r="F39" s="81" t="s">
        <v>1913</v>
      </c>
      <c r="G39" s="82" t="s">
        <v>1937</v>
      </c>
      <c r="H39" s="83" t="s">
        <v>1889</v>
      </c>
      <c r="I39" s="80">
        <v>21.127930173414278</v>
      </c>
      <c r="J39" s="74">
        <v>251.95943891402715</v>
      </c>
      <c r="K39" s="72">
        <f t="shared" si="0"/>
        <v>17.824314219635752</v>
      </c>
      <c r="L39" s="72">
        <f t="shared" si="5"/>
        <v>251.96017647058824</v>
      </c>
      <c r="M39" s="72">
        <f t="shared" si="5"/>
        <v>18.098122506417248</v>
      </c>
      <c r="N39" s="84">
        <v>0.31025955423549495</v>
      </c>
      <c r="O39" s="81">
        <v>27</v>
      </c>
      <c r="P39" s="84">
        <v>5.9709479052172103E-2</v>
      </c>
      <c r="Q39" s="84">
        <f t="shared" si="2"/>
        <v>22.379665840445469</v>
      </c>
      <c r="R39" s="72">
        <f t="shared" si="1"/>
        <v>21.522134668191768</v>
      </c>
      <c r="S39" s="81" t="s">
        <v>1876</v>
      </c>
    </row>
    <row r="40" spans="1:19" x14ac:dyDescent="0.3">
      <c r="A40" s="77" t="s">
        <v>1945</v>
      </c>
      <c r="B40" s="78" t="s">
        <v>1946</v>
      </c>
      <c r="C40" s="79" t="s">
        <v>1860</v>
      </c>
      <c r="D40" s="79" t="s">
        <v>1870</v>
      </c>
      <c r="E40" s="80">
        <v>41.379999999999974</v>
      </c>
      <c r="F40" s="81" t="s">
        <v>1913</v>
      </c>
      <c r="G40" s="82" t="s">
        <v>1937</v>
      </c>
      <c r="H40" s="83" t="s">
        <v>1889</v>
      </c>
      <c r="I40" s="80">
        <v>21.236499850925888</v>
      </c>
      <c r="J40" s="74">
        <v>251.96128280542987</v>
      </c>
      <c r="K40" s="72">
        <f t="shared" si="0"/>
        <v>17.335750670833505</v>
      </c>
      <c r="L40" s="72">
        <f t="shared" si="5"/>
        <v>251.96179909502263</v>
      </c>
      <c r="M40" s="72">
        <f t="shared" si="5"/>
        <v>18.173204797810747</v>
      </c>
      <c r="N40" s="84">
        <v>0.35943219716514241</v>
      </c>
      <c r="O40" s="81">
        <v>23</v>
      </c>
      <c r="P40" s="84">
        <v>7.494679398513665E-2</v>
      </c>
      <c r="Q40" s="84">
        <f t="shared" si="2"/>
        <v>21.904130652944616</v>
      </c>
      <c r="R40" s="72">
        <f t="shared" si="1"/>
        <v>21.063970629092765</v>
      </c>
      <c r="S40" s="81" t="s">
        <v>1876</v>
      </c>
    </row>
    <row r="41" spans="1:19" x14ac:dyDescent="0.3">
      <c r="A41" s="77" t="s">
        <v>1947</v>
      </c>
      <c r="B41" s="78" t="s">
        <v>1948</v>
      </c>
      <c r="C41" s="79" t="s">
        <v>1860</v>
      </c>
      <c r="D41" s="79" t="s">
        <v>1870</v>
      </c>
      <c r="E41" s="80">
        <v>41.309999999999974</v>
      </c>
      <c r="F41" s="81" t="s">
        <v>1913</v>
      </c>
      <c r="G41" s="82" t="s">
        <v>1937</v>
      </c>
      <c r="H41" s="83" t="s">
        <v>1889</v>
      </c>
      <c r="I41" s="80">
        <v>21.280480437998872</v>
      </c>
      <c r="J41" s="74">
        <v>251.96386425339367</v>
      </c>
      <c r="K41" s="72">
        <f t="shared" si="0"/>
        <v>17.137838029005081</v>
      </c>
      <c r="L41" s="72">
        <f t="shared" si="5"/>
        <v>251.9640117647059</v>
      </c>
      <c r="M41" s="72">
        <f t="shared" si="5"/>
        <v>18.447285801381909</v>
      </c>
      <c r="N41" s="84">
        <v>0.35326580522618278</v>
      </c>
      <c r="O41" s="81">
        <v>26</v>
      </c>
      <c r="P41" s="84">
        <v>6.9281124397437471E-2</v>
      </c>
      <c r="Q41" s="84">
        <f t="shared" si="2"/>
        <v>21.711495681564941</v>
      </c>
      <c r="R41" s="72">
        <f t="shared" si="1"/>
        <v>20.878372551644773</v>
      </c>
      <c r="S41" s="81" t="s">
        <v>1876</v>
      </c>
    </row>
    <row r="42" spans="1:19" x14ac:dyDescent="0.3">
      <c r="A42" s="77" t="s">
        <v>1949</v>
      </c>
      <c r="B42" s="78" t="s">
        <v>1950</v>
      </c>
      <c r="C42" s="79" t="s">
        <v>1860</v>
      </c>
      <c r="D42" s="79" t="s">
        <v>1870</v>
      </c>
      <c r="E42" s="80">
        <v>41.259999999999977</v>
      </c>
      <c r="F42" s="81" t="s">
        <v>1913</v>
      </c>
      <c r="G42" s="82" t="s">
        <v>1937</v>
      </c>
      <c r="H42" s="83" t="s">
        <v>1889</v>
      </c>
      <c r="I42" s="80">
        <v>20.704845730353139</v>
      </c>
      <c r="J42" s="74">
        <v>251.96570814479639</v>
      </c>
      <c r="K42" s="72">
        <f t="shared" si="0"/>
        <v>19.728194213410887</v>
      </c>
      <c r="L42" s="72">
        <f t="shared" si="5"/>
        <v>251.96622443438915</v>
      </c>
      <c r="M42" s="72">
        <f t="shared" si="5"/>
        <v>18.89868901274173</v>
      </c>
      <c r="N42" s="84">
        <v>0.25575595428367726</v>
      </c>
      <c r="O42" s="81">
        <v>14</v>
      </c>
      <c r="P42" s="84">
        <v>6.8353653968352815E-2</v>
      </c>
      <c r="Q42" s="84">
        <f t="shared" si="2"/>
        <v>24.232775701053257</v>
      </c>
      <c r="R42" s="72">
        <f t="shared" si="1"/>
        <v>23.307551017909773</v>
      </c>
      <c r="S42" s="81" t="s">
        <v>1876</v>
      </c>
    </row>
    <row r="43" spans="1:19" x14ac:dyDescent="0.3">
      <c r="A43" s="77" t="s">
        <v>1951</v>
      </c>
      <c r="B43" s="78" t="s">
        <v>1952</v>
      </c>
      <c r="C43" s="79" t="s">
        <v>1860</v>
      </c>
      <c r="D43" s="79" t="s">
        <v>1870</v>
      </c>
      <c r="E43" s="80">
        <v>41.15</v>
      </c>
      <c r="F43" s="81" t="s">
        <v>1913</v>
      </c>
      <c r="G43" s="82" t="s">
        <v>1937</v>
      </c>
      <c r="H43" s="83" t="s">
        <v>1889</v>
      </c>
      <c r="I43" s="80">
        <v>20.597704027994595</v>
      </c>
      <c r="J43" s="74">
        <v>251.96976470588237</v>
      </c>
      <c r="K43" s="72">
        <f t="shared" si="0"/>
        <v>20.21033187402432</v>
      </c>
      <c r="L43" s="72">
        <f t="shared" si="5"/>
        <v>251.96828959276019</v>
      </c>
      <c r="M43" s="72">
        <f t="shared" si="5"/>
        <v>19.299702026402013</v>
      </c>
      <c r="N43" s="84">
        <v>0.36895838801315317</v>
      </c>
      <c r="O43" s="81">
        <v>15</v>
      </c>
      <c r="P43" s="84">
        <v>9.5264646147898424E-2</v>
      </c>
      <c r="Q43" s="84">
        <f t="shared" si="2"/>
        <v>24.702056357383668</v>
      </c>
      <c r="R43" s="72">
        <f t="shared" si="1"/>
        <v>23.759689001862824</v>
      </c>
      <c r="S43" s="81" t="s">
        <v>1876</v>
      </c>
    </row>
    <row r="44" spans="1:19" x14ac:dyDescent="0.3">
      <c r="A44" s="77" t="s">
        <v>1953</v>
      </c>
      <c r="B44" s="78" t="s">
        <v>1954</v>
      </c>
      <c r="C44" s="79" t="s">
        <v>1860</v>
      </c>
      <c r="D44" s="79" t="s">
        <v>1870</v>
      </c>
      <c r="E44" s="80">
        <v>41.13</v>
      </c>
      <c r="F44" s="81" t="s">
        <v>1913</v>
      </c>
      <c r="G44" s="82" t="s">
        <v>1937</v>
      </c>
      <c r="H44" s="83" t="s">
        <v>1889</v>
      </c>
      <c r="I44" s="80">
        <v>20.626371049681143</v>
      </c>
      <c r="J44" s="74">
        <v>251.97050226244343</v>
      </c>
      <c r="K44" s="72">
        <f t="shared" si="0"/>
        <v>20.081330276434855</v>
      </c>
      <c r="L44" s="72">
        <f t="shared" si="5"/>
        <v>251.97020723981899</v>
      </c>
      <c r="M44" s="72">
        <f t="shared" si="5"/>
        <v>19.719112987664765</v>
      </c>
      <c r="N44" s="84">
        <v>0.34590446931007973</v>
      </c>
      <c r="O44" s="81">
        <v>25</v>
      </c>
      <c r="P44" s="84">
        <v>6.9180893862015952E-2</v>
      </c>
      <c r="Q44" s="84">
        <f t="shared" si="2"/>
        <v>24.576494802396596</v>
      </c>
      <c r="R44" s="72">
        <f t="shared" si="1"/>
        <v>23.638714170345594</v>
      </c>
      <c r="S44" s="81" t="s">
        <v>1876</v>
      </c>
    </row>
    <row r="45" spans="1:19" x14ac:dyDescent="0.3">
      <c r="A45" s="77" t="s">
        <v>1955</v>
      </c>
      <c r="B45" s="78" t="s">
        <v>1956</v>
      </c>
      <c r="C45" s="79" t="s">
        <v>1860</v>
      </c>
      <c r="D45" s="79" t="s">
        <v>1870</v>
      </c>
      <c r="E45" s="80">
        <v>41.1</v>
      </c>
      <c r="F45" s="81" t="s">
        <v>1913</v>
      </c>
      <c r="G45" s="82" t="s">
        <v>1937</v>
      </c>
      <c r="H45" s="83" t="s">
        <v>1889</v>
      </c>
      <c r="I45" s="80">
        <v>20.790929835747797</v>
      </c>
      <c r="J45" s="74">
        <v>251.97160859728507</v>
      </c>
      <c r="K45" s="72">
        <f t="shared" si="0"/>
        <v>19.340815739134925</v>
      </c>
      <c r="L45" s="72">
        <f t="shared" si="5"/>
        <v>251.97197737556561</v>
      </c>
      <c r="M45" s="72">
        <f t="shared" si="5"/>
        <v>20.313536102327397</v>
      </c>
      <c r="N45" s="84">
        <v>0.22684360606136081</v>
      </c>
      <c r="O45" s="81">
        <v>17</v>
      </c>
      <c r="P45" s="84">
        <v>5.5017655781587835E-2</v>
      </c>
      <c r="Q45" s="84">
        <f t="shared" si="2"/>
        <v>23.855727319424645</v>
      </c>
      <c r="R45" s="72">
        <f t="shared" si="1"/>
        <v>22.94427609314431</v>
      </c>
      <c r="S45" s="81" t="s">
        <v>1876</v>
      </c>
    </row>
    <row r="46" spans="1:19" x14ac:dyDescent="0.3">
      <c r="A46" s="77" t="s">
        <v>1957</v>
      </c>
      <c r="B46" s="78" t="s">
        <v>1958</v>
      </c>
      <c r="C46" s="79" t="s">
        <v>1860</v>
      </c>
      <c r="D46" s="79" t="s">
        <v>1870</v>
      </c>
      <c r="E46" s="80">
        <v>41.05</v>
      </c>
      <c r="F46" s="81" t="s">
        <v>1913</v>
      </c>
      <c r="G46" s="82" t="s">
        <v>1937</v>
      </c>
      <c r="H46" s="83" t="s">
        <v>1889</v>
      </c>
      <c r="I46" s="80">
        <v>20.814468258818039</v>
      </c>
      <c r="J46" s="74">
        <v>251.9734524886878</v>
      </c>
      <c r="K46" s="72">
        <f t="shared" si="0"/>
        <v>19.234892835318831</v>
      </c>
      <c r="L46" s="72">
        <f t="shared" si="5"/>
        <v>251.97330497737556</v>
      </c>
      <c r="M46" s="72">
        <f t="shared" si="5"/>
        <v>21.164700995984241</v>
      </c>
      <c r="N46" s="84">
        <v>0.37551304809849978</v>
      </c>
      <c r="O46" s="81">
        <v>34</v>
      </c>
      <c r="P46" s="84">
        <v>6.4399956451443571E-2</v>
      </c>
      <c r="Q46" s="84">
        <f t="shared" si="2"/>
        <v>23.752629026376994</v>
      </c>
      <c r="R46" s="72">
        <f t="shared" si="1"/>
        <v>22.844943947787897</v>
      </c>
      <c r="S46" s="81" t="s">
        <v>1876</v>
      </c>
    </row>
    <row r="47" spans="1:19" x14ac:dyDescent="0.3">
      <c r="A47" s="77" t="s">
        <v>1959</v>
      </c>
      <c r="B47" s="78" t="s">
        <v>1960</v>
      </c>
      <c r="C47" s="79" t="s">
        <v>1860</v>
      </c>
      <c r="D47" s="79" t="s">
        <v>1870</v>
      </c>
      <c r="E47" s="80">
        <v>41.02</v>
      </c>
      <c r="F47" s="81" t="s">
        <v>1913</v>
      </c>
      <c r="G47" s="82" t="s">
        <v>1937</v>
      </c>
      <c r="H47" s="83" t="s">
        <v>1889</v>
      </c>
      <c r="I47" s="80">
        <v>20.044375602950211</v>
      </c>
      <c r="J47" s="74">
        <v>251.97455882352941</v>
      </c>
      <c r="K47" s="72">
        <f t="shared" si="0"/>
        <v>22.700309786724063</v>
      </c>
      <c r="L47" s="72">
        <f t="shared" si="5"/>
        <v>251.9753701357466</v>
      </c>
      <c r="M47" s="72">
        <f t="shared" si="5"/>
        <v>21.08633797434609</v>
      </c>
      <c r="N47" s="84">
        <v>0.30928642030655595</v>
      </c>
      <c r="O47" s="81">
        <v>16</v>
      </c>
      <c r="P47" s="84">
        <v>7.7321605076638988E-2</v>
      </c>
      <c r="Q47" s="84">
        <f t="shared" si="2"/>
        <v>27.125634859078076</v>
      </c>
      <c r="R47" s="72">
        <f t="shared" si="1"/>
        <v>26.094734955550123</v>
      </c>
      <c r="S47" s="81" t="s">
        <v>1876</v>
      </c>
    </row>
    <row r="48" spans="1:19" x14ac:dyDescent="0.3">
      <c r="A48" s="77" t="s">
        <v>1961</v>
      </c>
      <c r="B48" s="78" t="s">
        <v>1962</v>
      </c>
      <c r="C48" s="79" t="s">
        <v>1860</v>
      </c>
      <c r="D48" s="79" t="s">
        <v>1870</v>
      </c>
      <c r="E48" s="80">
        <v>40.969999999999978</v>
      </c>
      <c r="F48" s="81" t="s">
        <v>1913</v>
      </c>
      <c r="G48" s="82" t="s">
        <v>1937</v>
      </c>
      <c r="H48" s="83" t="s">
        <v>1889</v>
      </c>
      <c r="I48" s="80">
        <v>19.65196525726477</v>
      </c>
      <c r="J48" s="74">
        <v>251.97640271493214</v>
      </c>
      <c r="K48" s="72">
        <f t="shared" si="0"/>
        <v>24.466156342308537</v>
      </c>
      <c r="L48" s="72">
        <f t="shared" si="5"/>
        <v>251.9775828054299</v>
      </c>
      <c r="M48" s="72">
        <f t="shared" si="5"/>
        <v>20.567364136844304</v>
      </c>
      <c r="N48" s="84">
        <v>0.27136795373799893</v>
      </c>
      <c r="O48" s="81">
        <v>10</v>
      </c>
      <c r="P48" s="84">
        <v>8.5814081779128026E-2</v>
      </c>
      <c r="Q48" s="84">
        <f t="shared" si="2"/>
        <v>28.84439217318031</v>
      </c>
      <c r="R48" s="72">
        <f t="shared" si="1"/>
        <v>27.75070661434269</v>
      </c>
      <c r="S48" s="81" t="s">
        <v>1876</v>
      </c>
    </row>
    <row r="49" spans="1:19" x14ac:dyDescent="0.3">
      <c r="A49" s="77" t="s">
        <v>1963</v>
      </c>
      <c r="B49" s="78" t="s">
        <v>1964</v>
      </c>
      <c r="C49" s="79" t="s">
        <v>1860</v>
      </c>
      <c r="D49" s="79" t="s">
        <v>1870</v>
      </c>
      <c r="E49" s="80">
        <v>40.84999999999998</v>
      </c>
      <c r="F49" s="81" t="s">
        <v>1913</v>
      </c>
      <c r="G49" s="82" t="s">
        <v>1937</v>
      </c>
      <c r="H49" s="83" t="s">
        <v>1889</v>
      </c>
      <c r="I49" s="80">
        <v>20.713441073723533</v>
      </c>
      <c r="J49" s="74">
        <v>251.98082805429866</v>
      </c>
      <c r="K49" s="72">
        <f t="shared" si="0"/>
        <v>19.6895151682441</v>
      </c>
      <c r="L49" s="72">
        <f t="shared" si="5"/>
        <v>251.9811230769231</v>
      </c>
      <c r="M49" s="72">
        <f t="shared" si="5"/>
        <v>20.319143805092956</v>
      </c>
      <c r="N49" s="84">
        <v>0.39066678503806129</v>
      </c>
      <c r="O49" s="81">
        <v>16</v>
      </c>
      <c r="P49" s="84">
        <v>9.7666696259515323E-2</v>
      </c>
      <c r="Q49" s="84">
        <f t="shared" si="2"/>
        <v>24.195128097090929</v>
      </c>
      <c r="R49" s="72">
        <f t="shared" si="1"/>
        <v>23.271278668886708</v>
      </c>
      <c r="S49" s="81" t="s">
        <v>1876</v>
      </c>
    </row>
    <row r="50" spans="1:19" x14ac:dyDescent="0.3">
      <c r="A50" s="77" t="s">
        <v>1965</v>
      </c>
      <c r="B50" s="78" t="s">
        <v>1966</v>
      </c>
      <c r="C50" s="79" t="s">
        <v>1860</v>
      </c>
      <c r="D50" s="79" t="s">
        <v>1870</v>
      </c>
      <c r="E50" s="80">
        <v>40.799999999999997</v>
      </c>
      <c r="F50" s="81" t="s">
        <v>1913</v>
      </c>
      <c r="G50" s="82" t="s">
        <v>1937</v>
      </c>
      <c r="H50" s="83" t="s">
        <v>1889</v>
      </c>
      <c r="I50" s="80">
        <v>21.367567432972002</v>
      </c>
      <c r="J50" s="74">
        <v>251.98267194570136</v>
      </c>
      <c r="K50" s="72">
        <f t="shared" si="0"/>
        <v>16.745946551625991</v>
      </c>
      <c r="L50" s="72">
        <f t="shared" si="5"/>
        <v>251.98554841628962</v>
      </c>
      <c r="M50" s="72">
        <f t="shared" si="5"/>
        <v>19.751777358601665</v>
      </c>
      <c r="N50" s="84">
        <v>0.36338095072243931</v>
      </c>
      <c r="O50" s="81">
        <v>10</v>
      </c>
      <c r="P50" s="84">
        <v>0.11491114626003164</v>
      </c>
      <c r="Q50" s="84">
        <f t="shared" si="2"/>
        <v>21.330054643582628</v>
      </c>
      <c r="R50" s="72">
        <f t="shared" si="1"/>
        <v>20.510865432858168</v>
      </c>
      <c r="S50" s="81" t="s">
        <v>1876</v>
      </c>
    </row>
    <row r="51" spans="1:19" x14ac:dyDescent="0.3">
      <c r="A51" s="77" t="s">
        <v>1967</v>
      </c>
      <c r="B51" s="78" t="s">
        <v>1968</v>
      </c>
      <c r="C51" s="79" t="s">
        <v>1860</v>
      </c>
      <c r="D51" s="79" t="s">
        <v>1870</v>
      </c>
      <c r="E51" s="80">
        <v>40.569999999999979</v>
      </c>
      <c r="F51" s="81" t="s">
        <v>1913</v>
      </c>
      <c r="G51" s="82" t="s">
        <v>1937</v>
      </c>
      <c r="H51" s="83" t="s">
        <v>1889</v>
      </c>
      <c r="I51" s="80">
        <v>21.09026862743065</v>
      </c>
      <c r="J51" s="74">
        <v>251.99115384615385</v>
      </c>
      <c r="K51" s="72">
        <f t="shared" si="0"/>
        <v>17.993791176562084</v>
      </c>
      <c r="L51" s="72">
        <f t="shared" si="5"/>
        <v>251.99071131221723</v>
      </c>
      <c r="M51" s="72">
        <f t="shared" si="5"/>
        <v>18.056098763623332</v>
      </c>
      <c r="N51" s="84">
        <v>0.27333678000213651</v>
      </c>
      <c r="O51" s="81">
        <v>5</v>
      </c>
      <c r="P51" s="84">
        <v>0.12223992416713647</v>
      </c>
      <c r="Q51" s="84">
        <f t="shared" si="2"/>
        <v>22.544623411853749</v>
      </c>
      <c r="R51" s="72">
        <f t="shared" si="1"/>
        <v>21.68106639224267</v>
      </c>
      <c r="S51" s="81" t="s">
        <v>1876</v>
      </c>
    </row>
    <row r="52" spans="1:19" x14ac:dyDescent="0.3">
      <c r="A52" s="77" t="s">
        <v>1969</v>
      </c>
      <c r="B52" s="78" t="s">
        <v>1970</v>
      </c>
      <c r="C52" s="79" t="s">
        <v>1860</v>
      </c>
      <c r="D52" s="79" t="s">
        <v>1870</v>
      </c>
      <c r="E52" s="80">
        <v>40.41999999999998</v>
      </c>
      <c r="F52" s="81" t="s">
        <v>1913</v>
      </c>
      <c r="G52" s="82" t="s">
        <v>1937</v>
      </c>
      <c r="H52" s="83" t="s">
        <v>1889</v>
      </c>
      <c r="I52" s="80">
        <v>20.674782765718312</v>
      </c>
      <c r="J52" s="74">
        <v>251.99668552036201</v>
      </c>
      <c r="K52" s="72">
        <f t="shared" si="0"/>
        <v>19.863477554267604</v>
      </c>
      <c r="L52" s="72">
        <f t="shared" si="5"/>
        <v>251.99535791855206</v>
      </c>
      <c r="M52" s="72">
        <f t="shared" si="5"/>
        <v>17.948323872207887</v>
      </c>
      <c r="N52" s="84">
        <v>0.27053409429523656</v>
      </c>
      <c r="O52" s="81">
        <v>15</v>
      </c>
      <c r="P52" s="84">
        <v>6.9851602785783867E-2</v>
      </c>
      <c r="Q52" s="84">
        <f t="shared" si="2"/>
        <v>24.364451486153797</v>
      </c>
      <c r="R52" s="72">
        <f t="shared" si="1"/>
        <v>23.434416728668737</v>
      </c>
      <c r="S52" s="81" t="s">
        <v>1876</v>
      </c>
    </row>
    <row r="53" spans="1:19" x14ac:dyDescent="0.3">
      <c r="A53" s="77" t="s">
        <v>1971</v>
      </c>
      <c r="B53" s="78" t="s">
        <v>1972</v>
      </c>
      <c r="C53" s="79" t="s">
        <v>1860</v>
      </c>
      <c r="D53" s="79" t="s">
        <v>1870</v>
      </c>
      <c r="E53" s="80">
        <v>40.269999999999982</v>
      </c>
      <c r="F53" s="81" t="s">
        <v>1913</v>
      </c>
      <c r="G53" s="82" t="s">
        <v>1937</v>
      </c>
      <c r="H53" s="83" t="s">
        <v>1889</v>
      </c>
      <c r="I53" s="80">
        <v>21.536052585018474</v>
      </c>
      <c r="J53" s="74">
        <v>252.00221719457014</v>
      </c>
      <c r="K53" s="72">
        <f t="shared" si="0"/>
        <v>15.987763367416875</v>
      </c>
      <c r="L53" s="72">
        <f t="shared" ref="L53:M68" si="6">AVERAGE(J51:J55)</f>
        <v>252.0011108597285</v>
      </c>
      <c r="M53" s="72">
        <f t="shared" si="6"/>
        <v>18.258006595908387</v>
      </c>
      <c r="N53" s="84">
        <v>0.35124987993952167</v>
      </c>
      <c r="O53" s="81">
        <v>16</v>
      </c>
      <c r="P53" s="84">
        <v>8.7812469984880417E-2</v>
      </c>
      <c r="Q53" s="84">
        <f t="shared" si="2"/>
        <v>20.592089677619086</v>
      </c>
      <c r="R53" s="72">
        <f t="shared" si="1"/>
        <v>19.799858091222049</v>
      </c>
      <c r="S53" s="81" t="s">
        <v>1876</v>
      </c>
    </row>
    <row r="54" spans="1:19" x14ac:dyDescent="0.3">
      <c r="A54" s="77" t="s">
        <v>1973</v>
      </c>
      <c r="B54" s="78" t="s">
        <v>1974</v>
      </c>
      <c r="C54" s="79" t="s">
        <v>1860</v>
      </c>
      <c r="D54" s="79" t="s">
        <v>1870</v>
      </c>
      <c r="E54" s="80">
        <v>40.219999999999985</v>
      </c>
      <c r="F54" s="81" t="s">
        <v>1913</v>
      </c>
      <c r="G54" s="82" t="s">
        <v>1937</v>
      </c>
      <c r="H54" s="83" t="s">
        <v>1889</v>
      </c>
      <c r="I54" s="80">
        <v>20.833190953074027</v>
      </c>
      <c r="J54" s="74">
        <v>252.00406108597286</v>
      </c>
      <c r="K54" s="72">
        <f t="shared" si="0"/>
        <v>19.150640711166886</v>
      </c>
      <c r="L54" s="72">
        <f t="shared" si="6"/>
        <v>252.00664253393666</v>
      </c>
      <c r="M54" s="72">
        <f t="shared" si="6"/>
        <v>17.938985426773318</v>
      </c>
      <c r="N54" s="84">
        <v>0.24906529222061902</v>
      </c>
      <c r="O54" s="81">
        <v>12</v>
      </c>
      <c r="P54" s="84">
        <v>7.1898956754683607E-2</v>
      </c>
      <c r="Q54" s="84">
        <f t="shared" si="2"/>
        <v>23.670623625535768</v>
      </c>
      <c r="R54" s="72">
        <f t="shared" si="1"/>
        <v>22.765934178027621</v>
      </c>
      <c r="S54" s="81" t="s">
        <v>1876</v>
      </c>
    </row>
    <row r="55" spans="1:19" x14ac:dyDescent="0.3">
      <c r="A55" s="77" t="s">
        <v>1975</v>
      </c>
      <c r="B55" s="78" t="s">
        <v>1976</v>
      </c>
      <c r="C55" s="79" t="s">
        <v>1860</v>
      </c>
      <c r="D55" s="79" t="s">
        <v>1870</v>
      </c>
      <c r="E55" s="80">
        <v>40.019999999999982</v>
      </c>
      <c r="F55" s="81" t="s">
        <v>1913</v>
      </c>
      <c r="G55" s="82" t="s">
        <v>1937</v>
      </c>
      <c r="H55" s="83" t="s">
        <v>1889</v>
      </c>
      <c r="I55" s="80">
        <v>21.023475517749226</v>
      </c>
      <c r="J55" s="74">
        <v>252.01143665158372</v>
      </c>
      <c r="K55" s="72">
        <f t="shared" si="0"/>
        <v>18.294360170128485</v>
      </c>
      <c r="L55" s="72">
        <f t="shared" si="6"/>
        <v>252.01195294117647</v>
      </c>
      <c r="M55" s="72">
        <f t="shared" si="6"/>
        <v>17.154124201327402</v>
      </c>
      <c r="N55" s="84">
        <v>0.37809366621819823</v>
      </c>
      <c r="O55" s="81">
        <v>13</v>
      </c>
      <c r="P55" s="84">
        <v>0.10486431542137542</v>
      </c>
      <c r="Q55" s="84">
        <f t="shared" si="2"/>
        <v>22.837177232258384</v>
      </c>
      <c r="R55" s="72">
        <f t="shared" si="1"/>
        <v>21.962933315098283</v>
      </c>
      <c r="S55" s="81" t="s">
        <v>1876</v>
      </c>
    </row>
    <row r="56" spans="1:19" x14ac:dyDescent="0.3">
      <c r="A56" s="77" t="s">
        <v>1977</v>
      </c>
      <c r="B56" s="78" t="s">
        <v>1978</v>
      </c>
      <c r="C56" s="79" t="s">
        <v>1860</v>
      </c>
      <c r="D56" s="79" t="s">
        <v>1870</v>
      </c>
      <c r="E56" s="80">
        <v>39.819999999999979</v>
      </c>
      <c r="F56" s="81" t="s">
        <v>1913</v>
      </c>
      <c r="G56" s="82" t="s">
        <v>1937</v>
      </c>
      <c r="H56" s="83" t="s">
        <v>1889</v>
      </c>
      <c r="I56" s="80">
        <v>21.444736593136284</v>
      </c>
      <c r="J56" s="74">
        <v>252.01881221719458</v>
      </c>
      <c r="K56" s="72">
        <f t="shared" si="0"/>
        <v>16.398685330886735</v>
      </c>
      <c r="L56" s="72">
        <f t="shared" si="6"/>
        <v>252.01704208144798</v>
      </c>
      <c r="M56" s="72">
        <f t="shared" si="6"/>
        <v>17.232828722449103</v>
      </c>
      <c r="N56" s="84">
        <v>0.30655315196554112</v>
      </c>
      <c r="O56" s="81">
        <v>15</v>
      </c>
      <c r="P56" s="84">
        <v>7.915168348599548E-2</v>
      </c>
      <c r="Q56" s="84">
        <f t="shared" si="2"/>
        <v>20.992053722063076</v>
      </c>
      <c r="R56" s="72">
        <f t="shared" si="1"/>
        <v>20.185211576964903</v>
      </c>
      <c r="S56" s="81" t="s">
        <v>1876</v>
      </c>
    </row>
    <row r="57" spans="1:19" x14ac:dyDescent="0.3">
      <c r="A57" s="77" t="s">
        <v>1979</v>
      </c>
      <c r="B57" s="78" t="s">
        <v>1980</v>
      </c>
      <c r="C57" s="79" t="s">
        <v>1860</v>
      </c>
      <c r="D57" s="79" t="s">
        <v>1870</v>
      </c>
      <c r="E57" s="80">
        <v>39.699999999999982</v>
      </c>
      <c r="F57" s="81" t="s">
        <v>1913</v>
      </c>
      <c r="G57" s="82" t="s">
        <v>1937</v>
      </c>
      <c r="H57" s="83" t="s">
        <v>1889</v>
      </c>
      <c r="I57" s="80">
        <v>21.546850793991549</v>
      </c>
      <c r="J57" s="74">
        <v>252.0232375565611</v>
      </c>
      <c r="K57" s="72">
        <f t="shared" si="0"/>
        <v>15.939171427038033</v>
      </c>
      <c r="L57" s="72">
        <f t="shared" si="6"/>
        <v>252.02250000000004</v>
      </c>
      <c r="M57" s="72">
        <f t="shared" si="6"/>
        <v>17.430968008875944</v>
      </c>
      <c r="N57" s="84">
        <v>0.36149850488740226</v>
      </c>
      <c r="O57" s="81">
        <v>14</v>
      </c>
      <c r="P57" s="84">
        <v>9.661453936569174E-2</v>
      </c>
      <c r="Q57" s="84">
        <f t="shared" si="2"/>
        <v>20.544793522317022</v>
      </c>
      <c r="R57" s="72">
        <f t="shared" si="1"/>
        <v>19.754289649355684</v>
      </c>
      <c r="S57" s="81" t="s">
        <v>1876</v>
      </c>
    </row>
    <row r="58" spans="1:19" x14ac:dyDescent="0.3">
      <c r="A58" s="77" t="s">
        <v>1981</v>
      </c>
      <c r="B58" s="78" t="s">
        <v>1982</v>
      </c>
      <c r="C58" s="79" t="s">
        <v>1860</v>
      </c>
      <c r="D58" s="79" t="s">
        <v>1870</v>
      </c>
      <c r="E58" s="80">
        <v>39.579999999999984</v>
      </c>
      <c r="F58" s="81" t="s">
        <v>1913</v>
      </c>
      <c r="G58" s="82" t="s">
        <v>1937</v>
      </c>
      <c r="H58" s="83" t="s">
        <v>1889</v>
      </c>
      <c r="I58" s="80">
        <v>21.448603117105474</v>
      </c>
      <c r="J58" s="74">
        <v>252.02766289592762</v>
      </c>
      <c r="K58" s="72">
        <f t="shared" si="0"/>
        <v>16.381285973025371</v>
      </c>
      <c r="L58" s="72">
        <f t="shared" si="6"/>
        <v>252.02840045248868</v>
      </c>
      <c r="M58" s="72">
        <f t="shared" si="6"/>
        <v>17.146868576111238</v>
      </c>
      <c r="N58" s="84">
        <v>0.39379463898831601</v>
      </c>
      <c r="O58" s="81">
        <v>13</v>
      </c>
      <c r="P58" s="84">
        <v>0.10921898175963109</v>
      </c>
      <c r="Q58" s="84">
        <f t="shared" si="2"/>
        <v>20.975118347078023</v>
      </c>
      <c r="R58" s="72">
        <f t="shared" si="1"/>
        <v>20.168894845814918</v>
      </c>
      <c r="S58" s="81" t="s">
        <v>1876</v>
      </c>
    </row>
    <row r="59" spans="1:19" x14ac:dyDescent="0.3">
      <c r="A59" s="77" t="s">
        <v>1983</v>
      </c>
      <c r="B59" s="78" t="s">
        <v>1984</v>
      </c>
      <c r="C59" s="79" t="s">
        <v>1860</v>
      </c>
      <c r="D59" s="79" t="s">
        <v>1870</v>
      </c>
      <c r="E59" s="80">
        <v>39.479999999999983</v>
      </c>
      <c r="F59" s="81" t="s">
        <v>1913</v>
      </c>
      <c r="G59" s="82" t="s">
        <v>1937</v>
      </c>
      <c r="H59" s="83" t="s">
        <v>1889</v>
      </c>
      <c r="I59" s="80">
        <v>20.613036190377535</v>
      </c>
      <c r="J59" s="74">
        <v>252.03135067873305</v>
      </c>
      <c r="K59" s="72">
        <f t="shared" si="0"/>
        <v>20.141337143301101</v>
      </c>
      <c r="L59" s="72">
        <f t="shared" si="6"/>
        <v>252.03444841628962</v>
      </c>
      <c r="M59" s="72">
        <f t="shared" si="6"/>
        <v>16.558530686554775</v>
      </c>
      <c r="N59" s="84">
        <v>0.24848065647156786</v>
      </c>
      <c r="O59" s="81">
        <v>10</v>
      </c>
      <c r="P59" s="84">
        <v>7.8576482894401237E-2</v>
      </c>
      <c r="Q59" s="84">
        <f t="shared" si="2"/>
        <v>24.63490148614639</v>
      </c>
      <c r="R59" s="72">
        <f t="shared" si="1"/>
        <v>23.69498727660681</v>
      </c>
      <c r="S59" s="81" t="s">
        <v>1876</v>
      </c>
    </row>
    <row r="60" spans="1:19" x14ac:dyDescent="0.3">
      <c r="A60" s="77" t="s">
        <v>1985</v>
      </c>
      <c r="B60" s="78" t="s">
        <v>1986</v>
      </c>
      <c r="C60" s="79" t="s">
        <v>1860</v>
      </c>
      <c r="D60" s="79" t="s">
        <v>1870</v>
      </c>
      <c r="E60" s="80">
        <v>39.219999999999985</v>
      </c>
      <c r="F60" s="81" t="s">
        <v>1913</v>
      </c>
      <c r="G60" s="82" t="s">
        <v>1937</v>
      </c>
      <c r="H60" s="83" t="s">
        <v>1889</v>
      </c>
      <c r="I60" s="80">
        <v>21.339141554154455</v>
      </c>
      <c r="J60" s="74">
        <v>252.04093891402715</v>
      </c>
      <c r="K60" s="72">
        <f t="shared" si="0"/>
        <v>16.873863006304958</v>
      </c>
      <c r="L60" s="72">
        <f t="shared" si="6"/>
        <v>252.05188009437725</v>
      </c>
      <c r="M60" s="72">
        <f t="shared" si="6"/>
        <v>16.306254308875776</v>
      </c>
      <c r="N60" s="84">
        <v>0.38879066475550367</v>
      </c>
      <c r="O60" s="81">
        <v>12</v>
      </c>
      <c r="P60" s="84">
        <v>0.1122341974775018</v>
      </c>
      <c r="Q60" s="84">
        <f t="shared" si="2"/>
        <v>21.454559992803482</v>
      </c>
      <c r="R60" s="72">
        <f t="shared" si="1"/>
        <v>20.630822641468214</v>
      </c>
      <c r="S60" s="81" t="s">
        <v>1876</v>
      </c>
    </row>
    <row r="61" spans="1:19" x14ac:dyDescent="0.3">
      <c r="A61" s="77" t="s">
        <v>1987</v>
      </c>
      <c r="B61" s="78" t="s">
        <v>1988</v>
      </c>
      <c r="C61" s="79" t="s">
        <v>1860</v>
      </c>
      <c r="D61" s="79" t="s">
        <v>1870</v>
      </c>
      <c r="E61" s="80">
        <v>39</v>
      </c>
      <c r="F61" s="81" t="s">
        <v>1913</v>
      </c>
      <c r="G61" s="82" t="s">
        <v>1989</v>
      </c>
      <c r="H61" s="83" t="s">
        <v>1889</v>
      </c>
      <c r="I61" s="80">
        <v>22.098445359310134</v>
      </c>
      <c r="J61" s="74">
        <v>252.0490520361991</v>
      </c>
      <c r="K61" s="72">
        <f t="shared" si="0"/>
        <v>13.456995883104412</v>
      </c>
      <c r="L61" s="72">
        <f t="shared" si="6"/>
        <v>252.07191540295474</v>
      </c>
      <c r="M61" s="72">
        <f t="shared" si="6"/>
        <v>16.204104153334697</v>
      </c>
      <c r="N61" s="84">
        <v>0.19517221643275021</v>
      </c>
      <c r="O61" s="81">
        <v>26</v>
      </c>
      <c r="P61" s="84">
        <v>3.8276420773144144E-2</v>
      </c>
      <c r="Q61" s="84">
        <f t="shared" si="2"/>
        <v>18.128809326221614</v>
      </c>
      <c r="R61" s="72">
        <f t="shared" si="1"/>
        <v>17.42656058371125</v>
      </c>
      <c r="S61" s="81" t="s">
        <v>1876</v>
      </c>
    </row>
    <row r="62" spans="1:19" x14ac:dyDescent="0.3">
      <c r="A62" s="77" t="s">
        <v>1990</v>
      </c>
      <c r="B62" s="78" t="s">
        <v>1991</v>
      </c>
      <c r="C62" s="79" t="s">
        <v>1860</v>
      </c>
      <c r="D62" s="79" t="s">
        <v>1870</v>
      </c>
      <c r="E62" s="80">
        <v>37.399999999999984</v>
      </c>
      <c r="F62" s="81" t="s">
        <v>1913</v>
      </c>
      <c r="G62" s="82" t="s">
        <v>1989</v>
      </c>
      <c r="H62" s="83" t="s">
        <v>1889</v>
      </c>
      <c r="I62" s="80">
        <v>21.827157880301549</v>
      </c>
      <c r="J62" s="74">
        <v>252.11039594699923</v>
      </c>
      <c r="K62" s="72">
        <f t="shared" si="0"/>
        <v>14.67778953864304</v>
      </c>
      <c r="L62" s="72">
        <f t="shared" si="6"/>
        <v>252.09632991257058</v>
      </c>
      <c r="M62" s="72">
        <f t="shared" si="6"/>
        <v>15.20427052625295</v>
      </c>
      <c r="N62" s="84">
        <v>0.3939880004427791</v>
      </c>
      <c r="O62" s="81">
        <v>9</v>
      </c>
      <c r="P62" s="84">
        <v>0.13132933348092637</v>
      </c>
      <c r="Q62" s="84">
        <f t="shared" si="2"/>
        <v>19.317048484279212</v>
      </c>
      <c r="R62" s="72">
        <f t="shared" si="1"/>
        <v>18.57139374512748</v>
      </c>
      <c r="S62" s="81" t="s">
        <v>1876</v>
      </c>
    </row>
    <row r="63" spans="1:19" x14ac:dyDescent="0.3">
      <c r="A63" s="77" t="s">
        <v>1992</v>
      </c>
      <c r="B63" s="78" t="s">
        <v>1993</v>
      </c>
      <c r="C63" s="79" t="s">
        <v>1860</v>
      </c>
      <c r="D63" s="79" t="s">
        <v>1870</v>
      </c>
      <c r="E63" s="80">
        <v>37.099999999999994</v>
      </c>
      <c r="F63" s="81" t="s">
        <v>1913</v>
      </c>
      <c r="G63" s="82" t="s">
        <v>1989</v>
      </c>
      <c r="H63" s="83" t="s">
        <v>1889</v>
      </c>
      <c r="I63" s="80">
        <v>21.562103289928896</v>
      </c>
      <c r="J63" s="74">
        <v>252.1278394388153</v>
      </c>
      <c r="K63" s="72">
        <f t="shared" si="0"/>
        <v>15.870535195319974</v>
      </c>
      <c r="L63" s="72">
        <f t="shared" si="6"/>
        <v>252.12266434332713</v>
      </c>
      <c r="M63" s="72">
        <f t="shared" si="6"/>
        <v>14.663449897794223</v>
      </c>
      <c r="N63" s="84">
        <v>0.32862220014639737</v>
      </c>
      <c r="O63" s="81">
        <v>21</v>
      </c>
      <c r="P63" s="84">
        <v>7.171124320065686E-2</v>
      </c>
      <c r="Q63" s="84">
        <f t="shared" si="2"/>
        <v>20.477987590111439</v>
      </c>
      <c r="R63" s="72">
        <f t="shared" si="1"/>
        <v>19.68992411650008</v>
      </c>
      <c r="S63" s="81" t="s">
        <v>1876</v>
      </c>
    </row>
    <row r="64" spans="1:19" x14ac:dyDescent="0.3">
      <c r="A64" s="77" t="s">
        <v>1994</v>
      </c>
      <c r="B64" s="78" t="s">
        <v>1995</v>
      </c>
      <c r="C64" s="79" t="s">
        <v>1860</v>
      </c>
      <c r="D64" s="79" t="s">
        <v>1870</v>
      </c>
      <c r="E64" s="80">
        <v>36.659999999999989</v>
      </c>
      <c r="F64" s="81" t="s">
        <v>1913</v>
      </c>
      <c r="G64" s="82" t="s">
        <v>1989</v>
      </c>
      <c r="H64" s="83" t="s">
        <v>1889</v>
      </c>
      <c r="I64" s="80">
        <v>21.723962442690588</v>
      </c>
      <c r="J64" s="74">
        <v>252.15342322681218</v>
      </c>
      <c r="K64" s="72">
        <f t="shared" si="0"/>
        <v>15.142169007892363</v>
      </c>
      <c r="L64" s="72">
        <f t="shared" si="6"/>
        <v>252.15167887763056</v>
      </c>
      <c r="M64" s="72">
        <f t="shared" si="6"/>
        <v>15.621305565130726</v>
      </c>
      <c r="N64" s="84">
        <v>0.37659422305823187</v>
      </c>
      <c r="O64" s="81">
        <v>15</v>
      </c>
      <c r="P64" s="84">
        <v>9.7236210278830212E-2</v>
      </c>
      <c r="Q64" s="84">
        <f t="shared" si="2"/>
        <v>19.769044501015216</v>
      </c>
      <c r="R64" s="72">
        <f t="shared" si="1"/>
        <v>19.006878491845725</v>
      </c>
      <c r="S64" s="81" t="s">
        <v>1876</v>
      </c>
    </row>
    <row r="65" spans="1:19" x14ac:dyDescent="0.3">
      <c r="A65" s="77" t="s">
        <v>1996</v>
      </c>
      <c r="B65" s="78" t="s">
        <v>1997</v>
      </c>
      <c r="C65" s="79" t="s">
        <v>1860</v>
      </c>
      <c r="D65" s="79" t="s">
        <v>1870</v>
      </c>
      <c r="E65" s="80">
        <v>36.329999999999991</v>
      </c>
      <c r="F65" s="81" t="s">
        <v>1913</v>
      </c>
      <c r="G65" s="82" t="s">
        <v>1989</v>
      </c>
      <c r="H65" s="83" t="s">
        <v>1889</v>
      </c>
      <c r="I65" s="80">
        <v>21.940053363553041</v>
      </c>
      <c r="J65" s="74">
        <v>252.17261106780984</v>
      </c>
      <c r="K65" s="72">
        <f t="shared" si="0"/>
        <v>14.169759864011326</v>
      </c>
      <c r="L65" s="72">
        <f t="shared" si="6"/>
        <v>252.17319251753707</v>
      </c>
      <c r="M65" s="72">
        <f t="shared" si="6"/>
        <v>16.795235764573711</v>
      </c>
      <c r="N65" s="84">
        <v>0.37718169141978802</v>
      </c>
      <c r="O65" s="81">
        <v>14</v>
      </c>
      <c r="P65" s="84">
        <v>0.10080604727548137</v>
      </c>
      <c r="Q65" s="84">
        <f t="shared" si="2"/>
        <v>18.822566267637683</v>
      </c>
      <c r="R65" s="72">
        <f t="shared" si="1"/>
        <v>18.094974805806189</v>
      </c>
      <c r="S65" s="81" t="s">
        <v>1876</v>
      </c>
    </row>
    <row r="66" spans="1:19" x14ac:dyDescent="0.3">
      <c r="A66" s="77" t="s">
        <v>1998</v>
      </c>
      <c r="B66" s="78" t="s">
        <v>1999</v>
      </c>
      <c r="C66" s="79" t="s">
        <v>1860</v>
      </c>
      <c r="D66" s="79" t="s">
        <v>1870</v>
      </c>
      <c r="E66" s="80">
        <v>35.959999999999994</v>
      </c>
      <c r="F66" s="81" t="s">
        <v>1913</v>
      </c>
      <c r="G66" s="82" t="s">
        <v>2000</v>
      </c>
      <c r="H66" s="83" t="s">
        <v>1889</v>
      </c>
      <c r="I66" s="80">
        <v>21.034161284491795</v>
      </c>
      <c r="J66" s="74">
        <v>252.1941247077163</v>
      </c>
      <c r="K66" s="72">
        <f t="shared" ref="K66:K129" si="7">117.4-4.5*(I66+1)</f>
        <v>18.246274219786926</v>
      </c>
      <c r="L66" s="72">
        <f t="shared" si="6"/>
        <v>252.19668308651597</v>
      </c>
      <c r="M66" s="72">
        <f t="shared" si="6"/>
        <v>17.284151399187628</v>
      </c>
      <c r="N66" s="84">
        <v>0.31592854879109239</v>
      </c>
      <c r="O66" s="81">
        <v>19</v>
      </c>
      <c r="P66" s="84">
        <v>7.2478979871570037E-2</v>
      </c>
      <c r="Q66" s="84">
        <f t="shared" si="2"/>
        <v>22.790373573925933</v>
      </c>
      <c r="R66" s="72">
        <f t="shared" ref="R66:R129" si="8">118.7-4.22*(I66+1.9)</f>
        <v>21.917839379444644</v>
      </c>
      <c r="S66" s="81" t="s">
        <v>1876</v>
      </c>
    </row>
    <row r="67" spans="1:19" x14ac:dyDescent="0.3">
      <c r="A67" s="77" t="s">
        <v>2001</v>
      </c>
      <c r="B67" s="78" t="s">
        <v>2002</v>
      </c>
      <c r="C67" s="79" t="s">
        <v>1860</v>
      </c>
      <c r="D67" s="79" t="s">
        <v>1870</v>
      </c>
      <c r="E67" s="80">
        <v>35.549999999999997</v>
      </c>
      <c r="F67" s="81" t="s">
        <v>1913</v>
      </c>
      <c r="G67" s="82" t="s">
        <v>2000</v>
      </c>
      <c r="H67" s="83" t="s">
        <v>1889</v>
      </c>
      <c r="I67" s="80">
        <v>20.522790992031567</v>
      </c>
      <c r="J67" s="74">
        <v>252.21796414653159</v>
      </c>
      <c r="K67" s="72">
        <f t="shared" si="7"/>
        <v>20.547440535857959</v>
      </c>
      <c r="L67" s="72">
        <f t="shared" si="6"/>
        <v>252.22436009353083</v>
      </c>
      <c r="M67" s="72">
        <f t="shared" si="6"/>
        <v>17.405182123111913</v>
      </c>
      <c r="N67" s="84">
        <v>0.34972753532536854</v>
      </c>
      <c r="O67" s="81">
        <v>20</v>
      </c>
      <c r="P67" s="84">
        <v>7.8201454259098302E-2</v>
      </c>
      <c r="Q67" s="84">
        <f t="shared" ref="Q67:Q98" si="9">119.3-4.38*(I67+1)</f>
        <v>25.030175454901737</v>
      </c>
      <c r="R67" s="72">
        <f t="shared" si="8"/>
        <v>24.075822013626805</v>
      </c>
      <c r="S67" s="81" t="s">
        <v>1876</v>
      </c>
    </row>
    <row r="68" spans="1:19" x14ac:dyDescent="0.3">
      <c r="A68" s="77" t="s">
        <v>2003</v>
      </c>
      <c r="B68" s="78" t="s">
        <v>2004</v>
      </c>
      <c r="C68" s="79" t="s">
        <v>1860</v>
      </c>
      <c r="D68" s="79" t="s">
        <v>1870</v>
      </c>
      <c r="E68" s="80">
        <v>35.08</v>
      </c>
      <c r="F68" s="81" t="s">
        <v>1913</v>
      </c>
      <c r="G68" s="82" t="s">
        <v>2005</v>
      </c>
      <c r="H68" s="83" t="s">
        <v>1889</v>
      </c>
      <c r="I68" s="80">
        <v>21.018863695913431</v>
      </c>
      <c r="J68" s="74">
        <v>252.24529228371006</v>
      </c>
      <c r="K68" s="72">
        <f t="shared" si="7"/>
        <v>18.315113368389561</v>
      </c>
      <c r="L68" s="72">
        <f t="shared" si="6"/>
        <v>252.25506063912707</v>
      </c>
      <c r="M68" s="72">
        <f t="shared" si="6"/>
        <v>16.944603421052882</v>
      </c>
      <c r="N68" s="84">
        <v>0.26991059632389747</v>
      </c>
      <c r="O68" s="81">
        <v>17</v>
      </c>
      <c r="P68" s="84">
        <v>6.5462935183345825E-2</v>
      </c>
      <c r="Q68" s="84">
        <f t="shared" si="9"/>
        <v>22.857377011899175</v>
      </c>
      <c r="R68" s="72">
        <f t="shared" si="8"/>
        <v>21.982395203245332</v>
      </c>
      <c r="S68" s="81" t="s">
        <v>1876</v>
      </c>
    </row>
    <row r="69" spans="1:19" x14ac:dyDescent="0.3">
      <c r="A69" s="77" t="s">
        <v>2006</v>
      </c>
      <c r="B69" s="78" t="s">
        <v>2007</v>
      </c>
      <c r="C69" s="79" t="s">
        <v>1860</v>
      </c>
      <c r="D69" s="79" t="s">
        <v>1870</v>
      </c>
      <c r="E69" s="80">
        <v>34.280000000000008</v>
      </c>
      <c r="F69" s="81" t="s">
        <v>1913</v>
      </c>
      <c r="G69" s="82" t="s">
        <v>2005</v>
      </c>
      <c r="H69" s="83" t="s">
        <v>1889</v>
      </c>
      <c r="I69" s="80">
        <v>21.589483860552491</v>
      </c>
      <c r="J69" s="74">
        <v>252.29180826188622</v>
      </c>
      <c r="K69" s="72">
        <f t="shared" si="7"/>
        <v>15.747322627513796</v>
      </c>
      <c r="L69" s="72">
        <f t="shared" ref="L69:M84" si="10">AVERAGE(J67:J71)</f>
        <v>252.28657521434144</v>
      </c>
      <c r="M69" s="72">
        <f t="shared" si="10"/>
        <v>16.100343828231551</v>
      </c>
      <c r="N69" s="84">
        <v>0.36460399046472747</v>
      </c>
      <c r="O69" s="81">
        <v>15</v>
      </c>
      <c r="P69" s="84">
        <v>9.4140345535377146E-2</v>
      </c>
      <c r="Q69" s="84">
        <f t="shared" si="9"/>
        <v>20.358060690780093</v>
      </c>
      <c r="R69" s="72">
        <f t="shared" si="8"/>
        <v>19.574378108468508</v>
      </c>
      <c r="S69" s="81" t="s">
        <v>1876</v>
      </c>
    </row>
    <row r="70" spans="1:19" x14ac:dyDescent="0.3">
      <c r="A70" s="77" t="s">
        <v>2008</v>
      </c>
      <c r="B70" s="78" t="s">
        <v>2009</v>
      </c>
      <c r="C70" s="79" t="s">
        <v>1860</v>
      </c>
      <c r="D70" s="79" t="s">
        <v>1870</v>
      </c>
      <c r="E70" s="80">
        <v>33.690000000000012</v>
      </c>
      <c r="F70" s="81" t="s">
        <v>1913</v>
      </c>
      <c r="G70" s="82" t="s">
        <v>2005</v>
      </c>
      <c r="H70" s="83" t="s">
        <v>2010</v>
      </c>
      <c r="I70" s="80">
        <v>22.451807476951966</v>
      </c>
      <c r="J70" s="74">
        <v>252.32611379579112</v>
      </c>
      <c r="K70" s="72">
        <f t="shared" si="7"/>
        <v>11.866866353716162</v>
      </c>
      <c r="L70" s="72">
        <f t="shared" si="10"/>
        <v>252.31588028059235</v>
      </c>
      <c r="M70" s="72">
        <f t="shared" si="10"/>
        <v>15.247112096881661</v>
      </c>
      <c r="N70" s="84">
        <v>0.24599112754678443</v>
      </c>
      <c r="O70" s="81">
        <v>12</v>
      </c>
      <c r="P70" s="84">
        <v>7.1011521853697787E-2</v>
      </c>
      <c r="Q70" s="84">
        <f t="shared" si="9"/>
        <v>16.581083250950385</v>
      </c>
      <c r="R70" s="72">
        <f t="shared" si="8"/>
        <v>15.935372447262722</v>
      </c>
      <c r="S70" s="81" t="s">
        <v>1876</v>
      </c>
    </row>
    <row r="71" spans="1:19" x14ac:dyDescent="0.3">
      <c r="A71" s="77" t="s">
        <v>2011</v>
      </c>
      <c r="B71" s="78" t="s">
        <v>2012</v>
      </c>
      <c r="C71" s="79" t="s">
        <v>1860</v>
      </c>
      <c r="D71" s="79" t="s">
        <v>1870</v>
      </c>
      <c r="E71" s="80">
        <v>33.250000000000014</v>
      </c>
      <c r="F71" s="81" t="s">
        <v>1913</v>
      </c>
      <c r="G71" s="82" t="s">
        <v>2005</v>
      </c>
      <c r="H71" s="83" t="s">
        <v>2010</v>
      </c>
      <c r="I71" s="80">
        <v>21.97222749873772</v>
      </c>
      <c r="J71" s="74">
        <v>252.351697583788</v>
      </c>
      <c r="K71" s="72">
        <f t="shared" si="7"/>
        <v>14.024976255680272</v>
      </c>
      <c r="L71" s="72">
        <f t="shared" si="10"/>
        <v>252.34646453624319</v>
      </c>
      <c r="M71" s="72">
        <f t="shared" si="10"/>
        <v>14.53879790871099</v>
      </c>
      <c r="N71" s="84">
        <v>0.26472112023497885</v>
      </c>
      <c r="O71" s="81">
        <v>8</v>
      </c>
      <c r="P71" s="84">
        <v>9.3593049620726454E-2</v>
      </c>
      <c r="Q71" s="84">
        <f t="shared" si="9"/>
        <v>18.681643555528794</v>
      </c>
      <c r="R71" s="72">
        <f t="shared" si="8"/>
        <v>17.959199955326838</v>
      </c>
      <c r="S71" s="81" t="s">
        <v>1876</v>
      </c>
    </row>
    <row r="72" spans="1:19" x14ac:dyDescent="0.3">
      <c r="A72" s="77" t="s">
        <v>2013</v>
      </c>
      <c r="B72" s="78" t="s">
        <v>2014</v>
      </c>
      <c r="C72" s="79" t="s">
        <v>1860</v>
      </c>
      <c r="D72" s="79" t="s">
        <v>1870</v>
      </c>
      <c r="E72" s="80">
        <v>33.030000000000015</v>
      </c>
      <c r="F72" s="81" t="s">
        <v>1913</v>
      </c>
      <c r="G72" s="82" t="s">
        <v>2005</v>
      </c>
      <c r="H72" s="83" t="s">
        <v>2010</v>
      </c>
      <c r="I72" s="80">
        <v>21.470826249086997</v>
      </c>
      <c r="J72" s="74">
        <v>252.36448947778644</v>
      </c>
      <c r="K72" s="72">
        <f t="shared" si="7"/>
        <v>16.281281879108519</v>
      </c>
      <c r="L72" s="72">
        <f t="shared" si="10"/>
        <v>252.37449041309432</v>
      </c>
      <c r="M72" s="72">
        <f t="shared" si="10"/>
        <v>14.462883781663475</v>
      </c>
      <c r="N72" s="84">
        <v>0.3770455167321568</v>
      </c>
      <c r="O72" s="81">
        <v>11</v>
      </c>
      <c r="P72" s="84">
        <v>0.11368350071693027</v>
      </c>
      <c r="Q72" s="84">
        <f t="shared" si="9"/>
        <v>20.877781028998953</v>
      </c>
      <c r="R72" s="72">
        <f t="shared" si="8"/>
        <v>20.075113228852885</v>
      </c>
      <c r="S72" s="81" t="s">
        <v>1876</v>
      </c>
    </row>
    <row r="73" spans="1:19" x14ac:dyDescent="0.3">
      <c r="A73" s="77" t="s">
        <v>2015</v>
      </c>
      <c r="B73" s="78" t="s">
        <v>2016</v>
      </c>
      <c r="C73" s="79" t="s">
        <v>1860</v>
      </c>
      <c r="D73" s="79" t="s">
        <v>1870</v>
      </c>
      <c r="E73" s="80">
        <v>32.45000000000001</v>
      </c>
      <c r="F73" s="81" t="s">
        <v>1913</v>
      </c>
      <c r="G73" s="82" t="s">
        <v>2005</v>
      </c>
      <c r="H73" s="83" t="s">
        <v>1919</v>
      </c>
      <c r="I73" s="80">
        <v>21.805879460547512</v>
      </c>
      <c r="J73" s="74">
        <v>252.39821356196416</v>
      </c>
      <c r="K73" s="72">
        <f t="shared" si="7"/>
        <v>14.773542427536199</v>
      </c>
      <c r="L73" s="72">
        <f t="shared" si="10"/>
        <v>252.40484208885422</v>
      </c>
      <c r="M73" s="72">
        <f t="shared" si="10"/>
        <v>15.293065468687399</v>
      </c>
      <c r="N73" s="84">
        <v>0.18106246859415956</v>
      </c>
      <c r="O73" s="81">
        <v>7</v>
      </c>
      <c r="P73" s="84">
        <v>6.8435180523941264E-2</v>
      </c>
      <c r="Q73" s="84">
        <f t="shared" si="9"/>
        <v>19.41024796280189</v>
      </c>
      <c r="R73" s="72">
        <f t="shared" si="8"/>
        <v>18.661188676489516</v>
      </c>
      <c r="S73" s="81" t="s">
        <v>1876</v>
      </c>
    </row>
    <row r="74" spans="1:19" x14ac:dyDescent="0.3">
      <c r="A74" s="77" t="s">
        <v>2017</v>
      </c>
      <c r="B74" s="78" t="s">
        <v>2018</v>
      </c>
      <c r="C74" s="79" t="s">
        <v>1860</v>
      </c>
      <c r="D74" s="79" t="s">
        <v>1870</v>
      </c>
      <c r="E74" s="80">
        <v>31.870000000000012</v>
      </c>
      <c r="F74" s="81" t="s">
        <v>1913</v>
      </c>
      <c r="G74" s="82" t="s">
        <v>2005</v>
      </c>
      <c r="H74" s="83" t="s">
        <v>1919</v>
      </c>
      <c r="I74" s="80">
        <v>21.673832890605283</v>
      </c>
      <c r="J74" s="74">
        <v>252.43193764614185</v>
      </c>
      <c r="K74" s="72">
        <f t="shared" si="7"/>
        <v>15.367751992276226</v>
      </c>
      <c r="L74" s="72">
        <f t="shared" si="10"/>
        <v>252.43333312548717</v>
      </c>
      <c r="M74" s="72">
        <f t="shared" si="10"/>
        <v>15.923494938473544</v>
      </c>
      <c r="N74" s="84">
        <v>0.30102232450151689</v>
      </c>
      <c r="O74" s="81">
        <v>17</v>
      </c>
      <c r="P74" s="84">
        <v>7.3008637622865247E-2</v>
      </c>
      <c r="Q74" s="84">
        <f t="shared" si="9"/>
        <v>19.988611939148868</v>
      </c>
      <c r="R74" s="72">
        <f t="shared" si="8"/>
        <v>19.218425201645715</v>
      </c>
      <c r="S74" s="81" t="s">
        <v>1876</v>
      </c>
    </row>
    <row r="75" spans="1:19" x14ac:dyDescent="0.3">
      <c r="A75" s="77" t="s">
        <v>2019</v>
      </c>
      <c r="B75" s="78" t="s">
        <v>2020</v>
      </c>
      <c r="C75" s="79" t="s">
        <v>1860</v>
      </c>
      <c r="D75" s="79" t="s">
        <v>1870</v>
      </c>
      <c r="E75" s="80">
        <v>31.080000000000013</v>
      </c>
      <c r="F75" s="81" t="s">
        <v>1913</v>
      </c>
      <c r="G75" s="82" t="s">
        <v>2005</v>
      </c>
      <c r="H75" s="83" t="s">
        <v>2010</v>
      </c>
      <c r="I75" s="80">
        <v>21.529383380258718</v>
      </c>
      <c r="J75" s="74">
        <v>252.4778721745908</v>
      </c>
      <c r="K75" s="72">
        <f t="shared" si="7"/>
        <v>16.01777478883578</v>
      </c>
      <c r="L75" s="72">
        <f t="shared" si="10"/>
        <v>252.4689178487919</v>
      </c>
      <c r="M75" s="72">
        <f t="shared" si="10"/>
        <v>16.105582788090622</v>
      </c>
      <c r="N75" s="84">
        <v>0.35615756802340676</v>
      </c>
      <c r="O75" s="81">
        <v>17</v>
      </c>
      <c r="P75" s="84">
        <v>8.6380898371977238E-2</v>
      </c>
      <c r="Q75" s="84">
        <f t="shared" si="9"/>
        <v>20.621300794466819</v>
      </c>
      <c r="R75" s="72">
        <f t="shared" si="8"/>
        <v>19.828002135308225</v>
      </c>
      <c r="S75" s="81" t="s">
        <v>1876</v>
      </c>
    </row>
    <row r="76" spans="1:19" x14ac:dyDescent="0.3">
      <c r="A76" s="77" t="s">
        <v>2021</v>
      </c>
      <c r="B76" s="78" t="s">
        <v>2022</v>
      </c>
      <c r="C76" s="79" t="s">
        <v>1860</v>
      </c>
      <c r="D76" s="79" t="s">
        <v>1870</v>
      </c>
      <c r="E76" s="80">
        <v>30.800000000000015</v>
      </c>
      <c r="F76" s="81" t="s">
        <v>1913</v>
      </c>
      <c r="G76" s="82" t="s">
        <v>2005</v>
      </c>
      <c r="H76" s="83" t="s">
        <v>1919</v>
      </c>
      <c r="I76" s="80">
        <v>21.271750310086446</v>
      </c>
      <c r="J76" s="74">
        <v>252.49415276695245</v>
      </c>
      <c r="K76" s="72">
        <f t="shared" si="7"/>
        <v>17.177123604610998</v>
      </c>
      <c r="L76" s="72">
        <f t="shared" si="10"/>
        <v>252.5035722525331</v>
      </c>
      <c r="M76" s="72">
        <f t="shared" si="10"/>
        <v>16.874184804968966</v>
      </c>
      <c r="N76" s="84">
        <v>0.33360151282970985</v>
      </c>
      <c r="O76" s="81">
        <v>12</v>
      </c>
      <c r="P76" s="84">
        <v>9.6302461617149698E-2</v>
      </c>
      <c r="Q76" s="84">
        <f t="shared" si="9"/>
        <v>21.749733641821365</v>
      </c>
      <c r="R76" s="72">
        <f t="shared" si="8"/>
        <v>20.915213691435213</v>
      </c>
      <c r="S76" s="81" t="s">
        <v>1876</v>
      </c>
    </row>
    <row r="77" spans="1:19" x14ac:dyDescent="0.3">
      <c r="A77" s="77" t="s">
        <v>2023</v>
      </c>
      <c r="B77" s="78" t="s">
        <v>2024</v>
      </c>
      <c r="C77" s="79" t="s">
        <v>1860</v>
      </c>
      <c r="D77" s="79" t="s">
        <v>1870</v>
      </c>
      <c r="E77" s="80">
        <v>29.970000000000017</v>
      </c>
      <c r="F77" s="81" t="s">
        <v>1913</v>
      </c>
      <c r="G77" s="82" t="s">
        <v>2005</v>
      </c>
      <c r="H77" s="83" t="s">
        <v>2010</v>
      </c>
      <c r="I77" s="80">
        <v>21.268506416179132</v>
      </c>
      <c r="J77" s="74">
        <v>252.54241309431021</v>
      </c>
      <c r="K77" s="72">
        <f t="shared" si="7"/>
        <v>17.191721127193915</v>
      </c>
      <c r="L77" s="72">
        <f t="shared" si="10"/>
        <v>252.53741262665625</v>
      </c>
      <c r="M77" s="72">
        <f t="shared" si="10"/>
        <v>16.861569069134699</v>
      </c>
      <c r="N77" s="84">
        <v>0.33617749854378987</v>
      </c>
      <c r="O77" s="81">
        <v>13</v>
      </c>
      <c r="P77" s="84">
        <v>9.3238862204373468E-2</v>
      </c>
      <c r="Q77" s="84">
        <f t="shared" si="9"/>
        <v>21.763941897135396</v>
      </c>
      <c r="R77" s="72">
        <f t="shared" si="8"/>
        <v>20.928902923724081</v>
      </c>
      <c r="S77" s="81" t="s">
        <v>1876</v>
      </c>
    </row>
    <row r="78" spans="1:19" x14ac:dyDescent="0.3">
      <c r="A78" s="77" t="s">
        <v>2025</v>
      </c>
      <c r="B78" s="78" t="s">
        <v>2026</v>
      </c>
      <c r="C78" s="79" t="s">
        <v>1860</v>
      </c>
      <c r="D78" s="79" t="s">
        <v>1870</v>
      </c>
      <c r="E78" s="80">
        <v>29.470000000000013</v>
      </c>
      <c r="F78" s="81" t="s">
        <v>1913</v>
      </c>
      <c r="G78" s="82" t="s">
        <v>2005</v>
      </c>
      <c r="H78" s="83" t="s">
        <v>2027</v>
      </c>
      <c r="I78" s="80">
        <v>20.951877219571578</v>
      </c>
      <c r="J78" s="74">
        <v>252.5714855806703</v>
      </c>
      <c r="K78" s="72">
        <f t="shared" si="7"/>
        <v>18.616552511927907</v>
      </c>
      <c r="L78" s="72">
        <f t="shared" si="10"/>
        <v>252.57055526110679</v>
      </c>
      <c r="M78" s="72">
        <f t="shared" si="10"/>
        <v>16.880453912749434</v>
      </c>
      <c r="N78" s="84">
        <v>0.31178321393698466</v>
      </c>
      <c r="O78" s="81">
        <v>10</v>
      </c>
      <c r="P78" s="84">
        <v>9.8594509224842503E-2</v>
      </c>
      <c r="Q78" s="84">
        <f t="shared" si="9"/>
        <v>23.150777778276492</v>
      </c>
      <c r="R78" s="72">
        <f t="shared" si="8"/>
        <v>22.265078133407954</v>
      </c>
      <c r="S78" s="81" t="s">
        <v>1876</v>
      </c>
    </row>
    <row r="79" spans="1:19" x14ac:dyDescent="0.3">
      <c r="A79" s="77" t="s">
        <v>2028</v>
      </c>
      <c r="B79" s="78" t="s">
        <v>2029</v>
      </c>
      <c r="C79" s="79" t="s">
        <v>1860</v>
      </c>
      <c r="D79" s="79" t="s">
        <v>1870</v>
      </c>
      <c r="E79" s="80">
        <v>28.960000000000012</v>
      </c>
      <c r="F79" s="81" t="s">
        <v>1913</v>
      </c>
      <c r="G79" s="82" t="s">
        <v>2005</v>
      </c>
      <c r="H79" s="83" t="s">
        <v>2010</v>
      </c>
      <c r="I79" s="80">
        <v>21.68785037486558</v>
      </c>
      <c r="J79" s="74">
        <v>252.6011395167576</v>
      </c>
      <c r="K79" s="72">
        <f t="shared" si="7"/>
        <v>15.3046733131049</v>
      </c>
      <c r="L79" s="72">
        <f t="shared" si="10"/>
        <v>252.6063725643024</v>
      </c>
      <c r="M79" s="72">
        <f t="shared" si="10"/>
        <v>16.903002702861635</v>
      </c>
      <c r="N79" s="84">
        <v>0.32354369351775292</v>
      </c>
      <c r="O79" s="81">
        <v>13</v>
      </c>
      <c r="P79" s="84">
        <v>8.9734875140866477E-2</v>
      </c>
      <c r="Q79" s="84">
        <f t="shared" si="9"/>
        <v>19.927215358088759</v>
      </c>
      <c r="R79" s="72">
        <f t="shared" si="8"/>
        <v>19.159271418067263</v>
      </c>
      <c r="S79" s="81" t="s">
        <v>1876</v>
      </c>
    </row>
    <row r="80" spans="1:19" x14ac:dyDescent="0.3">
      <c r="A80" s="77" t="s">
        <v>2030</v>
      </c>
      <c r="B80" s="78" t="s">
        <v>2031</v>
      </c>
      <c r="C80" s="79" t="s">
        <v>1860</v>
      </c>
      <c r="D80" s="79" t="s">
        <v>1870</v>
      </c>
      <c r="E80" s="80">
        <v>28.230000000000015</v>
      </c>
      <c r="F80" s="81" t="s">
        <v>1913</v>
      </c>
      <c r="G80" s="82" t="s">
        <v>2005</v>
      </c>
      <c r="H80" s="83" t="s">
        <v>2032</v>
      </c>
      <c r="I80" s="80">
        <v>21.508400220686791</v>
      </c>
      <c r="J80" s="74">
        <v>252.64358534684334</v>
      </c>
      <c r="K80" s="72">
        <f t="shared" si="7"/>
        <v>16.112199006909449</v>
      </c>
      <c r="L80" s="72">
        <f t="shared" si="10"/>
        <v>252.66892946899208</v>
      </c>
      <c r="M80" s="72">
        <f t="shared" si="10"/>
        <v>17.169817326801024</v>
      </c>
      <c r="N80" s="84">
        <v>0.28575039254540407</v>
      </c>
      <c r="O80" s="81">
        <v>11</v>
      </c>
      <c r="P80" s="84">
        <v>8.6156985069988548E-2</v>
      </c>
      <c r="Q80" s="84">
        <f t="shared" si="9"/>
        <v>20.713207033391853</v>
      </c>
      <c r="R80" s="72">
        <f t="shared" si="8"/>
        <v>19.91655106870175</v>
      </c>
      <c r="S80" s="81" t="s">
        <v>1876</v>
      </c>
    </row>
    <row r="81" spans="1:19" x14ac:dyDescent="0.3">
      <c r="A81" s="77" t="s">
        <v>2033</v>
      </c>
      <c r="B81" s="78" t="s">
        <v>2034</v>
      </c>
      <c r="C81" s="79" t="s">
        <v>1860</v>
      </c>
      <c r="D81" s="79" t="s">
        <v>1870</v>
      </c>
      <c r="E81" s="80">
        <v>27.72000000000002</v>
      </c>
      <c r="F81" s="81" t="s">
        <v>1913</v>
      </c>
      <c r="G81" s="82" t="s">
        <v>2005</v>
      </c>
      <c r="H81" s="83" t="s">
        <v>2010</v>
      </c>
      <c r="I81" s="80">
        <v>21.24669609885067</v>
      </c>
      <c r="J81" s="74">
        <v>252.67323928293064</v>
      </c>
      <c r="K81" s="72">
        <f t="shared" si="7"/>
        <v>17.289867555171995</v>
      </c>
      <c r="L81" s="72">
        <f t="shared" si="10"/>
        <v>252.72840062573295</v>
      </c>
      <c r="M81" s="72">
        <f t="shared" si="10"/>
        <v>16.604146049203226</v>
      </c>
      <c r="N81" s="84">
        <v>0.23687099654779997</v>
      </c>
      <c r="O81" s="81">
        <v>11</v>
      </c>
      <c r="P81" s="84">
        <v>7.1419292660601971E-2</v>
      </c>
      <c r="Q81" s="84">
        <f t="shared" si="9"/>
        <v>21.859471087034066</v>
      </c>
      <c r="R81" s="72">
        <f t="shared" si="8"/>
        <v>21.020942462850186</v>
      </c>
      <c r="S81" s="81" t="s">
        <v>1876</v>
      </c>
    </row>
    <row r="82" spans="1:19" x14ac:dyDescent="0.3">
      <c r="A82" s="77" t="s">
        <v>2035</v>
      </c>
      <c r="B82" s="78" t="s">
        <v>2036</v>
      </c>
      <c r="C82" s="79" t="s">
        <v>1860</v>
      </c>
      <c r="D82" s="79" t="s">
        <v>1870</v>
      </c>
      <c r="E82" s="80">
        <v>24.520000000000007</v>
      </c>
      <c r="F82" s="81" t="s">
        <v>1913</v>
      </c>
      <c r="G82" s="82" t="s">
        <v>2005</v>
      </c>
      <c r="H82" s="83" t="s">
        <v>2010</v>
      </c>
      <c r="I82" s="80">
        <v>20.972045722913141</v>
      </c>
      <c r="J82" s="74">
        <v>252.85519761775853</v>
      </c>
      <c r="K82" s="72">
        <f t="shared" si="7"/>
        <v>18.525794246890868</v>
      </c>
      <c r="L82" s="72">
        <f t="shared" si="10"/>
        <v>252.78765837479074</v>
      </c>
      <c r="M82" s="72">
        <f t="shared" si="10"/>
        <v>16.329022522321161</v>
      </c>
      <c r="N82" s="84">
        <v>0.33461985935645455</v>
      </c>
      <c r="O82" s="81">
        <v>19</v>
      </c>
      <c r="P82" s="84">
        <v>7.6767060601925174E-2</v>
      </c>
      <c r="Q82" s="84">
        <f t="shared" si="9"/>
        <v>23.062439733640446</v>
      </c>
      <c r="R82" s="72">
        <f t="shared" si="8"/>
        <v>22.179967049306555</v>
      </c>
      <c r="S82" s="81" t="s">
        <v>1876</v>
      </c>
    </row>
    <row r="83" spans="1:19" x14ac:dyDescent="0.3">
      <c r="A83" s="77" t="s">
        <v>2037</v>
      </c>
      <c r="B83" s="78" t="s">
        <v>2038</v>
      </c>
      <c r="C83" s="79" t="s">
        <v>1860</v>
      </c>
      <c r="D83" s="79" t="s">
        <v>1870</v>
      </c>
      <c r="E83" s="80">
        <v>24.1</v>
      </c>
      <c r="F83" s="81" t="s">
        <v>1913</v>
      </c>
      <c r="G83" s="82" t="s">
        <v>2005</v>
      </c>
      <c r="H83" s="83" t="s">
        <v>2010</v>
      </c>
      <c r="I83" s="80">
        <v>21.580400861346909</v>
      </c>
      <c r="J83" s="74">
        <v>252.86884136437465</v>
      </c>
      <c r="K83" s="72">
        <f t="shared" si="7"/>
        <v>15.788196123938917</v>
      </c>
      <c r="L83" s="72">
        <f t="shared" si="10"/>
        <v>252.8425850520382</v>
      </c>
      <c r="M83" s="72">
        <f t="shared" si="10"/>
        <v>16.060574558555142</v>
      </c>
      <c r="N83" s="84">
        <v>0.26363445885949627</v>
      </c>
      <c r="O83" s="81">
        <v>17</v>
      </c>
      <c r="P83" s="84">
        <v>6.3940748260603336E-2</v>
      </c>
      <c r="Q83" s="84">
        <f t="shared" si="9"/>
        <v>20.397844227300538</v>
      </c>
      <c r="R83" s="72">
        <f t="shared" si="8"/>
        <v>19.612708365116063</v>
      </c>
      <c r="S83" s="81" t="s">
        <v>1876</v>
      </c>
    </row>
    <row r="84" spans="1:19" x14ac:dyDescent="0.3">
      <c r="A84" s="77" t="s">
        <v>2039</v>
      </c>
      <c r="B84" s="78" t="s">
        <v>2040</v>
      </c>
      <c r="C84" s="79" t="s">
        <v>1860</v>
      </c>
      <c r="D84" s="79" t="s">
        <v>1870</v>
      </c>
      <c r="E84" s="80">
        <v>23.220000000000002</v>
      </c>
      <c r="F84" s="81" t="s">
        <v>1913</v>
      </c>
      <c r="G84" s="82" t="s">
        <v>2005</v>
      </c>
      <c r="H84" s="83" t="s">
        <v>2010</v>
      </c>
      <c r="I84" s="80">
        <v>21.993543182512315</v>
      </c>
      <c r="J84" s="74">
        <v>252.89742826204656</v>
      </c>
      <c r="K84" s="72">
        <f t="shared" si="7"/>
        <v>13.929055678694581</v>
      </c>
      <c r="L84" s="72">
        <f t="shared" si="10"/>
        <v>252.89541418516515</v>
      </c>
      <c r="M84" s="72">
        <f t="shared" si="10"/>
        <v>15.124516804306143</v>
      </c>
      <c r="N84" s="84">
        <v>0.34117639925060017</v>
      </c>
      <c r="O84" s="81">
        <v>19</v>
      </c>
      <c r="P84" s="84">
        <v>7.8271234013392213E-2</v>
      </c>
      <c r="Q84" s="84">
        <f t="shared" si="9"/>
        <v>18.588280860596058</v>
      </c>
      <c r="R84" s="72">
        <f t="shared" si="8"/>
        <v>17.869247769798051</v>
      </c>
      <c r="S84" s="81" t="s">
        <v>1876</v>
      </c>
    </row>
    <row r="85" spans="1:19" x14ac:dyDescent="0.3">
      <c r="A85" s="77" t="s">
        <v>2041</v>
      </c>
      <c r="B85" s="78" t="s">
        <v>2042</v>
      </c>
      <c r="C85" s="79" t="s">
        <v>1860</v>
      </c>
      <c r="D85" s="79" t="s">
        <v>1870</v>
      </c>
      <c r="E85" s="80">
        <v>22.580000000000002</v>
      </c>
      <c r="F85" s="81" t="s">
        <v>1913</v>
      </c>
      <c r="G85" s="82" t="s">
        <v>2005</v>
      </c>
      <c r="H85" s="83" t="s">
        <v>1919</v>
      </c>
      <c r="I85" s="80">
        <v>21.806675735982367</v>
      </c>
      <c r="J85" s="74">
        <v>252.91821873308066</v>
      </c>
      <c r="K85" s="72">
        <f t="shared" si="7"/>
        <v>14.769959188079355</v>
      </c>
      <c r="L85" s="72">
        <f t="shared" ref="L85:M100" si="11">AVERAGE(J83:J87)</f>
        <v>252.9167244179751</v>
      </c>
      <c r="M85" s="72">
        <f t="shared" si="11"/>
        <v>14.680127593262487</v>
      </c>
      <c r="N85" s="84">
        <v>0.30450977591326378</v>
      </c>
      <c r="O85" s="81">
        <v>5</v>
      </c>
      <c r="P85" s="84">
        <v>0.13618091175105718</v>
      </c>
      <c r="Q85" s="84">
        <f t="shared" si="9"/>
        <v>19.406760276397236</v>
      </c>
      <c r="R85" s="72">
        <f t="shared" si="8"/>
        <v>18.657828394154421</v>
      </c>
      <c r="S85" s="81" t="s">
        <v>1862</v>
      </c>
    </row>
    <row r="86" spans="1:19" x14ac:dyDescent="0.3">
      <c r="A86" s="77" t="s">
        <v>2043</v>
      </c>
      <c r="B86" s="78" t="s">
        <v>2044</v>
      </c>
      <c r="C86" s="79" t="s">
        <v>1869</v>
      </c>
      <c r="D86" s="79" t="s">
        <v>2045</v>
      </c>
      <c r="E86" s="80">
        <v>21.990000000000002</v>
      </c>
      <c r="F86" s="81" t="s">
        <v>2046</v>
      </c>
      <c r="G86" s="82" t="s">
        <v>2047</v>
      </c>
      <c r="H86" s="83" t="s">
        <v>2010</v>
      </c>
      <c r="I86" s="80">
        <v>22.286760270238446</v>
      </c>
      <c r="J86" s="74">
        <v>252.93738494856524</v>
      </c>
      <c r="K86" s="72">
        <f t="shared" si="7"/>
        <v>12.609578783926992</v>
      </c>
      <c r="L86" s="72">
        <f t="shared" si="11"/>
        <v>252.94933946940984</v>
      </c>
      <c r="M86" s="72">
        <f t="shared" si="11"/>
        <v>15.15598386564692</v>
      </c>
      <c r="N86" s="84">
        <v>0.36102953776503516</v>
      </c>
      <c r="O86" s="81">
        <v>13</v>
      </c>
      <c r="P86" s="84">
        <v>0.10013157772068439</v>
      </c>
      <c r="Q86" s="84">
        <f t="shared" si="9"/>
        <v>17.303990016355613</v>
      </c>
      <c r="R86" s="72">
        <f t="shared" si="8"/>
        <v>16.63187165959377</v>
      </c>
      <c r="S86" s="81" t="s">
        <v>1857</v>
      </c>
    </row>
    <row r="87" spans="1:19" x14ac:dyDescent="0.3">
      <c r="A87" s="77" t="s">
        <v>2048</v>
      </c>
      <c r="B87" s="78" t="s">
        <v>2049</v>
      </c>
      <c r="C87" s="79" t="s">
        <v>1869</v>
      </c>
      <c r="D87" s="79" t="s">
        <v>1853</v>
      </c>
      <c r="E87" s="80">
        <v>21.240000000000002</v>
      </c>
      <c r="F87" s="81" t="s">
        <v>1942</v>
      </c>
      <c r="G87" s="82" t="s">
        <v>2050</v>
      </c>
      <c r="H87" s="83" t="s">
        <v>2010</v>
      </c>
      <c r="I87" s="80">
        <v>21.46581151296165</v>
      </c>
      <c r="J87" s="74">
        <v>252.96174878180832</v>
      </c>
      <c r="K87" s="72">
        <f t="shared" si="7"/>
        <v>16.303848191672586</v>
      </c>
      <c r="L87" s="72">
        <f t="shared" si="11"/>
        <v>252.98149972929073</v>
      </c>
      <c r="M87" s="72">
        <f t="shared" si="11"/>
        <v>15.975298829713051</v>
      </c>
      <c r="N87" s="84">
        <v>0.26796761952003506</v>
      </c>
      <c r="O87" s="81">
        <v>12</v>
      </c>
      <c r="P87" s="84">
        <v>7.7355588631997735E-2</v>
      </c>
      <c r="Q87" s="84">
        <f t="shared" si="9"/>
        <v>20.899745573227975</v>
      </c>
      <c r="R87" s="72">
        <f t="shared" si="8"/>
        <v>20.096275415301847</v>
      </c>
      <c r="S87" s="81" t="s">
        <v>1857</v>
      </c>
    </row>
    <row r="88" spans="1:19" x14ac:dyDescent="0.3">
      <c r="A88" s="77" t="s">
        <v>2051</v>
      </c>
      <c r="B88" s="78" t="s">
        <v>2052</v>
      </c>
      <c r="C88" s="79" t="s">
        <v>1869</v>
      </c>
      <c r="D88" s="79" t="s">
        <v>1872</v>
      </c>
      <c r="E88" s="80">
        <v>19.080000000000002</v>
      </c>
      <c r="F88" s="81" t="s">
        <v>2053</v>
      </c>
      <c r="G88" s="82" t="s">
        <v>2054</v>
      </c>
      <c r="H88" s="83" t="s">
        <v>1919</v>
      </c>
      <c r="I88" s="80">
        <v>21.051671669808648</v>
      </c>
      <c r="J88" s="74">
        <v>253.03191662154845</v>
      </c>
      <c r="K88" s="72">
        <f t="shared" si="7"/>
        <v>18.167477485861085</v>
      </c>
      <c r="L88" s="72">
        <f t="shared" si="11"/>
        <v>253.01080129940442</v>
      </c>
      <c r="M88" s="72">
        <f t="shared" si="11"/>
        <v>16.41129026188058</v>
      </c>
      <c r="N88" s="84">
        <v>0.30250683185727195</v>
      </c>
      <c r="O88" s="81">
        <v>13</v>
      </c>
      <c r="P88" s="84">
        <v>8.3900299495350578E-2</v>
      </c>
      <c r="Q88" s="84">
        <f t="shared" si="9"/>
        <v>22.713678086238119</v>
      </c>
      <c r="R88" s="72">
        <f t="shared" si="8"/>
        <v>21.843945553407522</v>
      </c>
      <c r="S88" s="81" t="s">
        <v>1857</v>
      </c>
    </row>
    <row r="89" spans="1:19" x14ac:dyDescent="0.3">
      <c r="A89" s="77" t="s">
        <v>2055</v>
      </c>
      <c r="B89" s="78" t="s">
        <v>2056</v>
      </c>
      <c r="C89" s="79" t="s">
        <v>1869</v>
      </c>
      <c r="D89" s="79" t="s">
        <v>1853</v>
      </c>
      <c r="E89" s="80">
        <v>18.27</v>
      </c>
      <c r="F89" s="81" t="s">
        <v>1913</v>
      </c>
      <c r="G89" s="82" t="s">
        <v>2054</v>
      </c>
      <c r="H89" s="83" t="s">
        <v>2010</v>
      </c>
      <c r="I89" s="80">
        <v>21.083193222438837</v>
      </c>
      <c r="J89" s="74">
        <v>253.05822956145099</v>
      </c>
      <c r="K89" s="72">
        <f t="shared" si="7"/>
        <v>18.02563049902524</v>
      </c>
      <c r="L89" s="72">
        <f t="shared" si="11"/>
        <v>253.03860855441252</v>
      </c>
      <c r="M89" s="72">
        <f t="shared" si="11"/>
        <v>17.290513323084824</v>
      </c>
      <c r="N89" s="84">
        <v>0.29477243907834672</v>
      </c>
      <c r="O89" s="81">
        <v>23</v>
      </c>
      <c r="P89" s="84">
        <v>6.1464302414596238E-2</v>
      </c>
      <c r="Q89" s="84">
        <f t="shared" si="9"/>
        <v>22.575613685717897</v>
      </c>
      <c r="R89" s="72">
        <f t="shared" si="8"/>
        <v>21.710924601308122</v>
      </c>
      <c r="S89" s="81" t="s">
        <v>1876</v>
      </c>
    </row>
    <row r="90" spans="1:19" x14ac:dyDescent="0.3">
      <c r="A90" s="77" t="s">
        <v>2057</v>
      </c>
      <c r="B90" s="78" t="s">
        <v>2058</v>
      </c>
      <c r="C90" s="79" t="s">
        <v>1860</v>
      </c>
      <c r="D90" s="79" t="s">
        <v>1870</v>
      </c>
      <c r="E90" s="80">
        <v>18.07</v>
      </c>
      <c r="F90" s="81" t="s">
        <v>2059</v>
      </c>
      <c r="G90" s="82" t="s">
        <v>2054</v>
      </c>
      <c r="H90" s="83" t="s">
        <v>1889</v>
      </c>
      <c r="I90" s="80">
        <v>21.322240811351779</v>
      </c>
      <c r="J90" s="74">
        <v>253.06472658364916</v>
      </c>
      <c r="K90" s="72">
        <f t="shared" si="7"/>
        <v>16.949916348917</v>
      </c>
      <c r="L90" s="72">
        <f t="shared" si="11"/>
        <v>253.0641418516513</v>
      </c>
      <c r="M90" s="72">
        <f t="shared" si="11"/>
        <v>17.497632598996823</v>
      </c>
      <c r="N90" s="84">
        <v>0.31506322359444933</v>
      </c>
      <c r="O90" s="81">
        <v>14</v>
      </c>
      <c r="P90" s="84">
        <v>8.4204188418784381E-2</v>
      </c>
      <c r="Q90" s="84">
        <f t="shared" si="9"/>
        <v>21.528585246279206</v>
      </c>
      <c r="R90" s="72">
        <f t="shared" si="8"/>
        <v>20.702143776095511</v>
      </c>
      <c r="S90" s="81" t="s">
        <v>1862</v>
      </c>
    </row>
    <row r="91" spans="1:19" x14ac:dyDescent="0.3">
      <c r="A91" s="77" t="s">
        <v>2060</v>
      </c>
      <c r="B91" s="78" t="s">
        <v>2061</v>
      </c>
      <c r="C91" s="79" t="s">
        <v>1852</v>
      </c>
      <c r="D91" s="79" t="s">
        <v>1870</v>
      </c>
      <c r="E91" s="80">
        <v>17.71</v>
      </c>
      <c r="F91" s="81" t="s">
        <v>1913</v>
      </c>
      <c r="G91" s="82" t="s">
        <v>2054</v>
      </c>
      <c r="H91" s="83" t="s">
        <v>2010</v>
      </c>
      <c r="I91" s="80">
        <v>21.30984575778929</v>
      </c>
      <c r="J91" s="74">
        <v>253.07642122360585</v>
      </c>
      <c r="K91" s="72">
        <f t="shared" si="7"/>
        <v>17.005694089948207</v>
      </c>
      <c r="L91" s="72">
        <f t="shared" si="11"/>
        <v>253.07992961559285</v>
      </c>
      <c r="M91" s="72">
        <f t="shared" si="11"/>
        <v>17.291749019265048</v>
      </c>
      <c r="N91" s="84">
        <v>0.30570869371894915</v>
      </c>
      <c r="O91" s="81">
        <v>17</v>
      </c>
      <c r="P91" s="84">
        <v>7.4145249110166206E-2</v>
      </c>
      <c r="Q91" s="84">
        <f t="shared" si="9"/>
        <v>21.582875580882913</v>
      </c>
      <c r="R91" s="72">
        <f t="shared" si="8"/>
        <v>20.754450902129207</v>
      </c>
      <c r="S91" s="81" t="s">
        <v>1862</v>
      </c>
    </row>
    <row r="92" spans="1:19" x14ac:dyDescent="0.3">
      <c r="A92" s="77" t="s">
        <v>2062</v>
      </c>
      <c r="B92" s="78" t="s">
        <v>2063</v>
      </c>
      <c r="C92" s="79" t="s">
        <v>1860</v>
      </c>
      <c r="D92" s="79" t="s">
        <v>1870</v>
      </c>
      <c r="E92" s="80">
        <v>17.309999999999999</v>
      </c>
      <c r="F92" s="81" t="s">
        <v>1913</v>
      </c>
      <c r="G92" s="82" t="s">
        <v>2064</v>
      </c>
      <c r="H92" s="83" t="s">
        <v>2027</v>
      </c>
      <c r="I92" s="80">
        <v>21.235678984170541</v>
      </c>
      <c r="J92" s="74">
        <v>253.08941526800217</v>
      </c>
      <c r="K92" s="72">
        <f t="shared" si="7"/>
        <v>17.339444571232576</v>
      </c>
      <c r="L92" s="72">
        <f t="shared" si="11"/>
        <v>253.09441797509476</v>
      </c>
      <c r="M92" s="72">
        <f t="shared" si="11"/>
        <v>17.09681787180385</v>
      </c>
      <c r="N92" s="84">
        <v>0.38881081948023533</v>
      </c>
      <c r="O92" s="81">
        <v>25</v>
      </c>
      <c r="P92" s="84">
        <v>7.7762163896047065E-2</v>
      </c>
      <c r="Q92" s="84">
        <f t="shared" si="9"/>
        <v>21.907726049333036</v>
      </c>
      <c r="R92" s="72">
        <f t="shared" si="8"/>
        <v>21.06743468680034</v>
      </c>
      <c r="S92" s="81" t="s">
        <v>2065</v>
      </c>
    </row>
    <row r="93" spans="1:19" x14ac:dyDescent="0.3">
      <c r="A93" s="77" t="s">
        <v>2066</v>
      </c>
      <c r="B93" s="78" t="s">
        <v>2067</v>
      </c>
      <c r="C93" s="79" t="s">
        <v>1869</v>
      </c>
      <c r="D93" s="79" t="s">
        <v>2045</v>
      </c>
      <c r="E93" s="80">
        <v>16.649999999999999</v>
      </c>
      <c r="F93" s="81" t="s">
        <v>2068</v>
      </c>
      <c r="G93" s="82" t="s">
        <v>2069</v>
      </c>
      <c r="H93" s="83" t="s">
        <v>2010</v>
      </c>
      <c r="I93" s="80">
        <v>21.280431202843953</v>
      </c>
      <c r="J93" s="74">
        <v>253.11085544125609</v>
      </c>
      <c r="K93" s="72">
        <f t="shared" si="7"/>
        <v>17.138059587202221</v>
      </c>
      <c r="L93" s="72">
        <f t="shared" si="11"/>
        <v>253.11046561992421</v>
      </c>
      <c r="M93" s="72">
        <f t="shared" si="11"/>
        <v>17.583950134507369</v>
      </c>
      <c r="N93" s="84">
        <v>0.33718169599251518</v>
      </c>
      <c r="O93" s="81">
        <v>15</v>
      </c>
      <c r="P93" s="84">
        <v>8.705993954833223E-2</v>
      </c>
      <c r="Q93" s="84">
        <f t="shared" si="9"/>
        <v>21.711711331543484</v>
      </c>
      <c r="R93" s="72">
        <f t="shared" si="8"/>
        <v>20.878580323998534</v>
      </c>
      <c r="S93" s="81" t="s">
        <v>1862</v>
      </c>
    </row>
    <row r="94" spans="1:19" x14ac:dyDescent="0.3">
      <c r="A94" s="77" t="s">
        <v>2070</v>
      </c>
      <c r="B94" s="78" t="s">
        <v>2071</v>
      </c>
      <c r="C94" s="79" t="s">
        <v>2072</v>
      </c>
      <c r="D94" s="79" t="s">
        <v>2073</v>
      </c>
      <c r="E94" s="80">
        <v>16.04</v>
      </c>
      <c r="F94" s="81" t="s">
        <v>1913</v>
      </c>
      <c r="G94" s="82" t="s">
        <v>2074</v>
      </c>
      <c r="H94" s="83" t="s">
        <v>1889</v>
      </c>
      <c r="I94" s="80">
        <v>21.299783386284613</v>
      </c>
      <c r="J94" s="74">
        <v>253.13067135896046</v>
      </c>
      <c r="K94" s="72">
        <f t="shared" si="7"/>
        <v>17.050974761719246</v>
      </c>
      <c r="L94" s="72">
        <f t="shared" si="11"/>
        <v>253.1457444504602</v>
      </c>
      <c r="M94" s="72">
        <f t="shared" si="11"/>
        <v>17.260114290785008</v>
      </c>
      <c r="N94" s="84">
        <v>0.3268128502940213</v>
      </c>
      <c r="O94" s="81">
        <v>10</v>
      </c>
      <c r="P94" s="84">
        <v>0.10334729755407364</v>
      </c>
      <c r="Q94" s="84">
        <f t="shared" si="9"/>
        <v>21.62694876807339</v>
      </c>
      <c r="R94" s="72">
        <f t="shared" si="8"/>
        <v>20.796914109878955</v>
      </c>
      <c r="S94" s="81" t="s">
        <v>2075</v>
      </c>
    </row>
    <row r="95" spans="1:19" x14ac:dyDescent="0.3">
      <c r="A95" s="77" t="s">
        <v>2076</v>
      </c>
      <c r="B95" s="78" t="s">
        <v>2077</v>
      </c>
      <c r="C95" s="79" t="s">
        <v>2072</v>
      </c>
      <c r="D95" s="79" t="s">
        <v>1870</v>
      </c>
      <c r="E95" s="80">
        <v>15.6</v>
      </c>
      <c r="F95" s="81" t="s">
        <v>2078</v>
      </c>
      <c r="G95" s="82" t="s">
        <v>2079</v>
      </c>
      <c r="H95" s="83" t="s">
        <v>1889</v>
      </c>
      <c r="I95" s="80">
        <v>20.780982741681203</v>
      </c>
      <c r="J95" s="74">
        <v>253.14496480779641</v>
      </c>
      <c r="K95" s="72">
        <f t="shared" si="7"/>
        <v>19.385577662434585</v>
      </c>
      <c r="L95" s="72">
        <f t="shared" si="11"/>
        <v>253.18544125609097</v>
      </c>
      <c r="M95" s="72">
        <f t="shared" si="11"/>
        <v>17.213990515804117</v>
      </c>
      <c r="N95" s="84">
        <v>0.27036190588700459</v>
      </c>
      <c r="O95" s="81">
        <v>12</v>
      </c>
      <c r="P95" s="84">
        <v>7.8046759571241187E-2</v>
      </c>
      <c r="Q95" s="84">
        <f t="shared" si="9"/>
        <v>23.899295591436328</v>
      </c>
      <c r="R95" s="72">
        <f t="shared" si="8"/>
        <v>22.986252830105343</v>
      </c>
      <c r="S95" s="81" t="s">
        <v>1876</v>
      </c>
    </row>
    <row r="96" spans="1:19" x14ac:dyDescent="0.3">
      <c r="A96" s="77" t="s">
        <v>2080</v>
      </c>
      <c r="B96" s="78" t="s">
        <v>2081</v>
      </c>
      <c r="C96" s="79" t="s">
        <v>1860</v>
      </c>
      <c r="D96" s="79" t="s">
        <v>1870</v>
      </c>
      <c r="E96" s="80">
        <v>12.279999999999998</v>
      </c>
      <c r="F96" s="81" t="s">
        <v>2053</v>
      </c>
      <c r="G96" s="82" t="s">
        <v>2074</v>
      </c>
      <c r="H96" s="83" t="s">
        <v>1889</v>
      </c>
      <c r="I96" s="80">
        <v>21.669663361925242</v>
      </c>
      <c r="J96" s="74">
        <v>253.25281537628587</v>
      </c>
      <c r="K96" s="72">
        <f t="shared" si="7"/>
        <v>15.386514871336416</v>
      </c>
      <c r="L96" s="72">
        <f t="shared" si="11"/>
        <v>253.224163508392</v>
      </c>
      <c r="M96" s="72">
        <f t="shared" si="11"/>
        <v>17.343625659959532</v>
      </c>
      <c r="N96" s="84">
        <v>0.34777191406959662</v>
      </c>
      <c r="O96" s="81">
        <v>11</v>
      </c>
      <c r="P96" s="84">
        <v>0.10485717741750655</v>
      </c>
      <c r="Q96" s="84">
        <f t="shared" si="9"/>
        <v>20.006874474767443</v>
      </c>
      <c r="R96" s="72">
        <f t="shared" si="8"/>
        <v>19.236020612675489</v>
      </c>
      <c r="S96" s="81" t="s">
        <v>1857</v>
      </c>
    </row>
    <row r="97" spans="1:19" x14ac:dyDescent="0.3">
      <c r="A97" s="77" t="s">
        <v>2082</v>
      </c>
      <c r="B97" s="78" t="s">
        <v>2083</v>
      </c>
      <c r="C97" s="79" t="s">
        <v>2084</v>
      </c>
      <c r="D97" s="79" t="s">
        <v>1870</v>
      </c>
      <c r="E97" s="80">
        <v>11.2</v>
      </c>
      <c r="F97" s="81" t="s">
        <v>1913</v>
      </c>
      <c r="G97" s="82" t="s">
        <v>2074</v>
      </c>
      <c r="H97" s="83" t="s">
        <v>2010</v>
      </c>
      <c r="I97" s="80">
        <v>21.286927623038199</v>
      </c>
      <c r="J97" s="74">
        <v>253.28789929615593</v>
      </c>
      <c r="K97" s="72">
        <f t="shared" si="7"/>
        <v>17.108825696328111</v>
      </c>
      <c r="L97" s="72">
        <f t="shared" si="11"/>
        <v>253.26847319978341</v>
      </c>
      <c r="M97" s="72">
        <f t="shared" si="11"/>
        <v>17.864456108267539</v>
      </c>
      <c r="N97" s="84">
        <v>0.34270183803751819</v>
      </c>
      <c r="O97" s="81">
        <v>11</v>
      </c>
      <c r="P97" s="84">
        <v>0.10332849197596308</v>
      </c>
      <c r="Q97" s="84">
        <f t="shared" si="9"/>
        <v>21.683257011092692</v>
      </c>
      <c r="R97" s="72">
        <f t="shared" si="8"/>
        <v>20.851165430778821</v>
      </c>
      <c r="S97" s="81" t="s">
        <v>1862</v>
      </c>
    </row>
    <row r="98" spans="1:19" x14ac:dyDescent="0.3">
      <c r="A98" s="77" t="s">
        <v>2085</v>
      </c>
      <c r="B98" s="78" t="s">
        <v>2086</v>
      </c>
      <c r="C98" s="79" t="s">
        <v>1860</v>
      </c>
      <c r="D98" s="79" t="s">
        <v>1870</v>
      </c>
      <c r="E98" s="80">
        <v>10.69</v>
      </c>
      <c r="F98" s="81" t="s">
        <v>2087</v>
      </c>
      <c r="G98" s="82" t="s">
        <v>2088</v>
      </c>
      <c r="H98" s="83" t="s">
        <v>1889</v>
      </c>
      <c r="I98" s="80">
        <v>21.136392153782381</v>
      </c>
      <c r="J98" s="74">
        <v>253.30446670276123</v>
      </c>
      <c r="K98" s="72">
        <f t="shared" si="7"/>
        <v>17.786235307979297</v>
      </c>
      <c r="L98" s="72">
        <f t="shared" si="11"/>
        <v>253.3137574445046</v>
      </c>
      <c r="M98" s="72">
        <f t="shared" si="11"/>
        <v>17.854978178623579</v>
      </c>
      <c r="N98" s="84">
        <v>5.1536759890969876E-2</v>
      </c>
      <c r="O98" s="81">
        <v>4</v>
      </c>
      <c r="P98" s="84">
        <v>2.5768379945484938E-2</v>
      </c>
      <c r="Q98" s="84">
        <f t="shared" si="9"/>
        <v>22.342602366433169</v>
      </c>
      <c r="R98" s="72">
        <f t="shared" si="8"/>
        <v>21.486425111038372</v>
      </c>
      <c r="S98" s="81" t="s">
        <v>1862</v>
      </c>
    </row>
    <row r="99" spans="1:19" x14ac:dyDescent="0.3">
      <c r="A99" s="77" t="s">
        <v>2089</v>
      </c>
      <c r="B99" s="78" t="s">
        <v>2090</v>
      </c>
      <c r="C99" s="79" t="s">
        <v>1860</v>
      </c>
      <c r="D99" s="79" t="s">
        <v>1870</v>
      </c>
      <c r="E99" s="80">
        <v>9.2199999999999989</v>
      </c>
      <c r="F99" s="81" t="s">
        <v>1913</v>
      </c>
      <c r="G99" s="82" t="s">
        <v>2091</v>
      </c>
      <c r="H99" s="83" t="s">
        <v>2010</v>
      </c>
      <c r="I99" s="80">
        <v>20.721082888164602</v>
      </c>
      <c r="J99" s="74">
        <v>253.35221981591769</v>
      </c>
      <c r="K99" s="72">
        <f t="shared" si="7"/>
        <v>19.655127003259295</v>
      </c>
      <c r="L99" s="72">
        <f t="shared" si="11"/>
        <v>253.34175961017868</v>
      </c>
      <c r="M99" s="72">
        <f t="shared" si="11"/>
        <v>18.711693716281687</v>
      </c>
      <c r="N99" s="84">
        <v>0.23938582291316193</v>
      </c>
      <c r="O99" s="81">
        <v>5</v>
      </c>
      <c r="P99" s="84">
        <v>0.10705659457671136</v>
      </c>
      <c r="Q99" s="84">
        <f t="shared" ref="Q99:Q129" si="12">119.3-4.38*(I99+1)</f>
        <v>24.161656949839042</v>
      </c>
      <c r="R99" s="72">
        <f t="shared" si="8"/>
        <v>23.239030211945391</v>
      </c>
      <c r="S99" s="81" t="s">
        <v>1876</v>
      </c>
    </row>
    <row r="100" spans="1:19" x14ac:dyDescent="0.3">
      <c r="A100" s="77" t="s">
        <v>2092</v>
      </c>
      <c r="B100" s="78" t="s">
        <v>2093</v>
      </c>
      <c r="C100" s="79" t="s">
        <v>1860</v>
      </c>
      <c r="D100" s="79" t="s">
        <v>1872</v>
      </c>
      <c r="E100" s="80">
        <v>8.6300000000000008</v>
      </c>
      <c r="F100" s="81" t="s">
        <v>2078</v>
      </c>
      <c r="G100" s="82" t="s">
        <v>2094</v>
      </c>
      <c r="H100" s="83" t="s">
        <v>1889</v>
      </c>
      <c r="I100" s="80">
        <v>20.791513774618938</v>
      </c>
      <c r="J100" s="74">
        <v>253.37138603140227</v>
      </c>
      <c r="K100" s="72">
        <f t="shared" si="7"/>
        <v>19.338188014214779</v>
      </c>
      <c r="L100" s="72">
        <f t="shared" si="11"/>
        <v>253.36826746074718</v>
      </c>
      <c r="M100" s="72">
        <f t="shared" si="11"/>
        <v>18.94549526023021</v>
      </c>
      <c r="N100" s="84">
        <v>0.31731725191145471</v>
      </c>
      <c r="O100" s="81">
        <v>14</v>
      </c>
      <c r="P100" s="84">
        <v>8.4806602826093008E-2</v>
      </c>
      <c r="Q100" s="84">
        <f t="shared" si="12"/>
        <v>23.853169667169055</v>
      </c>
      <c r="R100" s="72">
        <f t="shared" si="8"/>
        <v>22.941811871108101</v>
      </c>
      <c r="S100" s="81" t="s">
        <v>1862</v>
      </c>
    </row>
    <row r="101" spans="1:19" x14ac:dyDescent="0.3">
      <c r="A101" s="77" t="s">
        <v>2095</v>
      </c>
      <c r="B101" s="78" t="s">
        <v>2096</v>
      </c>
      <c r="C101" s="79" t="s">
        <v>1860</v>
      </c>
      <c r="D101" s="79" t="s">
        <v>1872</v>
      </c>
      <c r="E101" s="80">
        <v>7.9700000000000006</v>
      </c>
      <c r="F101" s="81" t="s">
        <v>1913</v>
      </c>
      <c r="G101" s="82" t="s">
        <v>2097</v>
      </c>
      <c r="H101" s="83" t="s">
        <v>1889</v>
      </c>
      <c r="I101" s="80">
        <v>20.71775720897179</v>
      </c>
      <c r="J101" s="74">
        <v>253.39282620465619</v>
      </c>
      <c r="K101" s="72">
        <f t="shared" si="7"/>
        <v>19.670092559626951</v>
      </c>
      <c r="L101" s="72">
        <f t="shared" ref="L101:M116" si="13">AVERAGE(J99:J103)</f>
        <v>253.39851697733775</v>
      </c>
      <c r="M101" s="72">
        <f t="shared" si="13"/>
        <v>19.474764535431031</v>
      </c>
      <c r="N101" s="84">
        <v>0.26827572053666032</v>
      </c>
      <c r="O101" s="81">
        <v>9</v>
      </c>
      <c r="P101" s="84">
        <v>8.942524017888677E-2</v>
      </c>
      <c r="Q101" s="84">
        <f t="shared" si="12"/>
        <v>24.176223424703565</v>
      </c>
      <c r="R101" s="72">
        <f t="shared" si="8"/>
        <v>23.25306457813906</v>
      </c>
      <c r="S101" s="81" t="s">
        <v>1876</v>
      </c>
    </row>
    <row r="102" spans="1:19" x14ac:dyDescent="0.3">
      <c r="A102" s="77" t="s">
        <v>2098</v>
      </c>
      <c r="B102" s="78" t="s">
        <v>2099</v>
      </c>
      <c r="C102" s="79" t="s">
        <v>1860</v>
      </c>
      <c r="D102" s="79" t="s">
        <v>1870</v>
      </c>
      <c r="E102" s="80">
        <v>7.120000000000001</v>
      </c>
      <c r="F102" s="81" t="s">
        <v>1913</v>
      </c>
      <c r="G102" s="82" t="s">
        <v>2094</v>
      </c>
      <c r="H102" s="83" t="s">
        <v>1889</v>
      </c>
      <c r="I102" s="80">
        <v>21.027148129762061</v>
      </c>
      <c r="J102" s="74">
        <v>253.42043854899836</v>
      </c>
      <c r="K102" s="72">
        <f t="shared" si="7"/>
        <v>18.277833416070735</v>
      </c>
      <c r="L102" s="72">
        <f t="shared" si="13"/>
        <v>253.42569206177328</v>
      </c>
      <c r="M102" s="72">
        <f t="shared" si="13"/>
        <v>19.131322620295798</v>
      </c>
      <c r="N102" s="84">
        <v>0.22982370225160553</v>
      </c>
      <c r="O102" s="81">
        <v>13</v>
      </c>
      <c r="P102" s="84">
        <v>6.3741626368087112E-2</v>
      </c>
      <c r="Q102" s="84">
        <f t="shared" si="12"/>
        <v>22.821091191642168</v>
      </c>
      <c r="R102" s="72">
        <f t="shared" si="8"/>
        <v>21.947434892404118</v>
      </c>
      <c r="S102" s="81" t="s">
        <v>1857</v>
      </c>
    </row>
    <row r="103" spans="1:19" x14ac:dyDescent="0.3">
      <c r="A103" s="77" t="s">
        <v>2100</v>
      </c>
      <c r="B103" s="78" t="s">
        <v>2101</v>
      </c>
      <c r="C103" s="79" t="s">
        <v>1860</v>
      </c>
      <c r="D103" s="79" t="s">
        <v>1870</v>
      </c>
      <c r="E103" s="80">
        <v>6.15</v>
      </c>
      <c r="F103" s="81" t="s">
        <v>2053</v>
      </c>
      <c r="G103" s="82" t="s">
        <v>2094</v>
      </c>
      <c r="H103" s="83" t="s">
        <v>1889</v>
      </c>
      <c r="I103" s="80">
        <v>20.548315181337024</v>
      </c>
      <c r="J103" s="74">
        <v>253.45571428571427</v>
      </c>
      <c r="K103" s="72">
        <f t="shared" si="7"/>
        <v>20.4325816839834</v>
      </c>
      <c r="L103" s="72">
        <f t="shared" si="13"/>
        <v>253.45762259480034</v>
      </c>
      <c r="M103" s="72">
        <f t="shared" si="13"/>
        <v>18.547297520272714</v>
      </c>
      <c r="N103" s="84">
        <v>0.28972071996145488</v>
      </c>
      <c r="O103" s="81">
        <v>10</v>
      </c>
      <c r="P103" s="84">
        <v>9.1617736042200776E-2</v>
      </c>
      <c r="Q103" s="84">
        <f t="shared" si="12"/>
        <v>24.918379505743829</v>
      </c>
      <c r="R103" s="72">
        <f t="shared" si="8"/>
        <v>23.968109934757777</v>
      </c>
      <c r="S103" s="81" t="s">
        <v>1876</v>
      </c>
    </row>
    <row r="104" spans="1:19" x14ac:dyDescent="0.3">
      <c r="A104" s="77" t="s">
        <v>2102</v>
      </c>
      <c r="B104" s="78" t="s">
        <v>2103</v>
      </c>
      <c r="C104" s="79" t="s">
        <v>1860</v>
      </c>
      <c r="D104" s="79" t="s">
        <v>1870</v>
      </c>
      <c r="E104" s="80">
        <v>5.8100000000000005</v>
      </c>
      <c r="F104" s="81" t="s">
        <v>1913</v>
      </c>
      <c r="G104" s="82" t="s">
        <v>2094</v>
      </c>
      <c r="H104" s="83" t="s">
        <v>1889</v>
      </c>
      <c r="I104" s="80">
        <v>21.102685016092643</v>
      </c>
      <c r="J104" s="74">
        <v>253.48809523809524</v>
      </c>
      <c r="K104" s="72">
        <f t="shared" si="7"/>
        <v>17.937917427583116</v>
      </c>
      <c r="L104" s="72">
        <f t="shared" si="13"/>
        <v>253.4879127510178</v>
      </c>
      <c r="M104" s="72">
        <f t="shared" si="13"/>
        <v>18.064725763306402</v>
      </c>
      <c r="N104" s="84">
        <v>0.25182687556339611</v>
      </c>
      <c r="O104" s="81">
        <v>13</v>
      </c>
      <c r="P104" s="84">
        <v>6.9844208644901096E-2</v>
      </c>
      <c r="Q104" s="84">
        <f t="shared" si="12"/>
        <v>22.490239629514221</v>
      </c>
      <c r="R104" s="72">
        <f t="shared" si="8"/>
        <v>21.628669232089067</v>
      </c>
      <c r="S104" s="81" t="s">
        <v>1876</v>
      </c>
    </row>
    <row r="105" spans="1:19" x14ac:dyDescent="0.3">
      <c r="A105" s="77" t="s">
        <v>2104</v>
      </c>
      <c r="B105" s="78" t="s">
        <v>2105</v>
      </c>
      <c r="C105" s="79" t="s">
        <v>2106</v>
      </c>
      <c r="D105" s="79" t="s">
        <v>2045</v>
      </c>
      <c r="E105" s="80">
        <v>5.48</v>
      </c>
      <c r="F105" s="81" t="s">
        <v>1913</v>
      </c>
      <c r="G105" s="82" t="s">
        <v>2094</v>
      </c>
      <c r="H105" s="83" t="s">
        <v>2010</v>
      </c>
      <c r="I105" s="80">
        <v>21.440430552422367</v>
      </c>
      <c r="J105" s="73">
        <v>253.53103869653768</v>
      </c>
      <c r="K105" s="72">
        <f t="shared" si="7"/>
        <v>16.418062514099361</v>
      </c>
      <c r="L105" s="72">
        <f t="shared" si="13"/>
        <v>253.52406536708372</v>
      </c>
      <c r="M105" s="72">
        <f t="shared" si="13"/>
        <v>18.356398735117526</v>
      </c>
      <c r="N105" s="84">
        <v>0.22068346471630051</v>
      </c>
      <c r="O105" s="81">
        <v>10</v>
      </c>
      <c r="P105" s="84">
        <v>6.9786239044091383E-2</v>
      </c>
      <c r="Q105" s="84">
        <f t="shared" si="12"/>
        <v>21.010914180390031</v>
      </c>
      <c r="R105" s="72">
        <f t="shared" si="8"/>
        <v>20.203383068777626</v>
      </c>
      <c r="S105" s="81" t="s">
        <v>1862</v>
      </c>
    </row>
    <row r="106" spans="1:19" x14ac:dyDescent="0.3">
      <c r="A106" s="77" t="s">
        <v>2107</v>
      </c>
      <c r="B106" s="78" t="s">
        <v>2108</v>
      </c>
      <c r="C106" s="79" t="s">
        <v>1860</v>
      </c>
      <c r="D106" s="79" t="s">
        <v>1870</v>
      </c>
      <c r="E106" s="80">
        <v>5.3800000000000008</v>
      </c>
      <c r="F106" s="81" t="s">
        <v>2078</v>
      </c>
      <c r="G106" s="82" t="s">
        <v>2094</v>
      </c>
      <c r="H106" s="83" t="s">
        <v>1889</v>
      </c>
      <c r="I106" s="80">
        <v>21.253948050045469</v>
      </c>
      <c r="J106" s="73">
        <v>253.54427698574338</v>
      </c>
      <c r="K106" s="72">
        <f t="shared" si="7"/>
        <v>17.257233774795395</v>
      </c>
      <c r="L106" s="72">
        <f t="shared" si="13"/>
        <v>253.5619001066822</v>
      </c>
      <c r="M106" s="72">
        <f t="shared" si="13"/>
        <v>17.985348816608912</v>
      </c>
      <c r="N106" s="84">
        <v>0.22574338026474491</v>
      </c>
      <c r="O106" s="81">
        <v>12</v>
      </c>
      <c r="P106" s="84">
        <v>6.5166500681813275E-2</v>
      </c>
      <c r="Q106" s="84">
        <f t="shared" si="12"/>
        <v>21.827707540800844</v>
      </c>
      <c r="R106" s="72">
        <f t="shared" si="8"/>
        <v>20.990339228808139</v>
      </c>
      <c r="S106" s="81" t="s">
        <v>1876</v>
      </c>
    </row>
    <row r="107" spans="1:19" x14ac:dyDescent="0.3">
      <c r="A107" s="77" t="s">
        <v>2109</v>
      </c>
      <c r="B107" s="78" t="s">
        <v>2110</v>
      </c>
      <c r="C107" s="79" t="s">
        <v>1860</v>
      </c>
      <c r="D107" s="79" t="s">
        <v>1870</v>
      </c>
      <c r="E107" s="80">
        <v>4.9500000000000011</v>
      </c>
      <c r="F107" s="81" t="s">
        <v>1913</v>
      </c>
      <c r="G107" s="82" t="s">
        <v>2094</v>
      </c>
      <c r="H107" s="83" t="s">
        <v>1889</v>
      </c>
      <c r="I107" s="80">
        <v>20.703067049971921</v>
      </c>
      <c r="J107" s="73">
        <v>253.6012016293279</v>
      </c>
      <c r="K107" s="72">
        <f t="shared" si="7"/>
        <v>19.736198275126355</v>
      </c>
      <c r="L107" s="72">
        <f t="shared" si="13"/>
        <v>253.59511201629326</v>
      </c>
      <c r="M107" s="72">
        <f t="shared" si="13"/>
        <v>18.277532201846221</v>
      </c>
      <c r="N107" s="84">
        <v>0.15986016733308139</v>
      </c>
      <c r="O107" s="81">
        <v>13</v>
      </c>
      <c r="P107" s="84">
        <v>4.4337233094129111E-2</v>
      </c>
      <c r="Q107" s="84">
        <f t="shared" si="12"/>
        <v>24.240566321122984</v>
      </c>
      <c r="R107" s="72">
        <f t="shared" si="8"/>
        <v>23.315057049118508</v>
      </c>
      <c r="S107" s="81" t="s">
        <v>1876</v>
      </c>
    </row>
    <row r="108" spans="1:19" x14ac:dyDescent="0.3">
      <c r="A108" s="77" t="s">
        <v>2111</v>
      </c>
      <c r="B108" s="78" t="s">
        <v>2112</v>
      </c>
      <c r="C108" s="79" t="s">
        <v>1860</v>
      </c>
      <c r="D108" s="79" t="s">
        <v>1870</v>
      </c>
      <c r="E108" s="80">
        <v>4.620000000000001</v>
      </c>
      <c r="F108" s="81" t="s">
        <v>1913</v>
      </c>
      <c r="G108" s="82" t="s">
        <v>2094</v>
      </c>
      <c r="H108" s="83" t="s">
        <v>2010</v>
      </c>
      <c r="I108" s="80">
        <v>20.960592868568817</v>
      </c>
      <c r="J108" s="73">
        <v>253.64488798370672</v>
      </c>
      <c r="K108" s="72">
        <f t="shared" si="7"/>
        <v>18.577332091440326</v>
      </c>
      <c r="L108" s="72">
        <f t="shared" si="13"/>
        <v>253.62503054989816</v>
      </c>
      <c r="M108" s="72">
        <f t="shared" si="13"/>
        <v>18.718336687251075</v>
      </c>
      <c r="N108" s="84">
        <v>0.25231034296116178</v>
      </c>
      <c r="O108" s="81">
        <v>9</v>
      </c>
      <c r="P108" s="84">
        <v>8.4103447653720589E-2</v>
      </c>
      <c r="Q108" s="84">
        <f t="shared" si="12"/>
        <v>23.112603235668587</v>
      </c>
      <c r="R108" s="72">
        <f t="shared" si="8"/>
        <v>22.228298094639612</v>
      </c>
      <c r="S108" s="81" t="s">
        <v>2113</v>
      </c>
    </row>
    <row r="109" spans="1:19" x14ac:dyDescent="0.3">
      <c r="A109" s="77" t="s">
        <v>2114</v>
      </c>
      <c r="B109" s="78" t="s">
        <v>2115</v>
      </c>
      <c r="C109" s="79" t="s">
        <v>2116</v>
      </c>
      <c r="D109" s="79" t="s">
        <v>2117</v>
      </c>
      <c r="E109" s="80">
        <v>4.5500000000000007</v>
      </c>
      <c r="F109" s="81" t="s">
        <v>2118</v>
      </c>
      <c r="G109" s="82" t="s">
        <v>2119</v>
      </c>
      <c r="H109" s="83" t="s">
        <v>2027</v>
      </c>
      <c r="I109" s="80">
        <v>20.778036810273409</v>
      </c>
      <c r="J109" s="73">
        <v>253.65415478615071</v>
      </c>
      <c r="K109" s="72">
        <f t="shared" si="7"/>
        <v>19.398834353769658</v>
      </c>
      <c r="L109" s="72">
        <f t="shared" si="13"/>
        <v>253.65865580448067</v>
      </c>
      <c r="M109" s="72">
        <f t="shared" si="13"/>
        <v>19.078552886499459</v>
      </c>
      <c r="N109" s="84">
        <v>0.23854217358723839</v>
      </c>
      <c r="O109" s="81">
        <v>11</v>
      </c>
      <c r="P109" s="84">
        <v>7.1923171496790547E-2</v>
      </c>
      <c r="Q109" s="84">
        <f t="shared" si="12"/>
        <v>23.912198771002465</v>
      </c>
      <c r="R109" s="72">
        <f t="shared" si="8"/>
        <v>22.998684660646234</v>
      </c>
      <c r="S109" s="81" t="s">
        <v>1876</v>
      </c>
    </row>
    <row r="110" spans="1:19" x14ac:dyDescent="0.3">
      <c r="A110" s="77" t="s">
        <v>2120</v>
      </c>
      <c r="B110" s="78" t="s">
        <v>2121</v>
      </c>
      <c r="C110" s="79" t="s">
        <v>1860</v>
      </c>
      <c r="D110" s="79" t="s">
        <v>1870</v>
      </c>
      <c r="E110" s="80">
        <v>4.3500000000000005</v>
      </c>
      <c r="F110" s="81" t="s">
        <v>1913</v>
      </c>
      <c r="G110" s="82" t="s">
        <v>2094</v>
      </c>
      <c r="H110" s="83" t="s">
        <v>1889</v>
      </c>
      <c r="I110" s="80">
        <v>20.950647790861417</v>
      </c>
      <c r="J110" s="73">
        <v>253.68063136456212</v>
      </c>
      <c r="K110" s="72">
        <f t="shared" si="7"/>
        <v>18.622084941123632</v>
      </c>
      <c r="L110" s="72">
        <f t="shared" si="13"/>
        <v>253.69678207739307</v>
      </c>
      <c r="M110" s="72">
        <f t="shared" si="13"/>
        <v>19.339842733569196</v>
      </c>
      <c r="N110" s="84">
        <v>0.22005166944248059</v>
      </c>
      <c r="O110" s="81">
        <v>8</v>
      </c>
      <c r="P110" s="84">
        <v>7.7800013837099294E-2</v>
      </c>
      <c r="Q110" s="84">
        <f t="shared" si="12"/>
        <v>23.156162676026995</v>
      </c>
      <c r="R110" s="72">
        <f t="shared" si="8"/>
        <v>22.270266322564837</v>
      </c>
      <c r="S110" s="81" t="s">
        <v>1876</v>
      </c>
    </row>
    <row r="111" spans="1:19" x14ac:dyDescent="0.3">
      <c r="A111" s="77" t="s">
        <v>2122</v>
      </c>
      <c r="B111" s="78" t="s">
        <v>2123</v>
      </c>
      <c r="C111" s="79" t="s">
        <v>1860</v>
      </c>
      <c r="D111" s="79" t="s">
        <v>1870</v>
      </c>
      <c r="E111" s="80">
        <v>4.1100000000000003</v>
      </c>
      <c r="F111" s="81" t="s">
        <v>1913</v>
      </c>
      <c r="G111" s="82" t="s">
        <v>2094</v>
      </c>
      <c r="H111" s="83" t="s">
        <v>1889</v>
      </c>
      <c r="I111" s="80">
        <v>20.853707828658372</v>
      </c>
      <c r="J111" s="73">
        <v>253.7124032586558</v>
      </c>
      <c r="K111" s="72">
        <f t="shared" si="7"/>
        <v>19.058314771037331</v>
      </c>
      <c r="L111" s="72">
        <f t="shared" si="13"/>
        <v>253.73093686354377</v>
      </c>
      <c r="M111" s="72">
        <f t="shared" si="13"/>
        <v>19.714911410033906</v>
      </c>
      <c r="N111" s="84">
        <v>0.2055318012028752</v>
      </c>
      <c r="O111" s="81">
        <v>10</v>
      </c>
      <c r="P111" s="84">
        <v>6.4994862339802062E-2</v>
      </c>
      <c r="Q111" s="84">
        <f t="shared" si="12"/>
        <v>23.580759710476329</v>
      </c>
      <c r="R111" s="72">
        <f t="shared" si="8"/>
        <v>22.679352963061689</v>
      </c>
      <c r="S111" s="81" t="s">
        <v>1876</v>
      </c>
    </row>
    <row r="112" spans="1:19" x14ac:dyDescent="0.3">
      <c r="A112" s="77" t="s">
        <v>2124</v>
      </c>
      <c r="B112" s="78" t="s">
        <v>2125</v>
      </c>
      <c r="C112" s="79" t="s">
        <v>1860</v>
      </c>
      <c r="D112" s="79" t="s">
        <v>1870</v>
      </c>
      <c r="E112" s="80">
        <v>3.5100000000000007</v>
      </c>
      <c r="F112" s="81" t="s">
        <v>1913</v>
      </c>
      <c r="G112" s="82" t="s">
        <v>2094</v>
      </c>
      <c r="H112" s="83" t="s">
        <v>1889</v>
      </c>
      <c r="I112" s="80">
        <v>20.412744997672217</v>
      </c>
      <c r="J112" s="73">
        <v>253.79183299389001</v>
      </c>
      <c r="K112" s="72">
        <f t="shared" si="7"/>
        <v>21.042647510475035</v>
      </c>
      <c r="L112" s="72">
        <f t="shared" si="13"/>
        <v>253.7666802443992</v>
      </c>
      <c r="M112" s="72">
        <f t="shared" si="13"/>
        <v>20.11368081654134</v>
      </c>
      <c r="N112" s="84">
        <v>0.32515578105730064</v>
      </c>
      <c r="O112" s="81">
        <v>10</v>
      </c>
      <c r="P112" s="84">
        <v>0.10282328625121025</v>
      </c>
      <c r="Q112" s="84">
        <f t="shared" si="12"/>
        <v>25.512176910195691</v>
      </c>
      <c r="R112" s="72">
        <f t="shared" si="8"/>
        <v>24.540216109823263</v>
      </c>
      <c r="S112" s="81" t="s">
        <v>1876</v>
      </c>
    </row>
    <row r="113" spans="1:19" x14ac:dyDescent="0.3">
      <c r="A113" s="77" t="s">
        <v>2126</v>
      </c>
      <c r="B113" s="78" t="s">
        <v>2127</v>
      </c>
      <c r="C113" s="79" t="s">
        <v>1860</v>
      </c>
      <c r="D113" s="79" t="s">
        <v>1870</v>
      </c>
      <c r="E113" s="80">
        <v>3.3300000000000005</v>
      </c>
      <c r="F113" s="81" t="s">
        <v>1913</v>
      </c>
      <c r="G113" s="82" t="s">
        <v>2094</v>
      </c>
      <c r="H113" s="83" t="s">
        <v>1889</v>
      </c>
      <c r="I113" s="80">
        <v>20.543849894719141</v>
      </c>
      <c r="J113" s="73">
        <v>253.81566191446029</v>
      </c>
      <c r="K113" s="72">
        <f t="shared" si="7"/>
        <v>20.452675473763875</v>
      </c>
      <c r="L113" s="72">
        <f t="shared" si="13"/>
        <v>253.81327902240326</v>
      </c>
      <c r="M113" s="72">
        <f t="shared" si="13"/>
        <v>20.030922172880786</v>
      </c>
      <c r="N113" s="84">
        <v>0.32304789227518921</v>
      </c>
      <c r="O113" s="81">
        <v>7</v>
      </c>
      <c r="P113" s="84">
        <v>0.1221006263605335</v>
      </c>
      <c r="Q113" s="84">
        <f t="shared" si="12"/>
        <v>24.937937461130161</v>
      </c>
      <c r="R113" s="72">
        <f t="shared" si="8"/>
        <v>23.986953444285234</v>
      </c>
      <c r="S113" s="81" t="s">
        <v>1876</v>
      </c>
    </row>
    <row r="114" spans="1:19" x14ac:dyDescent="0.3">
      <c r="A114" s="77" t="s">
        <v>2128</v>
      </c>
      <c r="B114" s="78" t="s">
        <v>2129</v>
      </c>
      <c r="C114" s="79" t="s">
        <v>1860</v>
      </c>
      <c r="D114" s="79" t="s">
        <v>1870</v>
      </c>
      <c r="E114" s="80">
        <v>3.2000000000000006</v>
      </c>
      <c r="F114" s="81" t="s">
        <v>1913</v>
      </c>
      <c r="G114" s="82" t="s">
        <v>2094</v>
      </c>
      <c r="H114" s="83" t="s">
        <v>1889</v>
      </c>
      <c r="I114" s="80">
        <v>20.334959691931818</v>
      </c>
      <c r="J114" s="73">
        <v>253.83287169042771</v>
      </c>
      <c r="K114" s="72">
        <f t="shared" si="7"/>
        <v>21.392681386306819</v>
      </c>
      <c r="L114" s="72">
        <f t="shared" si="13"/>
        <v>253.86623217922607</v>
      </c>
      <c r="M114" s="72">
        <f t="shared" si="13"/>
        <v>20.063157328075555</v>
      </c>
      <c r="N114" s="84">
        <v>0.31404169323639475</v>
      </c>
      <c r="O114" s="81">
        <v>12</v>
      </c>
      <c r="P114" s="84">
        <v>9.0656028063399202E-2</v>
      </c>
      <c r="Q114" s="84">
        <f t="shared" si="12"/>
        <v>25.852876549338632</v>
      </c>
      <c r="R114" s="72">
        <f t="shared" si="8"/>
        <v>24.868470100047745</v>
      </c>
      <c r="S114" s="81" t="s">
        <v>1876</v>
      </c>
    </row>
    <row r="115" spans="1:19" x14ac:dyDescent="0.3">
      <c r="A115" s="77" t="s">
        <v>2130</v>
      </c>
      <c r="B115" s="78" t="s">
        <v>2131</v>
      </c>
      <c r="C115" s="79" t="s">
        <v>1860</v>
      </c>
      <c r="D115" s="79" t="s">
        <v>1870</v>
      </c>
      <c r="E115" s="80">
        <v>2.5900000000000003</v>
      </c>
      <c r="F115" s="81" t="s">
        <v>1913</v>
      </c>
      <c r="G115" s="82" t="s">
        <v>2094</v>
      </c>
      <c r="H115" s="83" t="s">
        <v>1919</v>
      </c>
      <c r="I115" s="80">
        <v>21.042601839373145</v>
      </c>
      <c r="J115" s="73">
        <v>253.91362525458248</v>
      </c>
      <c r="K115" s="72">
        <f t="shared" si="7"/>
        <v>18.20829172282086</v>
      </c>
      <c r="L115" s="72">
        <f t="shared" si="13"/>
        <v>253.90938900203665</v>
      </c>
      <c r="M115" s="72">
        <f t="shared" si="13"/>
        <v>20.247702066378615</v>
      </c>
      <c r="N115" s="84">
        <v>0.34634590767134099</v>
      </c>
      <c r="O115" s="81">
        <v>12</v>
      </c>
      <c r="P115" s="84">
        <v>9.9981451513386999E-2</v>
      </c>
      <c r="Q115" s="84">
        <f t="shared" si="12"/>
        <v>22.753403943545621</v>
      </c>
      <c r="R115" s="72">
        <f t="shared" si="8"/>
        <v>21.882220237845345</v>
      </c>
      <c r="S115" s="81" t="s">
        <v>1876</v>
      </c>
    </row>
    <row r="116" spans="1:19" x14ac:dyDescent="0.3">
      <c r="A116" s="77" t="s">
        <v>2132</v>
      </c>
      <c r="B116" s="85" t="s">
        <v>2133</v>
      </c>
      <c r="C116" s="79" t="s">
        <v>1860</v>
      </c>
      <c r="D116" s="79" t="s">
        <v>1870</v>
      </c>
      <c r="E116" s="86">
        <v>2.1100000000000003</v>
      </c>
      <c r="F116" s="81" t="s">
        <v>1913</v>
      </c>
      <c r="G116" s="82" t="s">
        <v>2094</v>
      </c>
      <c r="H116" s="83" t="s">
        <v>1889</v>
      </c>
      <c r="I116" s="80">
        <v>20.817890989553071</v>
      </c>
      <c r="J116" s="73">
        <v>253.97716904276984</v>
      </c>
      <c r="K116" s="72">
        <f t="shared" si="7"/>
        <v>19.219490547011191</v>
      </c>
      <c r="L116" s="72">
        <f t="shared" si="13"/>
        <v>253.95016293279022</v>
      </c>
      <c r="M116" s="72">
        <f t="shared" si="13"/>
        <v>20.422020401675095</v>
      </c>
      <c r="N116" s="84">
        <v>0.31080041838972822</v>
      </c>
      <c r="O116" s="81">
        <v>9</v>
      </c>
      <c r="P116" s="84">
        <v>0.10360013946324274</v>
      </c>
      <c r="Q116" s="84">
        <f t="shared" si="12"/>
        <v>23.737637465757544</v>
      </c>
      <c r="R116" s="72">
        <f t="shared" si="8"/>
        <v>22.830500024086049</v>
      </c>
      <c r="S116" s="81" t="s">
        <v>1876</v>
      </c>
    </row>
    <row r="117" spans="1:19" x14ac:dyDescent="0.3">
      <c r="A117" s="77" t="s">
        <v>2134</v>
      </c>
      <c r="B117" s="85" t="s">
        <v>2135</v>
      </c>
      <c r="C117" s="79" t="s">
        <v>1860</v>
      </c>
      <c r="D117" s="79" t="s">
        <v>1870</v>
      </c>
      <c r="E117" s="86">
        <v>1.8800000000000001</v>
      </c>
      <c r="F117" s="81" t="s">
        <v>1913</v>
      </c>
      <c r="G117" s="82" t="s">
        <v>2094</v>
      </c>
      <c r="H117" s="83" t="s">
        <v>1889</v>
      </c>
      <c r="I117" s="80">
        <v>20.207695288446597</v>
      </c>
      <c r="J117" s="73">
        <v>254.00761710794296</v>
      </c>
      <c r="K117" s="72">
        <f t="shared" si="7"/>
        <v>21.965371201990322</v>
      </c>
      <c r="L117" s="72">
        <f t="shared" ref="L117:M127" si="14">AVERAGE(J115:J119)</f>
        <v>253.98908350305501</v>
      </c>
      <c r="M117" s="72">
        <f t="shared" si="14"/>
        <v>20.578011052404701</v>
      </c>
      <c r="N117" s="84">
        <v>0.30866111200624552</v>
      </c>
      <c r="O117" s="81">
        <v>35</v>
      </c>
      <c r="P117" s="84">
        <v>5.2173250416262723E-2</v>
      </c>
      <c r="Q117" s="84">
        <f t="shared" si="12"/>
        <v>26.410294636603908</v>
      </c>
      <c r="R117" s="72">
        <f t="shared" si="8"/>
        <v>25.40552588275537</v>
      </c>
      <c r="S117" s="81" t="s">
        <v>1876</v>
      </c>
    </row>
    <row r="118" spans="1:19" x14ac:dyDescent="0.3">
      <c r="A118" s="77" t="s">
        <v>2136</v>
      </c>
      <c r="B118" s="85" t="s">
        <v>2137</v>
      </c>
      <c r="C118" s="79" t="s">
        <v>1860</v>
      </c>
      <c r="D118" s="79" t="s">
        <v>2073</v>
      </c>
      <c r="E118" s="86">
        <v>1.79</v>
      </c>
      <c r="F118" s="81" t="s">
        <v>1913</v>
      </c>
      <c r="G118" s="82" t="s">
        <v>2094</v>
      </c>
      <c r="H118" s="83" t="s">
        <v>1889</v>
      </c>
      <c r="I118" s="80">
        <v>20.350162855500827</v>
      </c>
      <c r="J118" s="73">
        <v>254.0195315682281</v>
      </c>
      <c r="K118" s="72">
        <f t="shared" si="7"/>
        <v>21.324267150246285</v>
      </c>
      <c r="L118" s="72">
        <f t="shared" si="14"/>
        <v>254.01291242362527</v>
      </c>
      <c r="M118" s="72">
        <f t="shared" si="14"/>
        <v>21.404211763877523</v>
      </c>
      <c r="N118" s="84">
        <v>0.25748994175711781</v>
      </c>
      <c r="O118" s="81">
        <v>9</v>
      </c>
      <c r="P118" s="84">
        <v>8.5829980585705942E-2</v>
      </c>
      <c r="Q118" s="84">
        <f t="shared" si="12"/>
        <v>25.786286692906373</v>
      </c>
      <c r="R118" s="72">
        <f t="shared" si="8"/>
        <v>24.804312749786519</v>
      </c>
      <c r="S118" s="81" t="s">
        <v>1862</v>
      </c>
    </row>
    <row r="119" spans="1:19" x14ac:dyDescent="0.3">
      <c r="A119" s="77" t="s">
        <v>2138</v>
      </c>
      <c r="B119" s="85" t="s">
        <v>2139</v>
      </c>
      <c r="C119" s="79" t="s">
        <v>1860</v>
      </c>
      <c r="D119" s="79" t="s">
        <v>1853</v>
      </c>
      <c r="E119" s="86">
        <v>1.73</v>
      </c>
      <c r="F119" s="81" t="s">
        <v>2068</v>
      </c>
      <c r="G119" s="82" t="s">
        <v>2094</v>
      </c>
      <c r="H119" s="83" t="s">
        <v>1889</v>
      </c>
      <c r="I119" s="80">
        <v>20.161636746676702</v>
      </c>
      <c r="J119" s="73">
        <v>254.02747454175153</v>
      </c>
      <c r="K119" s="72">
        <f t="shared" si="7"/>
        <v>22.17263463995485</v>
      </c>
      <c r="L119" s="72">
        <f t="shared" si="14"/>
        <v>254.02482688391038</v>
      </c>
      <c r="M119" s="72">
        <f t="shared" si="14"/>
        <v>22.224253700923956</v>
      </c>
      <c r="N119" s="84">
        <v>0.36011405456343931</v>
      </c>
      <c r="O119" s="81">
        <v>10</v>
      </c>
      <c r="P119" s="84">
        <v>0.11387806298586209</v>
      </c>
      <c r="Q119" s="84">
        <f t="shared" si="12"/>
        <v>26.612031049556037</v>
      </c>
      <c r="R119" s="72">
        <f t="shared" si="8"/>
        <v>25.599892929024335</v>
      </c>
      <c r="S119" s="81" t="s">
        <v>1876</v>
      </c>
    </row>
    <row r="120" spans="1:19" x14ac:dyDescent="0.3">
      <c r="A120" s="77" t="s">
        <v>2140</v>
      </c>
      <c r="B120" s="85" t="s">
        <v>2141</v>
      </c>
      <c r="C120" s="79" t="s">
        <v>1860</v>
      </c>
      <c r="D120" s="79" t="s">
        <v>1853</v>
      </c>
      <c r="E120" s="86">
        <v>1.69</v>
      </c>
      <c r="F120" s="81" t="s">
        <v>1913</v>
      </c>
      <c r="G120" s="82" t="s">
        <v>2094</v>
      </c>
      <c r="H120" s="83" t="s">
        <v>1889</v>
      </c>
      <c r="I120" s="80">
        <v>20.124601048847786</v>
      </c>
      <c r="J120" s="73">
        <v>254.03276985743381</v>
      </c>
      <c r="K120" s="72">
        <f t="shared" si="7"/>
        <v>22.33929528018497</v>
      </c>
      <c r="L120" s="72">
        <f t="shared" si="14"/>
        <v>254.03171079429734</v>
      </c>
      <c r="M120" s="72">
        <f t="shared" si="14"/>
        <v>22.3700372756342</v>
      </c>
      <c r="N120" s="84">
        <v>0.34925455311125098</v>
      </c>
      <c r="O120" s="81">
        <v>16</v>
      </c>
      <c r="P120" s="84">
        <v>8.7313638277812744E-2</v>
      </c>
      <c r="Q120" s="84">
        <f t="shared" si="12"/>
        <v>26.774247406046698</v>
      </c>
      <c r="R120" s="72">
        <f t="shared" si="8"/>
        <v>25.756183573862359</v>
      </c>
      <c r="S120" s="81" t="s">
        <v>1876</v>
      </c>
    </row>
    <row r="121" spans="1:19" x14ac:dyDescent="0.3">
      <c r="A121" s="77" t="s">
        <v>2142</v>
      </c>
      <c r="B121" s="85" t="s">
        <v>2143</v>
      </c>
      <c r="C121" s="79" t="s">
        <v>1860</v>
      </c>
      <c r="D121" s="79" t="s">
        <v>1870</v>
      </c>
      <c r="E121" s="86">
        <v>1.66</v>
      </c>
      <c r="F121" s="81" t="s">
        <v>1913</v>
      </c>
      <c r="G121" s="82" t="s">
        <v>2094</v>
      </c>
      <c r="H121" s="83" t="s">
        <v>1919</v>
      </c>
      <c r="I121" s="80">
        <v>19.906733281723703</v>
      </c>
      <c r="J121" s="73">
        <v>254.03674134419552</v>
      </c>
      <c r="K121" s="72">
        <f t="shared" si="7"/>
        <v>23.319700232243349</v>
      </c>
      <c r="L121" s="72">
        <f t="shared" si="14"/>
        <v>254.03727087576377</v>
      </c>
      <c r="M121" s="72">
        <f t="shared" si="14"/>
        <v>22.860547116028126</v>
      </c>
      <c r="N121" s="84">
        <v>0.29328108501778594</v>
      </c>
      <c r="O121" s="81">
        <v>23</v>
      </c>
      <c r="P121" s="84">
        <v>6.1153333596506765E-2</v>
      </c>
      <c r="Q121" s="84">
        <f t="shared" si="12"/>
        <v>27.728508226050181</v>
      </c>
      <c r="R121" s="72">
        <f t="shared" si="8"/>
        <v>26.675585551125991</v>
      </c>
      <c r="S121" s="81" t="s">
        <v>1876</v>
      </c>
    </row>
    <row r="122" spans="1:19" x14ac:dyDescent="0.3">
      <c r="A122" s="77" t="s">
        <v>2144</v>
      </c>
      <c r="B122" s="85" t="s">
        <v>2145</v>
      </c>
      <c r="C122" s="79" t="s">
        <v>1852</v>
      </c>
      <c r="D122" s="79" t="s">
        <v>1870</v>
      </c>
      <c r="E122" s="86">
        <v>1.6199999999999999</v>
      </c>
      <c r="F122" s="81" t="s">
        <v>1913</v>
      </c>
      <c r="G122" s="82" t="s">
        <v>2094</v>
      </c>
      <c r="H122" s="83" t="s">
        <v>1889</v>
      </c>
      <c r="I122" s="80">
        <v>20.045713538768545</v>
      </c>
      <c r="J122" s="73">
        <v>254.04203665987779</v>
      </c>
      <c r="K122" s="72">
        <f t="shared" si="7"/>
        <v>22.694289075541548</v>
      </c>
      <c r="L122" s="72">
        <f t="shared" si="14"/>
        <v>254.04547861507126</v>
      </c>
      <c r="M122" s="72">
        <f t="shared" si="14"/>
        <v>23.375241687187184</v>
      </c>
      <c r="N122" s="84">
        <v>0.30523519989593967</v>
      </c>
      <c r="O122" s="81">
        <v>24</v>
      </c>
      <c r="P122" s="84">
        <v>6.2305874273456442E-2</v>
      </c>
      <c r="Q122" s="84">
        <f t="shared" si="12"/>
        <v>27.119774700193773</v>
      </c>
      <c r="R122" s="72">
        <f t="shared" si="8"/>
        <v>26.08908886639675</v>
      </c>
      <c r="S122" s="81" t="s">
        <v>1862</v>
      </c>
    </row>
    <row r="123" spans="1:19" x14ac:dyDescent="0.3">
      <c r="A123" s="77" t="s">
        <v>2146</v>
      </c>
      <c r="B123" s="85" t="s">
        <v>2147</v>
      </c>
      <c r="C123" s="79" t="s">
        <v>1860</v>
      </c>
      <c r="D123" s="79" t="s">
        <v>1870</v>
      </c>
      <c r="E123" s="86">
        <v>1.5799999999999998</v>
      </c>
      <c r="F123" s="81" t="s">
        <v>1913</v>
      </c>
      <c r="G123" s="82" t="s">
        <v>2094</v>
      </c>
      <c r="H123" s="83" t="s">
        <v>2027</v>
      </c>
      <c r="I123" s="80">
        <v>19.805151921729799</v>
      </c>
      <c r="J123" s="73">
        <v>254.04733197556007</v>
      </c>
      <c r="K123" s="72">
        <f t="shared" si="7"/>
        <v>23.776816352215917</v>
      </c>
      <c r="L123" s="72">
        <f t="shared" si="14"/>
        <v>254.06189409368636</v>
      </c>
      <c r="M123" s="72">
        <f t="shared" si="14"/>
        <v>24.203065880093551</v>
      </c>
      <c r="N123" s="84">
        <v>0.20211852842949823</v>
      </c>
      <c r="O123" s="81">
        <v>6</v>
      </c>
      <c r="P123" s="84">
        <v>8.2514543702414359E-2</v>
      </c>
      <c r="Q123" s="84">
        <f t="shared" si="12"/>
        <v>28.173434582823475</v>
      </c>
      <c r="R123" s="72">
        <f t="shared" si="8"/>
        <v>27.104258890300258</v>
      </c>
      <c r="S123" s="81" t="s">
        <v>1876</v>
      </c>
    </row>
    <row r="124" spans="1:19" x14ac:dyDescent="0.3">
      <c r="A124" s="77" t="s">
        <v>2148</v>
      </c>
      <c r="B124" s="85" t="s">
        <v>2149</v>
      </c>
      <c r="C124" s="79" t="s">
        <v>1869</v>
      </c>
      <c r="D124" s="79" t="s">
        <v>2045</v>
      </c>
      <c r="E124" s="86">
        <v>1.42</v>
      </c>
      <c r="F124" s="81" t="s">
        <v>1913</v>
      </c>
      <c r="G124" s="82" t="s">
        <v>2094</v>
      </c>
      <c r="H124" s="83" t="s">
        <v>1889</v>
      </c>
      <c r="I124" s="80">
        <v>19.589753889833304</v>
      </c>
      <c r="J124" s="73">
        <v>254.0685132382892</v>
      </c>
      <c r="K124" s="72">
        <f t="shared" si="7"/>
        <v>24.746107495750138</v>
      </c>
      <c r="L124" s="72">
        <f t="shared" si="14"/>
        <v>254.08254582484724</v>
      </c>
      <c r="M124" s="72">
        <f t="shared" si="14"/>
        <v>24.785556325304036</v>
      </c>
      <c r="N124" s="84">
        <v>0.26351157606424508</v>
      </c>
      <c r="O124" s="81">
        <v>8</v>
      </c>
      <c r="P124" s="84">
        <v>9.3165411178091198E-2</v>
      </c>
      <c r="Q124" s="84">
        <f t="shared" si="12"/>
        <v>29.116877962530126</v>
      </c>
      <c r="R124" s="72">
        <f t="shared" si="8"/>
        <v>28.013238584903476</v>
      </c>
      <c r="S124" s="81" t="s">
        <v>2150</v>
      </c>
    </row>
    <row r="125" spans="1:19" x14ac:dyDescent="0.3">
      <c r="A125" s="77" t="s">
        <v>2151</v>
      </c>
      <c r="B125" s="85" t="s">
        <v>2152</v>
      </c>
      <c r="C125" s="79" t="s">
        <v>1860</v>
      </c>
      <c r="D125" s="79" t="s">
        <v>1870</v>
      </c>
      <c r="E125" s="86">
        <v>1.07</v>
      </c>
      <c r="F125" s="81" t="s">
        <v>2053</v>
      </c>
      <c r="G125" s="82" t="s">
        <v>2094</v>
      </c>
      <c r="H125" s="83" t="s">
        <v>1889</v>
      </c>
      <c r="I125" s="80">
        <v>19.204796390062935</v>
      </c>
      <c r="J125" s="73">
        <v>254.11484725050914</v>
      </c>
      <c r="K125" s="72">
        <f t="shared" si="7"/>
        <v>26.478416244716797</v>
      </c>
      <c r="L125" s="72">
        <f t="shared" si="14"/>
        <v>254.10372708757637</v>
      </c>
      <c r="M125" s="72">
        <f t="shared" si="14"/>
        <v>25.057856628894786</v>
      </c>
      <c r="N125" s="84">
        <v>0.22764867335339384</v>
      </c>
      <c r="O125" s="81">
        <v>12</v>
      </c>
      <c r="P125" s="84">
        <v>6.5716511420621557E-2</v>
      </c>
      <c r="Q125" s="84">
        <f t="shared" si="12"/>
        <v>30.80299181152435</v>
      </c>
      <c r="R125" s="72">
        <f t="shared" si="8"/>
        <v>29.637759233934432</v>
      </c>
      <c r="S125" s="81" t="s">
        <v>1857</v>
      </c>
    </row>
    <row r="126" spans="1:19" x14ac:dyDescent="0.3">
      <c r="A126" s="77" t="s">
        <v>2153</v>
      </c>
      <c r="B126" s="85" t="s">
        <v>2154</v>
      </c>
      <c r="C126" s="79" t="s">
        <v>1860</v>
      </c>
      <c r="D126" s="79" t="s">
        <v>2073</v>
      </c>
      <c r="E126" s="87">
        <v>0.88000000000000012</v>
      </c>
      <c r="F126" s="81" t="s">
        <v>1913</v>
      </c>
      <c r="G126" s="82" t="s">
        <v>2094</v>
      </c>
      <c r="H126" s="83" t="s">
        <v>1889</v>
      </c>
      <c r="I126" s="80">
        <v>19.25952167593427</v>
      </c>
      <c r="J126" s="73">
        <v>254.14</v>
      </c>
      <c r="K126" s="72">
        <f t="shared" si="7"/>
        <v>26.232152458295786</v>
      </c>
      <c r="L126" s="72">
        <f t="shared" si="14"/>
        <v>254.12464358452138</v>
      </c>
      <c r="M126" s="72">
        <f t="shared" si="14"/>
        <v>25.554278240952481</v>
      </c>
      <c r="N126" s="84">
        <v>0.22149580822077491</v>
      </c>
      <c r="O126" s="81">
        <v>15</v>
      </c>
      <c r="P126" s="84">
        <v>5.7189971766254205E-2</v>
      </c>
      <c r="Q126" s="84">
        <f t="shared" si="12"/>
        <v>30.563295059407892</v>
      </c>
      <c r="R126" s="72">
        <f t="shared" si="8"/>
        <v>29.406818527557391</v>
      </c>
      <c r="S126" s="81" t="s">
        <v>1876</v>
      </c>
    </row>
    <row r="127" spans="1:19" x14ac:dyDescent="0.3">
      <c r="A127" s="77" t="s">
        <v>2155</v>
      </c>
      <c r="B127" s="85" t="s">
        <v>2156</v>
      </c>
      <c r="C127" s="79" t="s">
        <v>1860</v>
      </c>
      <c r="D127" s="79" t="s">
        <v>1870</v>
      </c>
      <c r="E127" s="86">
        <v>0.82000000000000006</v>
      </c>
      <c r="F127" s="81" t="s">
        <v>2157</v>
      </c>
      <c r="G127" s="82" t="s">
        <v>2158</v>
      </c>
      <c r="H127" s="83" t="s">
        <v>1889</v>
      </c>
      <c r="I127" s="80">
        <v>19.743157645889937</v>
      </c>
      <c r="J127" s="73">
        <v>254.14794297352341</v>
      </c>
      <c r="K127" s="72">
        <f t="shared" si="7"/>
        <v>24.055790593495288</v>
      </c>
      <c r="L127" s="72">
        <f t="shared" si="14"/>
        <v>254.16224032586555</v>
      </c>
      <c r="M127" s="72">
        <f t="shared" si="14"/>
        <v>25.379534938335222</v>
      </c>
      <c r="N127" s="84">
        <v>0.32879661170263924</v>
      </c>
      <c r="O127" s="81">
        <v>13</v>
      </c>
      <c r="P127" s="84">
        <v>9.1191772514822231E-2</v>
      </c>
      <c r="Q127" s="84">
        <f t="shared" si="12"/>
        <v>28.444969511002071</v>
      </c>
      <c r="R127" s="72">
        <f t="shared" si="8"/>
        <v>27.365874734344473</v>
      </c>
      <c r="S127" s="81" t="s">
        <v>1876</v>
      </c>
    </row>
    <row r="128" spans="1:19" x14ac:dyDescent="0.3">
      <c r="A128" s="77" t="s">
        <v>2159</v>
      </c>
      <c r="B128" s="85" t="s">
        <v>2160</v>
      </c>
      <c r="C128" s="79" t="s">
        <v>1860</v>
      </c>
      <c r="D128" s="79" t="s">
        <v>1870</v>
      </c>
      <c r="E128" s="86">
        <v>0.79</v>
      </c>
      <c r="F128" s="81" t="s">
        <v>2157</v>
      </c>
      <c r="G128" s="82" t="s">
        <v>2158</v>
      </c>
      <c r="H128" s="83" t="s">
        <v>1889</v>
      </c>
      <c r="I128" s="80">
        <v>19.2535723527768</v>
      </c>
      <c r="J128" s="73">
        <v>254.15191446028513</v>
      </c>
      <c r="K128" s="72">
        <f t="shared" si="7"/>
        <v>26.258924412504399</v>
      </c>
      <c r="L128" s="72"/>
      <c r="M128" s="72"/>
      <c r="N128" s="84">
        <v>0.29660029978718566</v>
      </c>
      <c r="O128" s="81">
        <v>15</v>
      </c>
      <c r="P128" s="84">
        <v>7.6581868103726483E-2</v>
      </c>
      <c r="Q128" s="84">
        <f t="shared" si="12"/>
        <v>30.58935309483762</v>
      </c>
      <c r="R128" s="72">
        <f t="shared" si="8"/>
        <v>29.431924671281919</v>
      </c>
      <c r="S128" s="81" t="s">
        <v>1862</v>
      </c>
    </row>
    <row r="129" spans="1:19" s="88" customFormat="1" x14ac:dyDescent="0.3">
      <c r="A129" s="88" t="s">
        <v>2161</v>
      </c>
      <c r="B129" s="85" t="s">
        <v>2162</v>
      </c>
      <c r="C129" s="78" t="s">
        <v>1860</v>
      </c>
      <c r="D129" s="78" t="s">
        <v>2045</v>
      </c>
      <c r="E129" s="87">
        <v>0</v>
      </c>
      <c r="F129" s="83" t="s">
        <v>2157</v>
      </c>
      <c r="G129" s="82" t="s">
        <v>2158</v>
      </c>
      <c r="H129" s="83" t="s">
        <v>1889</v>
      </c>
      <c r="I129" s="80">
        <v>19.783913114963593</v>
      </c>
      <c r="J129" s="74">
        <v>254.25649694501016</v>
      </c>
      <c r="K129" s="89">
        <f t="shared" si="7"/>
        <v>23.872390982663845</v>
      </c>
      <c r="L129" s="89"/>
      <c r="M129" s="89"/>
      <c r="N129" s="80">
        <v>0.2161307337885747</v>
      </c>
      <c r="O129" s="83">
        <v>10</v>
      </c>
      <c r="P129" s="80">
        <v>6.8346539113540883E-2</v>
      </c>
      <c r="Q129" s="84">
        <f t="shared" si="12"/>
        <v>28.266460556459464</v>
      </c>
      <c r="R129" s="89">
        <f t="shared" si="8"/>
        <v>27.193886654853657</v>
      </c>
      <c r="S129" s="83" t="s">
        <v>1876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zoomScale="70" zoomScaleNormal="70" workbookViewId="0">
      <selection activeCell="J34" sqref="A1:W83"/>
    </sheetView>
  </sheetViews>
  <sheetFormatPr defaultColWidth="8.7265625" defaultRowHeight="8.5" x14ac:dyDescent="0.15"/>
  <cols>
    <col min="1" max="1" width="8.7265625" style="11"/>
    <col min="2" max="2" width="12.36328125" style="11" customWidth="1"/>
    <col min="3" max="3" width="8.7265625" style="11"/>
    <col min="4" max="4" width="8.08984375" style="11" customWidth="1"/>
    <col min="5" max="5" width="7.90625" style="11" customWidth="1"/>
    <col min="6" max="22" width="8.7265625" style="11"/>
    <col min="23" max="23" width="14.90625" style="11" customWidth="1"/>
    <col min="24" max="16384" width="8.7265625" style="11"/>
  </cols>
  <sheetData>
    <row r="1" spans="1:23" s="93" customFormat="1" ht="21.5" thickBot="1" x14ac:dyDescent="0.25">
      <c r="A1" s="96" t="s">
        <v>1102</v>
      </c>
      <c r="B1" s="96" t="s">
        <v>2413</v>
      </c>
      <c r="C1" s="96" t="s">
        <v>2170</v>
      </c>
      <c r="D1" s="96" t="s">
        <v>2172</v>
      </c>
      <c r="E1" s="96" t="s">
        <v>1000</v>
      </c>
      <c r="F1" s="96" t="s">
        <v>2414</v>
      </c>
      <c r="G1" s="96" t="s">
        <v>2415</v>
      </c>
      <c r="H1" s="96" t="s">
        <v>2416</v>
      </c>
      <c r="I1" s="96" t="s">
        <v>1003</v>
      </c>
      <c r="J1" s="96" t="s">
        <v>2798</v>
      </c>
      <c r="K1" s="96" t="s">
        <v>2417</v>
      </c>
      <c r="L1" s="96" t="s">
        <v>2613</v>
      </c>
      <c r="M1" s="96" t="s">
        <v>245</v>
      </c>
      <c r="N1" s="97" t="s">
        <v>1007</v>
      </c>
      <c r="O1" s="96" t="s">
        <v>2418</v>
      </c>
      <c r="P1" s="96" t="s">
        <v>2419</v>
      </c>
      <c r="Q1" s="96" t="s">
        <v>2420</v>
      </c>
      <c r="R1" s="96" t="s">
        <v>1104</v>
      </c>
      <c r="S1" s="96" t="s">
        <v>2421</v>
      </c>
      <c r="T1" s="96" t="s">
        <v>2422</v>
      </c>
      <c r="U1" s="96" t="s">
        <v>2423</v>
      </c>
      <c r="V1" s="96" t="s">
        <v>2424</v>
      </c>
      <c r="W1" s="96" t="s">
        <v>1835</v>
      </c>
    </row>
    <row r="2" spans="1:23" s="93" customFormat="1" ht="15" customHeight="1" thickTop="1" x14ac:dyDescent="0.2">
      <c r="A2" s="93" t="s">
        <v>2174</v>
      </c>
      <c r="B2" s="93" t="s">
        <v>2175</v>
      </c>
      <c r="C2" s="93" t="s">
        <v>2176</v>
      </c>
      <c r="D2" s="93">
        <v>40.1</v>
      </c>
      <c r="E2" s="93">
        <v>15.8</v>
      </c>
      <c r="G2" s="93" t="s">
        <v>2177</v>
      </c>
      <c r="H2" s="93" t="s">
        <v>2179</v>
      </c>
      <c r="J2" s="93">
        <v>19.86</v>
      </c>
      <c r="K2" s="94">
        <v>203.46</v>
      </c>
      <c r="L2" s="91">
        <f t="shared" ref="L2:L65" si="0">117.4-4.5*(J2+1)</f>
        <v>23.53</v>
      </c>
      <c r="M2" s="91"/>
      <c r="N2" s="91"/>
      <c r="O2" s="93" t="s">
        <v>263</v>
      </c>
      <c r="P2" s="95" t="s">
        <v>2180</v>
      </c>
      <c r="Q2" s="93" t="s">
        <v>2182</v>
      </c>
      <c r="R2" s="93" t="s">
        <v>2183</v>
      </c>
      <c r="S2" s="93">
        <v>2</v>
      </c>
      <c r="T2" s="93">
        <v>5</v>
      </c>
      <c r="U2" s="93">
        <v>0.35</v>
      </c>
      <c r="V2" s="93" t="s">
        <v>2184</v>
      </c>
      <c r="W2" s="93" t="s">
        <v>2181</v>
      </c>
    </row>
    <row r="3" spans="1:23" s="93" customFormat="1" ht="15" customHeight="1" x14ac:dyDescent="0.2">
      <c r="A3" s="93" t="s">
        <v>2185</v>
      </c>
      <c r="B3" s="93" t="s">
        <v>2175</v>
      </c>
      <c r="C3" s="93" t="s">
        <v>2176</v>
      </c>
      <c r="D3" s="93">
        <v>40.1</v>
      </c>
      <c r="E3" s="93">
        <v>15.8</v>
      </c>
      <c r="G3" s="93" t="s">
        <v>2186</v>
      </c>
      <c r="H3" s="93" t="s">
        <v>2187</v>
      </c>
      <c r="J3" s="93">
        <v>20.02</v>
      </c>
      <c r="K3" s="94">
        <v>205.59</v>
      </c>
      <c r="L3" s="91">
        <f t="shared" si="0"/>
        <v>22.810000000000002</v>
      </c>
      <c r="M3" s="91"/>
      <c r="N3" s="91"/>
      <c r="O3" s="93" t="s">
        <v>2188</v>
      </c>
      <c r="P3" s="95" t="s">
        <v>2180</v>
      </c>
      <c r="Q3" s="93" t="s">
        <v>2182</v>
      </c>
      <c r="R3" s="93" t="s">
        <v>2190</v>
      </c>
      <c r="S3" s="93">
        <v>2</v>
      </c>
      <c r="T3" s="93">
        <v>4</v>
      </c>
      <c r="U3" s="93">
        <v>0.35</v>
      </c>
      <c r="V3" s="93" t="s">
        <v>2184</v>
      </c>
      <c r="W3" s="93" t="s">
        <v>2189</v>
      </c>
    </row>
    <row r="4" spans="1:23" s="93" customFormat="1" ht="15" customHeight="1" x14ac:dyDescent="0.2">
      <c r="A4" s="93" t="s">
        <v>2191</v>
      </c>
      <c r="B4" s="93" t="s">
        <v>2192</v>
      </c>
      <c r="C4" s="93" t="s">
        <v>2193</v>
      </c>
      <c r="D4" s="93">
        <v>40.1</v>
      </c>
      <c r="E4" s="93">
        <v>15.8</v>
      </c>
      <c r="G4" s="93" t="s">
        <v>2186</v>
      </c>
      <c r="H4" s="93" t="s">
        <v>2179</v>
      </c>
      <c r="J4" s="93">
        <v>19.77</v>
      </c>
      <c r="K4" s="94">
        <v>207.72</v>
      </c>
      <c r="L4" s="91">
        <f t="shared" si="0"/>
        <v>23.935000000000002</v>
      </c>
      <c r="M4" s="91">
        <f>AVERAGE(K2:K6)</f>
        <v>207.13800000000001</v>
      </c>
      <c r="N4" s="91">
        <f>AVERAGE(L2:L6)</f>
        <v>23.242000000000001</v>
      </c>
      <c r="O4" s="93" t="s">
        <v>263</v>
      </c>
      <c r="P4" s="95" t="s">
        <v>2412</v>
      </c>
      <c r="Q4" s="93" t="s">
        <v>2195</v>
      </c>
      <c r="R4" s="93" t="s">
        <v>2196</v>
      </c>
      <c r="S4" s="93">
        <v>3</v>
      </c>
      <c r="T4" s="93">
        <v>3</v>
      </c>
      <c r="U4" s="93">
        <v>0.55000000000000004</v>
      </c>
      <c r="V4" s="93" t="s">
        <v>2197</v>
      </c>
      <c r="W4" s="93" t="s">
        <v>2194</v>
      </c>
    </row>
    <row r="5" spans="1:23" s="93" customFormat="1" ht="15" customHeight="1" x14ac:dyDescent="0.2">
      <c r="A5" s="93" t="s">
        <v>2198</v>
      </c>
      <c r="B5" s="93" t="s">
        <v>2175</v>
      </c>
      <c r="C5" s="93" t="s">
        <v>2176</v>
      </c>
      <c r="D5" s="93">
        <v>40.1</v>
      </c>
      <c r="E5" s="93">
        <v>15.8</v>
      </c>
      <c r="G5" s="93" t="s">
        <v>2199</v>
      </c>
      <c r="H5" s="93" t="s">
        <v>2178</v>
      </c>
      <c r="J5" s="93">
        <v>20.010000000000002</v>
      </c>
      <c r="K5" s="94">
        <v>209.46</v>
      </c>
      <c r="L5" s="91">
        <f t="shared" si="0"/>
        <v>22.855000000000004</v>
      </c>
      <c r="M5" s="91">
        <f t="shared" ref="M5:N20" si="1">AVERAGE(K3:K7)</f>
        <v>208.38600000000002</v>
      </c>
      <c r="N5" s="91">
        <f t="shared" si="1"/>
        <v>22.432000000000002</v>
      </c>
      <c r="O5" s="93" t="s">
        <v>2200</v>
      </c>
      <c r="P5" s="95" t="s">
        <v>2201</v>
      </c>
      <c r="Q5" s="93" t="s">
        <v>2182</v>
      </c>
      <c r="R5" s="93">
        <v>2</v>
      </c>
      <c r="S5" s="93">
        <v>2</v>
      </c>
      <c r="T5" s="93">
        <v>1</v>
      </c>
      <c r="U5" s="93" t="s">
        <v>2203</v>
      </c>
      <c r="V5" s="93" t="s">
        <v>2184</v>
      </c>
      <c r="W5" s="93" t="s">
        <v>2202</v>
      </c>
    </row>
    <row r="6" spans="1:23" s="93" customFormat="1" ht="15" customHeight="1" x14ac:dyDescent="0.2">
      <c r="A6" s="93" t="s">
        <v>2204</v>
      </c>
      <c r="B6" s="93" t="s">
        <v>2192</v>
      </c>
      <c r="C6" s="93" t="s">
        <v>2193</v>
      </c>
      <c r="D6" s="93">
        <v>40.1</v>
      </c>
      <c r="E6" s="93">
        <v>15.8</v>
      </c>
      <c r="G6" s="93" t="s">
        <v>2205</v>
      </c>
      <c r="H6" s="93" t="s">
        <v>2206</v>
      </c>
      <c r="J6" s="93">
        <v>19.96</v>
      </c>
      <c r="K6" s="94">
        <v>209.46</v>
      </c>
      <c r="L6" s="91">
        <f t="shared" si="0"/>
        <v>23.08</v>
      </c>
      <c r="M6" s="91">
        <f t="shared" si="1"/>
        <v>209.256</v>
      </c>
      <c r="N6" s="91">
        <f t="shared" si="1"/>
        <v>23.116000000000003</v>
      </c>
      <c r="O6" s="93" t="s">
        <v>2200</v>
      </c>
      <c r="P6" s="95" t="s">
        <v>2180</v>
      </c>
      <c r="Q6" s="93" t="s">
        <v>2195</v>
      </c>
      <c r="R6" s="93" t="s">
        <v>2207</v>
      </c>
      <c r="S6" s="93">
        <v>3</v>
      </c>
      <c r="T6" s="93">
        <v>5</v>
      </c>
      <c r="U6" s="93">
        <v>0.37</v>
      </c>
      <c r="V6" s="93" t="s">
        <v>2197</v>
      </c>
      <c r="W6" s="93" t="s">
        <v>2202</v>
      </c>
    </row>
    <row r="7" spans="1:23" s="93" customFormat="1" ht="15" customHeight="1" x14ac:dyDescent="0.2">
      <c r="A7" s="93" t="s">
        <v>2208</v>
      </c>
      <c r="B7" s="93" t="s">
        <v>2209</v>
      </c>
      <c r="C7" s="93" t="s">
        <v>2193</v>
      </c>
      <c r="D7" s="93">
        <v>40.1</v>
      </c>
      <c r="E7" s="93">
        <v>15.8</v>
      </c>
      <c r="G7" s="93" t="s">
        <v>2205</v>
      </c>
      <c r="H7" s="93" t="s">
        <v>2210</v>
      </c>
      <c r="J7" s="93">
        <v>20.76</v>
      </c>
      <c r="K7" s="94">
        <v>209.7</v>
      </c>
      <c r="L7" s="91">
        <f t="shared" si="0"/>
        <v>19.480000000000004</v>
      </c>
      <c r="M7" s="91">
        <f t="shared" si="1"/>
        <v>209.74799999999999</v>
      </c>
      <c r="N7" s="91">
        <f t="shared" si="1"/>
        <v>22.702000000000005</v>
      </c>
      <c r="O7" s="93" t="s">
        <v>2200</v>
      </c>
      <c r="P7" s="95" t="s">
        <v>2211</v>
      </c>
      <c r="Q7" s="93" t="s">
        <v>2195</v>
      </c>
      <c r="R7" s="93" t="s">
        <v>2212</v>
      </c>
      <c r="S7" s="93">
        <v>3</v>
      </c>
      <c r="T7" s="93">
        <v>4</v>
      </c>
      <c r="U7" s="93">
        <v>0.44</v>
      </c>
      <c r="V7" s="93" t="s">
        <v>2197</v>
      </c>
      <c r="W7" s="93" t="s">
        <v>2202</v>
      </c>
    </row>
    <row r="8" spans="1:23" s="93" customFormat="1" ht="15" customHeight="1" x14ac:dyDescent="0.2">
      <c r="A8" s="93" t="s">
        <v>2213</v>
      </c>
      <c r="B8" s="93" t="s">
        <v>2214</v>
      </c>
      <c r="C8" s="93" t="s">
        <v>2176</v>
      </c>
      <c r="D8" s="93">
        <v>40.1</v>
      </c>
      <c r="E8" s="93">
        <v>15.8</v>
      </c>
      <c r="G8" s="93" t="s">
        <v>2205</v>
      </c>
      <c r="H8" s="93" t="s">
        <v>2210</v>
      </c>
      <c r="J8" s="93">
        <v>19.260000000000002</v>
      </c>
      <c r="K8" s="94">
        <v>209.94</v>
      </c>
      <c r="L8" s="91">
        <f t="shared" si="0"/>
        <v>26.230000000000004</v>
      </c>
      <c r="M8" s="91">
        <f t="shared" si="1"/>
        <v>209.988</v>
      </c>
      <c r="N8" s="91">
        <f t="shared" si="1"/>
        <v>23.557000000000006</v>
      </c>
      <c r="O8" s="93" t="s">
        <v>2200</v>
      </c>
      <c r="P8" s="95" t="s">
        <v>2211</v>
      </c>
      <c r="Q8" s="93" t="s">
        <v>2182</v>
      </c>
      <c r="R8" s="93" t="s">
        <v>2215</v>
      </c>
      <c r="S8" s="93">
        <v>3</v>
      </c>
      <c r="T8" s="93">
        <v>5</v>
      </c>
      <c r="U8" s="93">
        <v>0.31</v>
      </c>
      <c r="V8" s="93" t="s">
        <v>2184</v>
      </c>
      <c r="W8" s="93" t="s">
        <v>2202</v>
      </c>
    </row>
    <row r="9" spans="1:23" s="93" customFormat="1" ht="15" customHeight="1" x14ac:dyDescent="0.2">
      <c r="A9" s="93" t="s">
        <v>2216</v>
      </c>
      <c r="B9" s="93" t="s">
        <v>2209</v>
      </c>
      <c r="C9" s="93" t="s">
        <v>2193</v>
      </c>
      <c r="D9" s="93">
        <v>40.1</v>
      </c>
      <c r="E9" s="93">
        <v>15.8</v>
      </c>
      <c r="G9" s="93" t="s">
        <v>2205</v>
      </c>
      <c r="H9" s="93" t="s">
        <v>2210</v>
      </c>
      <c r="J9" s="93">
        <v>20.23</v>
      </c>
      <c r="K9" s="94">
        <v>210.18</v>
      </c>
      <c r="L9" s="91">
        <f t="shared" si="0"/>
        <v>21.865000000000009</v>
      </c>
      <c r="M9" s="91">
        <f t="shared" si="1"/>
        <v>210.41799999999998</v>
      </c>
      <c r="N9" s="91">
        <f t="shared" si="1"/>
        <v>24.205000000000005</v>
      </c>
      <c r="O9" s="93" t="s">
        <v>2200</v>
      </c>
      <c r="P9" s="95" t="s">
        <v>2211</v>
      </c>
      <c r="Q9" s="93" t="s">
        <v>2195</v>
      </c>
      <c r="R9" s="93" t="s">
        <v>2217</v>
      </c>
      <c r="S9" s="93">
        <v>3</v>
      </c>
      <c r="T9" s="93">
        <v>4</v>
      </c>
      <c r="U9" s="93">
        <v>0.45</v>
      </c>
      <c r="V9" s="93" t="s">
        <v>2197</v>
      </c>
      <c r="W9" s="93" t="s">
        <v>2202</v>
      </c>
    </row>
    <row r="10" spans="1:23" s="93" customFormat="1" ht="15" customHeight="1" x14ac:dyDescent="0.2">
      <c r="A10" s="93" t="s">
        <v>2218</v>
      </c>
      <c r="B10" s="93" t="s">
        <v>2214</v>
      </c>
      <c r="C10" s="93" t="s">
        <v>2176</v>
      </c>
      <c r="D10" s="93">
        <v>40.1</v>
      </c>
      <c r="E10" s="93">
        <v>15.8</v>
      </c>
      <c r="G10" s="93" t="s">
        <v>2205</v>
      </c>
      <c r="H10" s="93" t="s">
        <v>2210</v>
      </c>
      <c r="J10" s="93">
        <v>19.059999999999999</v>
      </c>
      <c r="K10" s="94">
        <v>210.66</v>
      </c>
      <c r="L10" s="91">
        <f t="shared" si="0"/>
        <v>27.13000000000001</v>
      </c>
      <c r="M10" s="91">
        <f t="shared" si="1"/>
        <v>210.89600000000002</v>
      </c>
      <c r="N10" s="91">
        <f t="shared" si="1"/>
        <v>25.690000000000008</v>
      </c>
      <c r="O10" s="93" t="s">
        <v>2200</v>
      </c>
      <c r="P10" s="95" t="s">
        <v>2219</v>
      </c>
      <c r="Q10" s="93" t="s">
        <v>2182</v>
      </c>
      <c r="R10" s="93">
        <v>4</v>
      </c>
      <c r="S10" s="93">
        <v>3</v>
      </c>
      <c r="T10" s="93">
        <v>2</v>
      </c>
      <c r="U10" s="93">
        <v>0.47</v>
      </c>
      <c r="V10" s="93" t="s">
        <v>2184</v>
      </c>
      <c r="W10" s="93" t="s">
        <v>2202</v>
      </c>
    </row>
    <row r="11" spans="1:23" s="93" customFormat="1" ht="15" customHeight="1" x14ac:dyDescent="0.2">
      <c r="A11" s="93" t="s">
        <v>2220</v>
      </c>
      <c r="B11" s="93" t="s">
        <v>2175</v>
      </c>
      <c r="C11" s="93" t="s">
        <v>2176</v>
      </c>
      <c r="D11" s="93">
        <v>40.1</v>
      </c>
      <c r="E11" s="93">
        <v>15.8</v>
      </c>
      <c r="G11" s="93" t="s">
        <v>2205</v>
      </c>
      <c r="H11" s="93" t="s">
        <v>2210</v>
      </c>
      <c r="J11" s="93">
        <v>19.239999999999998</v>
      </c>
      <c r="K11" s="94">
        <v>211.61</v>
      </c>
      <c r="L11" s="91">
        <f t="shared" si="0"/>
        <v>26.320000000000007</v>
      </c>
      <c r="M11" s="91">
        <f t="shared" si="1"/>
        <v>211.42200000000003</v>
      </c>
      <c r="N11" s="91">
        <f t="shared" si="1"/>
        <v>25.924000000000007</v>
      </c>
      <c r="O11" s="93" t="s">
        <v>2200</v>
      </c>
      <c r="P11" s="95" t="s">
        <v>2221</v>
      </c>
      <c r="Q11" s="93" t="s">
        <v>2182</v>
      </c>
      <c r="R11" s="93">
        <v>20</v>
      </c>
      <c r="S11" s="93">
        <v>2</v>
      </c>
      <c r="T11" s="93">
        <v>5</v>
      </c>
      <c r="U11" s="93">
        <v>0.21</v>
      </c>
      <c r="V11" s="93" t="s">
        <v>2184</v>
      </c>
      <c r="W11" s="93" t="s">
        <v>2202</v>
      </c>
    </row>
    <row r="12" spans="1:23" s="93" customFormat="1" ht="15" customHeight="1" x14ac:dyDescent="0.2">
      <c r="A12" s="93" t="s">
        <v>2222</v>
      </c>
      <c r="B12" s="93" t="s">
        <v>2214</v>
      </c>
      <c r="C12" s="93" t="s">
        <v>2176</v>
      </c>
      <c r="D12" s="93">
        <v>40.1</v>
      </c>
      <c r="E12" s="93">
        <v>15.8</v>
      </c>
      <c r="G12" s="93" t="s">
        <v>2205</v>
      </c>
      <c r="H12" s="93" t="s">
        <v>2210</v>
      </c>
      <c r="J12" s="93">
        <v>19.11</v>
      </c>
      <c r="K12" s="94">
        <v>212.09</v>
      </c>
      <c r="L12" s="91">
        <f t="shared" si="0"/>
        <v>26.905000000000001</v>
      </c>
      <c r="M12" s="91">
        <f t="shared" si="1"/>
        <v>211.99600000000001</v>
      </c>
      <c r="N12" s="91">
        <f t="shared" si="1"/>
        <v>26.28400000000001</v>
      </c>
      <c r="O12" s="93" t="s">
        <v>2200</v>
      </c>
      <c r="P12" s="95" t="s">
        <v>2223</v>
      </c>
      <c r="Q12" s="93" t="s">
        <v>2182</v>
      </c>
      <c r="R12" s="93">
        <v>18</v>
      </c>
      <c r="S12" s="93">
        <v>3</v>
      </c>
      <c r="T12" s="93">
        <v>6</v>
      </c>
      <c r="U12" s="93">
        <v>0.22</v>
      </c>
      <c r="V12" s="93" t="s">
        <v>2184</v>
      </c>
      <c r="W12" s="93" t="s">
        <v>2202</v>
      </c>
    </row>
    <row r="13" spans="1:23" s="93" customFormat="1" ht="15" customHeight="1" x14ac:dyDescent="0.2">
      <c r="A13" s="93" t="s">
        <v>2224</v>
      </c>
      <c r="B13" s="93" t="s">
        <v>2214</v>
      </c>
      <c r="C13" s="93" t="s">
        <v>2176</v>
      </c>
      <c r="D13" s="93">
        <v>40.1</v>
      </c>
      <c r="E13" s="93">
        <v>15.8</v>
      </c>
      <c r="G13" s="93" t="s">
        <v>2205</v>
      </c>
      <c r="H13" s="93" t="s">
        <v>2210</v>
      </c>
      <c r="J13" s="93">
        <v>19</v>
      </c>
      <c r="K13" s="94">
        <v>212.57</v>
      </c>
      <c r="L13" s="91">
        <f t="shared" si="0"/>
        <v>27.400000000000006</v>
      </c>
      <c r="M13" s="91">
        <f t="shared" si="1"/>
        <v>212.51999999999998</v>
      </c>
      <c r="N13" s="91">
        <f t="shared" si="1"/>
        <v>26.734000000000009</v>
      </c>
      <c r="O13" s="93" t="s">
        <v>2200</v>
      </c>
      <c r="P13" s="95" t="s">
        <v>2219</v>
      </c>
      <c r="Q13" s="93" t="s">
        <v>2182</v>
      </c>
      <c r="R13" s="93">
        <v>8</v>
      </c>
      <c r="S13" s="93">
        <v>3</v>
      </c>
      <c r="T13" s="93">
        <v>3</v>
      </c>
      <c r="U13" s="93">
        <v>0.54</v>
      </c>
      <c r="V13" s="93" t="s">
        <v>2184</v>
      </c>
      <c r="W13" s="93" t="s">
        <v>2202</v>
      </c>
    </row>
    <row r="14" spans="1:23" s="93" customFormat="1" ht="15" customHeight="1" x14ac:dyDescent="0.2">
      <c r="A14" s="93" t="s">
        <v>2225</v>
      </c>
      <c r="B14" s="93" t="s">
        <v>2226</v>
      </c>
      <c r="C14" s="93" t="s">
        <v>2176</v>
      </c>
      <c r="D14" s="93">
        <v>40.1</v>
      </c>
      <c r="E14" s="93">
        <v>15.8</v>
      </c>
      <c r="G14" s="93" t="s">
        <v>2205</v>
      </c>
      <c r="H14" s="93" t="s">
        <v>2210</v>
      </c>
      <c r="J14" s="93">
        <v>19.829999999999998</v>
      </c>
      <c r="K14" s="94">
        <v>213.05</v>
      </c>
      <c r="L14" s="91">
        <f t="shared" si="0"/>
        <v>23.66500000000002</v>
      </c>
      <c r="M14" s="91">
        <f t="shared" si="1"/>
        <v>212.90199999999999</v>
      </c>
      <c r="N14" s="91">
        <f t="shared" si="1"/>
        <v>27.589000000000009</v>
      </c>
      <c r="O14" s="93" t="s">
        <v>2200</v>
      </c>
      <c r="P14" s="95" t="s">
        <v>2227</v>
      </c>
      <c r="Q14" s="93" t="s">
        <v>2182</v>
      </c>
      <c r="R14" s="93">
        <v>7</v>
      </c>
      <c r="S14" s="93" t="s">
        <v>2228</v>
      </c>
      <c r="T14" s="93">
        <v>2</v>
      </c>
      <c r="U14" s="93">
        <v>0.21</v>
      </c>
      <c r="V14" s="93" t="s">
        <v>2184</v>
      </c>
      <c r="W14" s="93" t="s">
        <v>2202</v>
      </c>
    </row>
    <row r="15" spans="1:23" s="93" customFormat="1" ht="15" customHeight="1" x14ac:dyDescent="0.2">
      <c r="A15" s="93" t="s">
        <v>2229</v>
      </c>
      <c r="B15" s="93" t="s">
        <v>2214</v>
      </c>
      <c r="C15" s="93" t="s">
        <v>2176</v>
      </c>
      <c r="D15" s="93">
        <v>40.1</v>
      </c>
      <c r="E15" s="93">
        <v>15.8</v>
      </c>
      <c r="G15" s="93" t="s">
        <v>2205</v>
      </c>
      <c r="H15" s="93" t="s">
        <v>2210</v>
      </c>
      <c r="J15" s="93">
        <v>18.559999999999999</v>
      </c>
      <c r="K15" s="94">
        <v>213.28</v>
      </c>
      <c r="L15" s="91">
        <f t="shared" si="0"/>
        <v>29.38000000000001</v>
      </c>
      <c r="M15" s="91">
        <f t="shared" si="1"/>
        <v>213.28400000000002</v>
      </c>
      <c r="N15" s="91">
        <f t="shared" si="1"/>
        <v>27.463000000000012</v>
      </c>
      <c r="O15" s="93" t="s">
        <v>2200</v>
      </c>
      <c r="P15" s="95" t="s">
        <v>2223</v>
      </c>
      <c r="Q15" s="93" t="s">
        <v>2182</v>
      </c>
      <c r="R15" s="93">
        <v>12</v>
      </c>
      <c r="S15" s="93">
        <v>3</v>
      </c>
      <c r="T15" s="93">
        <v>3</v>
      </c>
      <c r="U15" s="93">
        <v>0.38</v>
      </c>
      <c r="V15" s="93" t="s">
        <v>2184</v>
      </c>
      <c r="W15" s="93" t="s">
        <v>2202</v>
      </c>
    </row>
    <row r="16" spans="1:23" s="93" customFormat="1" ht="15" customHeight="1" x14ac:dyDescent="0.2">
      <c r="A16" s="93" t="s">
        <v>2230</v>
      </c>
      <c r="B16" s="93" t="s">
        <v>2226</v>
      </c>
      <c r="C16" s="93" t="s">
        <v>2176</v>
      </c>
      <c r="D16" s="93">
        <v>40.1</v>
      </c>
      <c r="E16" s="93">
        <v>15.8</v>
      </c>
      <c r="G16" s="93" t="s">
        <v>2205</v>
      </c>
      <c r="H16" s="93" t="s">
        <v>2210</v>
      </c>
      <c r="J16" s="93">
        <v>18.29</v>
      </c>
      <c r="K16" s="94">
        <v>213.52</v>
      </c>
      <c r="L16" s="91">
        <f t="shared" si="0"/>
        <v>30.595000000000013</v>
      </c>
      <c r="M16" s="91">
        <f t="shared" si="1"/>
        <v>213.762</v>
      </c>
      <c r="N16" s="91">
        <f t="shared" si="1"/>
        <v>27.463000000000012</v>
      </c>
      <c r="O16" s="93" t="s">
        <v>2200</v>
      </c>
      <c r="P16" s="95" t="s">
        <v>2223</v>
      </c>
      <c r="Q16" s="93" t="s">
        <v>2182</v>
      </c>
      <c r="R16" s="93" t="s">
        <v>2231</v>
      </c>
      <c r="S16" s="93" t="s">
        <v>2228</v>
      </c>
      <c r="T16" s="93">
        <v>3</v>
      </c>
      <c r="U16" s="93">
        <v>0.24</v>
      </c>
      <c r="V16" s="93" t="s">
        <v>2184</v>
      </c>
      <c r="W16" s="93" t="s">
        <v>2202</v>
      </c>
    </row>
    <row r="17" spans="1:23" s="93" customFormat="1" ht="15" customHeight="1" x14ac:dyDescent="0.2">
      <c r="A17" s="93" t="s">
        <v>2232</v>
      </c>
      <c r="B17" s="93" t="s">
        <v>2214</v>
      </c>
      <c r="C17" s="93" t="s">
        <v>2176</v>
      </c>
      <c r="D17" s="93">
        <v>40.1</v>
      </c>
      <c r="E17" s="93">
        <v>15.8</v>
      </c>
      <c r="G17" s="93" t="s">
        <v>2205</v>
      </c>
      <c r="H17" s="93" t="s">
        <v>2210</v>
      </c>
      <c r="J17" s="93">
        <v>19.25</v>
      </c>
      <c r="K17" s="94">
        <v>214</v>
      </c>
      <c r="L17" s="91">
        <f t="shared" si="0"/>
        <v>26.275000000000006</v>
      </c>
      <c r="M17" s="91">
        <f t="shared" si="1"/>
        <v>214.39000000000001</v>
      </c>
      <c r="N17" s="91">
        <f t="shared" si="1"/>
        <v>27.184000000000008</v>
      </c>
      <c r="O17" s="93" t="s">
        <v>2200</v>
      </c>
      <c r="P17" s="95" t="s">
        <v>2223</v>
      </c>
      <c r="Q17" s="93" t="s">
        <v>2182</v>
      </c>
      <c r="R17" s="93">
        <v>19</v>
      </c>
      <c r="S17" s="93">
        <v>3</v>
      </c>
      <c r="T17" s="93">
        <v>5</v>
      </c>
      <c r="U17" s="93">
        <v>0.22</v>
      </c>
      <c r="V17" s="93" t="s">
        <v>2184</v>
      </c>
      <c r="W17" s="93" t="s">
        <v>2202</v>
      </c>
    </row>
    <row r="18" spans="1:23" s="93" customFormat="1" ht="15" customHeight="1" x14ac:dyDescent="0.2">
      <c r="A18" s="93" t="s">
        <v>2233</v>
      </c>
      <c r="B18" s="93" t="s">
        <v>2175</v>
      </c>
      <c r="C18" s="93" t="s">
        <v>2176</v>
      </c>
      <c r="D18" s="93">
        <v>40.1</v>
      </c>
      <c r="E18" s="93">
        <v>15.8</v>
      </c>
      <c r="G18" s="93" t="s">
        <v>2205</v>
      </c>
      <c r="H18" s="93" t="s">
        <v>2210</v>
      </c>
      <c r="J18" s="93">
        <v>19</v>
      </c>
      <c r="K18" s="94">
        <v>214.96</v>
      </c>
      <c r="L18" s="91">
        <f t="shared" si="0"/>
        <v>27.400000000000006</v>
      </c>
      <c r="M18" s="91">
        <f t="shared" si="1"/>
        <v>215.21800000000002</v>
      </c>
      <c r="N18" s="91">
        <f t="shared" si="1"/>
        <v>25.897000000000009</v>
      </c>
      <c r="O18" s="93" t="s">
        <v>2200</v>
      </c>
      <c r="P18" s="95" t="s">
        <v>2234</v>
      </c>
      <c r="Q18" s="93" t="s">
        <v>2182</v>
      </c>
      <c r="R18" s="93">
        <v>13</v>
      </c>
      <c r="S18" s="93">
        <v>2</v>
      </c>
      <c r="T18" s="93">
        <v>4</v>
      </c>
      <c r="U18" s="93">
        <v>0.27</v>
      </c>
      <c r="V18" s="93" t="s">
        <v>2184</v>
      </c>
      <c r="W18" s="93" t="s">
        <v>2202</v>
      </c>
    </row>
    <row r="19" spans="1:23" s="93" customFormat="1" ht="15" customHeight="1" x14ac:dyDescent="0.2">
      <c r="A19" s="93" t="s">
        <v>2235</v>
      </c>
      <c r="B19" s="93" t="s">
        <v>2214</v>
      </c>
      <c r="C19" s="93" t="s">
        <v>2176</v>
      </c>
      <c r="D19" s="93">
        <v>40.1</v>
      </c>
      <c r="E19" s="93">
        <v>15.8</v>
      </c>
      <c r="G19" s="93" t="s">
        <v>2205</v>
      </c>
      <c r="H19" s="93" t="s">
        <v>2210</v>
      </c>
      <c r="J19" s="93">
        <v>20.14</v>
      </c>
      <c r="K19" s="94">
        <v>216.19</v>
      </c>
      <c r="L19" s="91">
        <f t="shared" si="0"/>
        <v>22.27000000000001</v>
      </c>
      <c r="M19" s="91">
        <f t="shared" si="1"/>
        <v>217.71400000000003</v>
      </c>
      <c r="N19" s="91">
        <f t="shared" si="1"/>
        <v>23.854000000000006</v>
      </c>
      <c r="O19" s="93" t="s">
        <v>2200</v>
      </c>
      <c r="P19" s="95" t="s">
        <v>2236</v>
      </c>
      <c r="Q19" s="93" t="s">
        <v>2182</v>
      </c>
      <c r="R19" s="93" t="s">
        <v>2237</v>
      </c>
      <c r="S19" s="93">
        <v>3</v>
      </c>
      <c r="T19" s="93">
        <v>4</v>
      </c>
      <c r="U19" s="93">
        <v>0.25</v>
      </c>
      <c r="V19" s="93" t="s">
        <v>2184</v>
      </c>
      <c r="W19" s="93" t="s">
        <v>2202</v>
      </c>
    </row>
    <row r="20" spans="1:23" s="93" customFormat="1" ht="15" customHeight="1" x14ac:dyDescent="0.2">
      <c r="A20" s="93" t="s">
        <v>2238</v>
      </c>
      <c r="B20" s="93" t="s">
        <v>2214</v>
      </c>
      <c r="C20" s="93" t="s">
        <v>2176</v>
      </c>
      <c r="D20" s="93">
        <v>40.1</v>
      </c>
      <c r="E20" s="93">
        <v>15.8</v>
      </c>
      <c r="G20" s="93" t="s">
        <v>2205</v>
      </c>
      <c r="H20" s="93" t="s">
        <v>2210</v>
      </c>
      <c r="J20" s="93">
        <v>19.989999999999998</v>
      </c>
      <c r="K20" s="94">
        <v>217.42</v>
      </c>
      <c r="L20" s="91">
        <f t="shared" si="0"/>
        <v>22.945000000000007</v>
      </c>
      <c r="M20" s="91">
        <f t="shared" si="1"/>
        <v>220.31399999999999</v>
      </c>
      <c r="N20" s="91">
        <f t="shared" si="1"/>
        <v>23.350000000000009</v>
      </c>
      <c r="O20" s="93" t="s">
        <v>2200</v>
      </c>
      <c r="P20" s="95" t="s">
        <v>2239</v>
      </c>
      <c r="Q20" s="93" t="s">
        <v>2182</v>
      </c>
      <c r="R20" s="93">
        <v>14</v>
      </c>
      <c r="S20" s="93">
        <v>3</v>
      </c>
      <c r="T20" s="93">
        <v>4</v>
      </c>
      <c r="U20" s="93">
        <v>0.25</v>
      </c>
      <c r="V20" s="93" t="s">
        <v>2184</v>
      </c>
      <c r="W20" s="93" t="s">
        <v>2202</v>
      </c>
    </row>
    <row r="21" spans="1:23" s="93" customFormat="1" ht="15" customHeight="1" x14ac:dyDescent="0.2">
      <c r="A21" s="93" t="s">
        <v>2240</v>
      </c>
      <c r="B21" s="93" t="s">
        <v>2241</v>
      </c>
      <c r="C21" s="93" t="s">
        <v>2176</v>
      </c>
      <c r="D21" s="93">
        <v>40.1</v>
      </c>
      <c r="E21" s="93">
        <v>15.8</v>
      </c>
      <c r="G21" s="93" t="s">
        <v>2205</v>
      </c>
      <c r="H21" s="93" t="s">
        <v>2210</v>
      </c>
      <c r="J21" s="93">
        <v>20.56</v>
      </c>
      <c r="K21" s="94">
        <v>226</v>
      </c>
      <c r="L21" s="91">
        <f t="shared" si="0"/>
        <v>20.38000000000001</v>
      </c>
      <c r="M21" s="91">
        <f t="shared" ref="M21:N36" si="2">AVERAGE(K19:K23)</f>
        <v>223.06399999999999</v>
      </c>
      <c r="N21" s="91">
        <f t="shared" si="2"/>
        <v>23.305000000000007</v>
      </c>
      <c r="O21" s="93" t="s">
        <v>2200</v>
      </c>
      <c r="P21" s="95" t="s">
        <v>2242</v>
      </c>
      <c r="Q21" s="93" t="s">
        <v>2182</v>
      </c>
      <c r="R21" s="93">
        <v>8</v>
      </c>
      <c r="S21" s="93">
        <v>4</v>
      </c>
      <c r="T21" s="93">
        <v>3</v>
      </c>
      <c r="U21" s="93">
        <v>0.2</v>
      </c>
      <c r="V21" s="93" t="s">
        <v>2184</v>
      </c>
      <c r="W21" s="93" t="s">
        <v>2202</v>
      </c>
    </row>
    <row r="22" spans="1:23" s="93" customFormat="1" ht="15" customHeight="1" x14ac:dyDescent="0.2">
      <c r="A22" s="93" t="s">
        <v>2243</v>
      </c>
      <c r="B22" s="93" t="s">
        <v>2241</v>
      </c>
      <c r="C22" s="93" t="s">
        <v>2176</v>
      </c>
      <c r="D22" s="93">
        <v>40.1</v>
      </c>
      <c r="E22" s="93">
        <v>15.8</v>
      </c>
      <c r="G22" s="93" t="s">
        <v>2205</v>
      </c>
      <c r="H22" s="93" t="s">
        <v>2210</v>
      </c>
      <c r="J22" s="93">
        <v>19.809999999999999</v>
      </c>
      <c r="K22" s="94">
        <v>227</v>
      </c>
      <c r="L22" s="91">
        <f t="shared" si="0"/>
        <v>23.75500000000001</v>
      </c>
      <c r="M22" s="91">
        <f t="shared" si="2"/>
        <v>225.64000000000001</v>
      </c>
      <c r="N22" s="91">
        <f t="shared" si="2"/>
        <v>24.052000000000007</v>
      </c>
      <c r="O22" s="93" t="s">
        <v>2200</v>
      </c>
      <c r="P22" s="95" t="s">
        <v>2242</v>
      </c>
      <c r="Q22" s="93" t="s">
        <v>2182</v>
      </c>
      <c r="R22" s="93">
        <v>18</v>
      </c>
      <c r="S22" s="93">
        <v>4</v>
      </c>
      <c r="T22" s="93">
        <v>5</v>
      </c>
      <c r="U22" s="93">
        <v>0.24</v>
      </c>
      <c r="V22" s="93" t="s">
        <v>2184</v>
      </c>
      <c r="W22" s="93" t="s">
        <v>2202</v>
      </c>
    </row>
    <row r="23" spans="1:23" s="93" customFormat="1" ht="15" customHeight="1" x14ac:dyDescent="0.2">
      <c r="A23" s="93" t="s">
        <v>2244</v>
      </c>
      <c r="B23" s="93" t="s">
        <v>2245</v>
      </c>
      <c r="C23" s="93" t="s">
        <v>2176</v>
      </c>
      <c r="D23" s="93">
        <v>40.1</v>
      </c>
      <c r="E23" s="93">
        <v>15.8</v>
      </c>
      <c r="G23" s="93" t="s">
        <v>2205</v>
      </c>
      <c r="H23" s="93" t="s">
        <v>2246</v>
      </c>
      <c r="J23" s="93">
        <v>19.05</v>
      </c>
      <c r="K23" s="94">
        <v>228.71</v>
      </c>
      <c r="L23" s="91">
        <f t="shared" si="0"/>
        <v>27.174999999999997</v>
      </c>
      <c r="M23" s="91">
        <f t="shared" si="2"/>
        <v>228.36599999999999</v>
      </c>
      <c r="N23" s="91">
        <f t="shared" si="2"/>
        <v>24.988000000000007</v>
      </c>
      <c r="O23" s="93" t="s">
        <v>2200</v>
      </c>
      <c r="P23" s="95" t="s">
        <v>2247</v>
      </c>
      <c r="Q23" s="93" t="s">
        <v>2182</v>
      </c>
      <c r="R23" s="93">
        <v>20</v>
      </c>
      <c r="S23" s="93">
        <v>2</v>
      </c>
      <c r="T23" s="93">
        <v>5</v>
      </c>
      <c r="U23" s="93">
        <v>0.18</v>
      </c>
      <c r="V23" s="93" t="s">
        <v>2184</v>
      </c>
      <c r="W23" s="93" t="s">
        <v>2202</v>
      </c>
    </row>
    <row r="24" spans="1:23" s="93" customFormat="1" ht="15" customHeight="1" x14ac:dyDescent="0.2">
      <c r="A24" s="93" t="s">
        <v>2248</v>
      </c>
      <c r="B24" s="93" t="s">
        <v>2245</v>
      </c>
      <c r="C24" s="93" t="s">
        <v>2176</v>
      </c>
      <c r="D24" s="93">
        <v>40.1</v>
      </c>
      <c r="E24" s="93">
        <v>15.8</v>
      </c>
      <c r="G24" s="93" t="s">
        <v>2205</v>
      </c>
      <c r="H24" s="93" t="s">
        <v>2246</v>
      </c>
      <c r="J24" s="93">
        <v>19.309999999999999</v>
      </c>
      <c r="K24" s="94">
        <v>229.07</v>
      </c>
      <c r="L24" s="91">
        <f t="shared" si="0"/>
        <v>26.00500000000001</v>
      </c>
      <c r="M24" s="91">
        <f t="shared" si="2"/>
        <v>229.62799999999999</v>
      </c>
      <c r="N24" s="91">
        <f t="shared" si="2"/>
        <v>26.248000000000008</v>
      </c>
      <c r="O24" s="93" t="s">
        <v>2200</v>
      </c>
      <c r="P24" s="95" t="s">
        <v>2247</v>
      </c>
      <c r="Q24" s="93" t="s">
        <v>2182</v>
      </c>
      <c r="R24" s="93">
        <v>16</v>
      </c>
      <c r="S24" s="93">
        <v>2</v>
      </c>
      <c r="T24" s="93">
        <v>4</v>
      </c>
      <c r="U24" s="93">
        <v>0.19</v>
      </c>
      <c r="V24" s="93" t="s">
        <v>2184</v>
      </c>
      <c r="W24" s="93" t="s">
        <v>2202</v>
      </c>
    </row>
    <row r="25" spans="1:23" s="93" customFormat="1" ht="15" customHeight="1" x14ac:dyDescent="0.2">
      <c r="A25" s="93" t="s">
        <v>2249</v>
      </c>
      <c r="B25" s="93" t="s">
        <v>2245</v>
      </c>
      <c r="C25" s="93" t="s">
        <v>2176</v>
      </c>
      <c r="D25" s="93">
        <v>40.1</v>
      </c>
      <c r="E25" s="93">
        <v>15.8</v>
      </c>
      <c r="G25" s="93" t="s">
        <v>2205</v>
      </c>
      <c r="H25" s="93" t="s">
        <v>2246</v>
      </c>
      <c r="J25" s="93">
        <v>18.95</v>
      </c>
      <c r="K25" s="94">
        <v>231.05</v>
      </c>
      <c r="L25" s="91">
        <f t="shared" si="0"/>
        <v>27.625000000000014</v>
      </c>
      <c r="M25" s="91">
        <f t="shared" si="2"/>
        <v>230.94199999999995</v>
      </c>
      <c r="N25" s="91">
        <f t="shared" si="2"/>
        <v>25.978000000000009</v>
      </c>
      <c r="O25" s="93" t="s">
        <v>2200</v>
      </c>
      <c r="P25" s="95" t="s">
        <v>2250</v>
      </c>
      <c r="Q25" s="93" t="s">
        <v>2182</v>
      </c>
      <c r="R25" s="93">
        <v>20</v>
      </c>
      <c r="S25" s="93">
        <v>2</v>
      </c>
      <c r="T25" s="93">
        <v>5</v>
      </c>
      <c r="U25" s="93">
        <v>0.14000000000000001</v>
      </c>
      <c r="V25" s="93" t="s">
        <v>2184</v>
      </c>
      <c r="W25" s="93" t="s">
        <v>2202</v>
      </c>
    </row>
    <row r="26" spans="1:23" s="93" customFormat="1" ht="15" customHeight="1" x14ac:dyDescent="0.2">
      <c r="A26" s="93" t="s">
        <v>2251</v>
      </c>
      <c r="B26" s="93" t="s">
        <v>2245</v>
      </c>
      <c r="C26" s="93" t="s">
        <v>2176</v>
      </c>
      <c r="D26" s="93">
        <v>40.1</v>
      </c>
      <c r="E26" s="93">
        <v>15.8</v>
      </c>
      <c r="G26" s="93" t="s">
        <v>2205</v>
      </c>
      <c r="H26" s="93" t="s">
        <v>2246</v>
      </c>
      <c r="J26" s="93">
        <v>19.16</v>
      </c>
      <c r="K26" s="94">
        <v>232.31</v>
      </c>
      <c r="L26" s="91">
        <f t="shared" si="0"/>
        <v>26.680000000000007</v>
      </c>
      <c r="M26" s="91">
        <f t="shared" si="2"/>
        <v>232.05799999999999</v>
      </c>
      <c r="N26" s="91">
        <f t="shared" si="2"/>
        <v>25.06900000000001</v>
      </c>
      <c r="O26" s="93" t="s">
        <v>2200</v>
      </c>
      <c r="P26" s="95" t="s">
        <v>2250</v>
      </c>
      <c r="Q26" s="93" t="s">
        <v>2182</v>
      </c>
      <c r="R26" s="93">
        <v>15</v>
      </c>
      <c r="S26" s="93">
        <v>2</v>
      </c>
      <c r="T26" s="93">
        <v>4</v>
      </c>
      <c r="U26" s="93">
        <v>0.2</v>
      </c>
      <c r="V26" s="93" t="s">
        <v>2184</v>
      </c>
      <c r="W26" s="93" t="s">
        <v>2202</v>
      </c>
    </row>
    <row r="27" spans="1:23" s="93" customFormat="1" ht="15" customHeight="1" x14ac:dyDescent="0.2">
      <c r="A27" s="93" t="s">
        <v>2252</v>
      </c>
      <c r="B27" s="93" t="s">
        <v>2245</v>
      </c>
      <c r="C27" s="93" t="s">
        <v>2176</v>
      </c>
      <c r="D27" s="93">
        <v>40.1</v>
      </c>
      <c r="E27" s="93">
        <v>15.8</v>
      </c>
      <c r="G27" s="93" t="s">
        <v>2205</v>
      </c>
      <c r="H27" s="93" t="s">
        <v>2246</v>
      </c>
      <c r="J27" s="93">
        <v>20.11</v>
      </c>
      <c r="K27" s="94">
        <v>233.57</v>
      </c>
      <c r="L27" s="91">
        <f t="shared" si="0"/>
        <v>22.405000000000001</v>
      </c>
      <c r="M27" s="91">
        <f t="shared" si="2"/>
        <v>233.24600000000001</v>
      </c>
      <c r="N27" s="91">
        <f t="shared" si="2"/>
        <v>24.394000000000009</v>
      </c>
      <c r="O27" s="93" t="s">
        <v>2200</v>
      </c>
      <c r="P27" s="95" t="s">
        <v>2253</v>
      </c>
      <c r="Q27" s="93" t="s">
        <v>2182</v>
      </c>
      <c r="R27" s="93">
        <v>20</v>
      </c>
      <c r="S27" s="93">
        <v>2</v>
      </c>
      <c r="T27" s="93">
        <v>5</v>
      </c>
      <c r="U27" s="93">
        <v>0.18</v>
      </c>
      <c r="V27" s="93" t="s">
        <v>2184</v>
      </c>
      <c r="W27" s="93" t="s">
        <v>2202</v>
      </c>
    </row>
    <row r="28" spans="1:23" s="93" customFormat="1" ht="15" customHeight="1" x14ac:dyDescent="0.2">
      <c r="A28" s="93" t="s">
        <v>2254</v>
      </c>
      <c r="B28" s="93" t="s">
        <v>2245</v>
      </c>
      <c r="C28" s="93" t="s">
        <v>2176</v>
      </c>
      <c r="D28" s="93">
        <v>40.1</v>
      </c>
      <c r="E28" s="93">
        <v>15.8</v>
      </c>
      <c r="G28" s="93" t="s">
        <v>2205</v>
      </c>
      <c r="H28" s="93" t="s">
        <v>2246</v>
      </c>
      <c r="J28" s="93">
        <v>20.059999999999999</v>
      </c>
      <c r="K28" s="94">
        <v>234.29</v>
      </c>
      <c r="L28" s="91">
        <f t="shared" si="0"/>
        <v>22.63000000000001</v>
      </c>
      <c r="M28" s="91">
        <f t="shared" si="2"/>
        <v>234.07399999999998</v>
      </c>
      <c r="N28" s="91">
        <f t="shared" si="2"/>
        <v>23.368000000000006</v>
      </c>
      <c r="O28" s="93" t="s">
        <v>2200</v>
      </c>
      <c r="P28" s="95" t="s">
        <v>2255</v>
      </c>
      <c r="Q28" s="93" t="s">
        <v>2182</v>
      </c>
      <c r="R28" s="93" t="s">
        <v>2196</v>
      </c>
      <c r="S28" s="93">
        <v>2</v>
      </c>
      <c r="T28" s="93">
        <v>3</v>
      </c>
      <c r="U28" s="93">
        <v>0.38</v>
      </c>
      <c r="V28" s="93" t="s">
        <v>2184</v>
      </c>
      <c r="W28" s="93" t="s">
        <v>2202</v>
      </c>
    </row>
    <row r="29" spans="1:23" s="93" customFormat="1" ht="15" customHeight="1" x14ac:dyDescent="0.2">
      <c r="A29" s="93" t="s">
        <v>2256</v>
      </c>
      <c r="B29" s="93" t="s">
        <v>2245</v>
      </c>
      <c r="C29" s="93" t="s">
        <v>2176</v>
      </c>
      <c r="D29" s="93">
        <v>40.1</v>
      </c>
      <c r="E29" s="93">
        <v>15.8</v>
      </c>
      <c r="G29" s="93" t="s">
        <v>2205</v>
      </c>
      <c r="H29" s="93" t="s">
        <v>2246</v>
      </c>
      <c r="J29" s="93">
        <v>20.059999999999999</v>
      </c>
      <c r="K29" s="94">
        <v>235.01</v>
      </c>
      <c r="L29" s="91">
        <f t="shared" si="0"/>
        <v>22.63000000000001</v>
      </c>
      <c r="M29" s="91">
        <f t="shared" si="2"/>
        <v>234.66199999999998</v>
      </c>
      <c r="N29" s="91">
        <f t="shared" si="2"/>
        <v>22.549000000000007</v>
      </c>
      <c r="O29" s="93" t="s">
        <v>2200</v>
      </c>
      <c r="P29" s="95" t="s">
        <v>2257</v>
      </c>
      <c r="Q29" s="93" t="s">
        <v>2182</v>
      </c>
      <c r="R29" s="93">
        <v>12</v>
      </c>
      <c r="S29" s="93">
        <v>2</v>
      </c>
      <c r="T29" s="93">
        <v>3</v>
      </c>
      <c r="U29" s="93">
        <v>0.25</v>
      </c>
      <c r="V29" s="93" t="s">
        <v>2184</v>
      </c>
      <c r="W29" s="93" t="s">
        <v>2202</v>
      </c>
    </row>
    <row r="30" spans="1:23" s="93" customFormat="1" ht="15" customHeight="1" x14ac:dyDescent="0.2">
      <c r="A30" s="93" t="s">
        <v>2258</v>
      </c>
      <c r="B30" s="93" t="s">
        <v>2259</v>
      </c>
      <c r="C30" s="93" t="s">
        <v>2176</v>
      </c>
      <c r="D30" s="93">
        <v>40.1</v>
      </c>
      <c r="E30" s="93">
        <v>15.8</v>
      </c>
      <c r="G30" s="93" t="s">
        <v>2205</v>
      </c>
      <c r="H30" s="93" t="s">
        <v>2246</v>
      </c>
      <c r="J30" s="93">
        <v>20.09</v>
      </c>
      <c r="K30" s="94">
        <v>235.19</v>
      </c>
      <c r="L30" s="91">
        <f t="shared" si="0"/>
        <v>22.495000000000005</v>
      </c>
      <c r="M30" s="91">
        <f t="shared" si="2"/>
        <v>235.13000000000002</v>
      </c>
      <c r="N30" s="91">
        <f t="shared" si="2"/>
        <v>22.684000000000005</v>
      </c>
      <c r="O30" s="93" t="s">
        <v>2200</v>
      </c>
      <c r="P30" s="95" t="s">
        <v>2257</v>
      </c>
      <c r="Q30" s="93" t="s">
        <v>2182</v>
      </c>
      <c r="R30" s="93">
        <v>20</v>
      </c>
      <c r="S30" s="93">
        <v>4</v>
      </c>
      <c r="T30" s="93">
        <v>5</v>
      </c>
      <c r="U30" s="93">
        <v>0.23</v>
      </c>
      <c r="V30" s="93" t="s">
        <v>2184</v>
      </c>
      <c r="W30" s="93" t="s">
        <v>2202</v>
      </c>
    </row>
    <row r="31" spans="1:23" s="93" customFormat="1" ht="15" customHeight="1" x14ac:dyDescent="0.2">
      <c r="A31" s="93" t="s">
        <v>2260</v>
      </c>
      <c r="B31" s="93" t="s">
        <v>2259</v>
      </c>
      <c r="C31" s="93" t="s">
        <v>2176</v>
      </c>
      <c r="D31" s="93">
        <v>40.1</v>
      </c>
      <c r="E31" s="93">
        <v>15.8</v>
      </c>
      <c r="G31" s="93" t="s">
        <v>2205</v>
      </c>
      <c r="H31" s="93" t="s">
        <v>2246</v>
      </c>
      <c r="J31" s="93">
        <v>20.07</v>
      </c>
      <c r="K31" s="94">
        <v>235.25</v>
      </c>
      <c r="L31" s="91">
        <f t="shared" si="0"/>
        <v>22.585000000000008</v>
      </c>
      <c r="M31" s="91">
        <f t="shared" si="2"/>
        <v>235.47200000000004</v>
      </c>
      <c r="N31" s="91">
        <f t="shared" si="2"/>
        <v>22.513000000000005</v>
      </c>
      <c r="O31" s="93" t="s">
        <v>2200</v>
      </c>
      <c r="P31" s="95" t="s">
        <v>2257</v>
      </c>
      <c r="Q31" s="93" t="s">
        <v>2182</v>
      </c>
      <c r="R31" s="93">
        <v>12</v>
      </c>
      <c r="S31" s="93">
        <v>4</v>
      </c>
      <c r="T31" s="93">
        <v>4</v>
      </c>
      <c r="U31" s="93">
        <v>0.32</v>
      </c>
      <c r="V31" s="93" t="s">
        <v>2184</v>
      </c>
      <c r="W31" s="93" t="s">
        <v>2202</v>
      </c>
    </row>
    <row r="32" spans="1:23" s="93" customFormat="1" ht="15" customHeight="1" x14ac:dyDescent="0.2">
      <c r="A32" s="93" t="s">
        <v>2261</v>
      </c>
      <c r="B32" s="93" t="s">
        <v>2259</v>
      </c>
      <c r="C32" s="93" t="s">
        <v>2176</v>
      </c>
      <c r="D32" s="93">
        <v>40.1</v>
      </c>
      <c r="E32" s="93">
        <v>15.8</v>
      </c>
      <c r="G32" s="93" t="s">
        <v>2205</v>
      </c>
      <c r="H32" s="93" t="s">
        <v>2246</v>
      </c>
      <c r="J32" s="93">
        <v>19.96</v>
      </c>
      <c r="K32" s="94">
        <v>235.91</v>
      </c>
      <c r="L32" s="91">
        <f t="shared" si="0"/>
        <v>23.08</v>
      </c>
      <c r="M32" s="91">
        <f t="shared" si="2"/>
        <v>235.76</v>
      </c>
      <c r="N32" s="91">
        <f t="shared" si="2"/>
        <v>22.648000000000003</v>
      </c>
      <c r="O32" s="93" t="s">
        <v>2200</v>
      </c>
      <c r="P32" s="95" t="s">
        <v>2262</v>
      </c>
      <c r="Q32" s="93" t="s">
        <v>2182</v>
      </c>
      <c r="R32" s="93">
        <v>21</v>
      </c>
      <c r="S32" s="93">
        <v>4</v>
      </c>
      <c r="T32" s="93">
        <v>6</v>
      </c>
      <c r="U32" s="93">
        <v>0.22</v>
      </c>
      <c r="V32" s="93" t="s">
        <v>2184</v>
      </c>
      <c r="W32" s="93" t="s">
        <v>2202</v>
      </c>
    </row>
    <row r="33" spans="1:23" s="93" customFormat="1" ht="15" customHeight="1" x14ac:dyDescent="0.2">
      <c r="A33" s="93" t="s">
        <v>2263</v>
      </c>
      <c r="B33" s="93" t="s">
        <v>2264</v>
      </c>
      <c r="C33" s="93" t="s">
        <v>2176</v>
      </c>
      <c r="D33" s="93">
        <v>40.1</v>
      </c>
      <c r="E33" s="93">
        <v>15.8</v>
      </c>
      <c r="G33" s="93" t="s">
        <v>2205</v>
      </c>
      <c r="H33" s="93" t="s">
        <v>2246</v>
      </c>
      <c r="J33" s="93">
        <v>20.25</v>
      </c>
      <c r="K33" s="94">
        <v>236</v>
      </c>
      <c r="L33" s="91">
        <f t="shared" si="0"/>
        <v>21.775000000000006</v>
      </c>
      <c r="M33" s="91">
        <f t="shared" si="2"/>
        <v>236.12199999999999</v>
      </c>
      <c r="N33" s="91">
        <f t="shared" si="2"/>
        <v>22.333000000000006</v>
      </c>
      <c r="O33" s="93" t="s">
        <v>2200</v>
      </c>
      <c r="P33" s="95" t="s">
        <v>2265</v>
      </c>
      <c r="Q33" s="93" t="s">
        <v>2266</v>
      </c>
      <c r="R33" s="93">
        <v>15</v>
      </c>
      <c r="S33" s="93">
        <v>4</v>
      </c>
      <c r="T33" s="93">
        <v>4</v>
      </c>
      <c r="U33" s="93">
        <v>0.27</v>
      </c>
      <c r="V33" s="93" t="s">
        <v>2184</v>
      </c>
      <c r="W33" s="93" t="s">
        <v>2202</v>
      </c>
    </row>
    <row r="34" spans="1:23" s="93" customFormat="1" ht="15" customHeight="1" x14ac:dyDescent="0.2">
      <c r="A34" s="93" t="s">
        <v>2267</v>
      </c>
      <c r="B34" s="93" t="s">
        <v>2268</v>
      </c>
      <c r="C34" s="93" t="s">
        <v>2269</v>
      </c>
      <c r="D34" s="93">
        <v>46.4</v>
      </c>
      <c r="E34" s="93">
        <v>11.8</v>
      </c>
      <c r="G34" s="93" t="s">
        <v>2205</v>
      </c>
      <c r="H34" s="93" t="s">
        <v>2246</v>
      </c>
      <c r="J34" s="93">
        <v>19.91</v>
      </c>
      <c r="K34" s="94">
        <v>236.45</v>
      </c>
      <c r="L34" s="91">
        <f t="shared" si="0"/>
        <v>23.305000000000007</v>
      </c>
      <c r="M34" s="91">
        <f t="shared" si="2"/>
        <v>236.47199999999998</v>
      </c>
      <c r="N34" s="91">
        <f t="shared" si="2"/>
        <v>22.072000000000003</v>
      </c>
      <c r="O34" s="93" t="s">
        <v>2200</v>
      </c>
      <c r="P34" s="95" t="s">
        <v>2270</v>
      </c>
      <c r="Q34" s="93" t="s">
        <v>2271</v>
      </c>
      <c r="R34" s="93">
        <v>16</v>
      </c>
      <c r="S34" s="93">
        <v>1</v>
      </c>
      <c r="T34" s="93">
        <v>4</v>
      </c>
      <c r="U34" s="93">
        <v>0.21</v>
      </c>
      <c r="V34" s="93" t="s">
        <v>2272</v>
      </c>
      <c r="W34" s="93" t="s">
        <v>2202</v>
      </c>
    </row>
    <row r="35" spans="1:23" s="93" customFormat="1" ht="15" customHeight="1" x14ac:dyDescent="0.2">
      <c r="A35" s="93" t="s">
        <v>2273</v>
      </c>
      <c r="B35" s="93" t="s">
        <v>2259</v>
      </c>
      <c r="C35" s="93" t="s">
        <v>2176</v>
      </c>
      <c r="D35" s="93">
        <v>40.1</v>
      </c>
      <c r="E35" s="93">
        <v>15.8</v>
      </c>
      <c r="G35" s="93" t="s">
        <v>2205</v>
      </c>
      <c r="H35" s="93" t="s">
        <v>2246</v>
      </c>
      <c r="J35" s="93">
        <v>20.440000000000001</v>
      </c>
      <c r="K35" s="94">
        <v>237</v>
      </c>
      <c r="L35" s="91">
        <f t="shared" si="0"/>
        <v>20.92</v>
      </c>
      <c r="M35" s="91">
        <f t="shared" si="2"/>
        <v>236.75</v>
      </c>
      <c r="N35" s="91">
        <f t="shared" si="2"/>
        <v>22.774000000000004</v>
      </c>
      <c r="O35" s="93" t="s">
        <v>2200</v>
      </c>
      <c r="P35" s="95" t="s">
        <v>2274</v>
      </c>
      <c r="Q35" s="93" t="s">
        <v>2182</v>
      </c>
      <c r="R35" s="93">
        <v>20</v>
      </c>
      <c r="S35" s="93">
        <v>4</v>
      </c>
      <c r="T35" s="93">
        <v>5</v>
      </c>
      <c r="U35" s="93">
        <v>0.21</v>
      </c>
      <c r="V35" s="93" t="s">
        <v>2184</v>
      </c>
      <c r="W35" s="93" t="s">
        <v>2202</v>
      </c>
    </row>
    <row r="36" spans="1:23" s="93" customFormat="1" ht="15" customHeight="1" x14ac:dyDescent="0.2">
      <c r="A36" s="93" t="s">
        <v>2273</v>
      </c>
      <c r="B36" s="93" t="s">
        <v>2259</v>
      </c>
      <c r="C36" s="93" t="s">
        <v>2176</v>
      </c>
      <c r="D36" s="93">
        <v>40.1</v>
      </c>
      <c r="E36" s="93">
        <v>15.8</v>
      </c>
      <c r="G36" s="93" t="s">
        <v>2205</v>
      </c>
      <c r="H36" s="93" t="s">
        <v>2246</v>
      </c>
      <c r="J36" s="93">
        <v>20.36</v>
      </c>
      <c r="K36" s="94">
        <v>237</v>
      </c>
      <c r="L36" s="91">
        <f t="shared" si="0"/>
        <v>21.28</v>
      </c>
      <c r="M36" s="91">
        <f t="shared" si="2"/>
        <v>237.07</v>
      </c>
      <c r="N36" s="91">
        <f t="shared" si="2"/>
        <v>23.701000000000004</v>
      </c>
      <c r="O36" s="93" t="s">
        <v>2200</v>
      </c>
      <c r="P36" s="95" t="s">
        <v>2257</v>
      </c>
      <c r="Q36" s="93" t="s">
        <v>2182</v>
      </c>
      <c r="R36" s="93">
        <v>15</v>
      </c>
      <c r="S36" s="93">
        <v>4</v>
      </c>
      <c r="T36" s="93">
        <v>4</v>
      </c>
      <c r="U36" s="93">
        <v>0.24</v>
      </c>
      <c r="V36" s="93" t="s">
        <v>2184</v>
      </c>
      <c r="W36" s="93" t="s">
        <v>2202</v>
      </c>
    </row>
    <row r="37" spans="1:23" s="93" customFormat="1" ht="15" customHeight="1" x14ac:dyDescent="0.2">
      <c r="A37" s="93" t="s">
        <v>2275</v>
      </c>
      <c r="B37" s="93" t="s">
        <v>2276</v>
      </c>
      <c r="C37" s="93" t="s">
        <v>2269</v>
      </c>
      <c r="D37" s="93">
        <v>46.4</v>
      </c>
      <c r="E37" s="93">
        <v>11.8</v>
      </c>
      <c r="G37" s="93" t="s">
        <v>2205</v>
      </c>
      <c r="H37" s="93" t="s">
        <v>2277</v>
      </c>
      <c r="J37" s="93">
        <v>19.18</v>
      </c>
      <c r="K37" s="94">
        <v>237.3</v>
      </c>
      <c r="L37" s="91">
        <f t="shared" si="0"/>
        <v>26.590000000000003</v>
      </c>
      <c r="M37" s="91">
        <f t="shared" ref="M37:N52" si="3">AVERAGE(K35:K39)</f>
        <v>237.35999999999999</v>
      </c>
      <c r="N37" s="91">
        <f t="shared" si="3"/>
        <v>23.305000000000003</v>
      </c>
      <c r="O37" s="93" t="s">
        <v>2278</v>
      </c>
      <c r="P37" s="95" t="s">
        <v>2279</v>
      </c>
      <c r="Q37" s="93" t="s">
        <v>2281</v>
      </c>
      <c r="R37" s="93">
        <v>20</v>
      </c>
      <c r="S37" s="93">
        <v>1</v>
      </c>
      <c r="T37" s="93">
        <v>5</v>
      </c>
      <c r="U37" s="93">
        <v>0.18</v>
      </c>
      <c r="V37" s="93" t="s">
        <v>2272</v>
      </c>
      <c r="W37" s="93" t="s">
        <v>2280</v>
      </c>
    </row>
    <row r="38" spans="1:23" s="93" customFormat="1" ht="15" customHeight="1" x14ac:dyDescent="0.2">
      <c r="A38" s="93" t="s">
        <v>2282</v>
      </c>
      <c r="B38" s="93" t="s">
        <v>2259</v>
      </c>
      <c r="C38" s="93" t="s">
        <v>2176</v>
      </c>
      <c r="D38" s="93">
        <v>40.1</v>
      </c>
      <c r="E38" s="93">
        <v>15.8</v>
      </c>
      <c r="G38" s="93" t="s">
        <v>2283</v>
      </c>
      <c r="H38" s="93" t="s">
        <v>2284</v>
      </c>
      <c r="J38" s="93">
        <v>19.22</v>
      </c>
      <c r="K38" s="94">
        <v>237.6</v>
      </c>
      <c r="L38" s="91">
        <f t="shared" si="0"/>
        <v>26.410000000000011</v>
      </c>
      <c r="M38" s="91">
        <f t="shared" si="3"/>
        <v>237.6</v>
      </c>
      <c r="N38" s="91">
        <f t="shared" si="3"/>
        <v>24.223000000000003</v>
      </c>
      <c r="O38" s="93" t="s">
        <v>2278</v>
      </c>
      <c r="P38" s="95" t="s">
        <v>2279</v>
      </c>
      <c r="Q38" s="93" t="s">
        <v>2266</v>
      </c>
      <c r="R38" s="93">
        <v>3</v>
      </c>
      <c r="S38" s="93">
        <v>4</v>
      </c>
      <c r="T38" s="93">
        <v>1</v>
      </c>
      <c r="U38" s="93" t="s">
        <v>2285</v>
      </c>
      <c r="V38" s="93" t="s">
        <v>2184</v>
      </c>
      <c r="W38" s="93" t="s">
        <v>2280</v>
      </c>
    </row>
    <row r="39" spans="1:23" s="93" customFormat="1" ht="15" customHeight="1" x14ac:dyDescent="0.2">
      <c r="A39" s="93" t="s">
        <v>2286</v>
      </c>
      <c r="B39" s="93" t="s">
        <v>2276</v>
      </c>
      <c r="C39" s="93" t="s">
        <v>2269</v>
      </c>
      <c r="D39" s="93">
        <v>46.4</v>
      </c>
      <c r="E39" s="93">
        <v>11.8</v>
      </c>
      <c r="G39" s="93" t="s">
        <v>2283</v>
      </c>
      <c r="H39" s="93" t="s">
        <v>2284</v>
      </c>
      <c r="J39" s="93">
        <v>20.350000000000001</v>
      </c>
      <c r="K39" s="94">
        <v>237.9</v>
      </c>
      <c r="L39" s="91">
        <f t="shared" si="0"/>
        <v>21.325000000000003</v>
      </c>
      <c r="M39" s="91">
        <f t="shared" si="3"/>
        <v>237.9</v>
      </c>
      <c r="N39" s="91">
        <f t="shared" si="3"/>
        <v>24.979000000000003</v>
      </c>
      <c r="O39" s="93" t="s">
        <v>2278</v>
      </c>
      <c r="P39" s="95" t="s">
        <v>2287</v>
      </c>
      <c r="Q39" s="93" t="s">
        <v>2281</v>
      </c>
      <c r="R39" s="93">
        <v>20</v>
      </c>
      <c r="S39" s="93">
        <v>1</v>
      </c>
      <c r="T39" s="93">
        <v>5</v>
      </c>
      <c r="U39" s="93">
        <v>0.22</v>
      </c>
      <c r="V39" s="93" t="s">
        <v>2272</v>
      </c>
      <c r="W39" s="93" t="s">
        <v>2280</v>
      </c>
    </row>
    <row r="40" spans="1:23" s="93" customFormat="1" ht="15" customHeight="1" x14ac:dyDescent="0.2">
      <c r="A40" s="93" t="s">
        <v>2288</v>
      </c>
      <c r="B40" s="93" t="s">
        <v>2276</v>
      </c>
      <c r="C40" s="93" t="s">
        <v>2269</v>
      </c>
      <c r="D40" s="93">
        <v>46.4</v>
      </c>
      <c r="E40" s="93">
        <v>11.8</v>
      </c>
      <c r="G40" s="93" t="s">
        <v>2283</v>
      </c>
      <c r="H40" s="93" t="s">
        <v>2284</v>
      </c>
      <c r="J40" s="93">
        <v>19.420000000000002</v>
      </c>
      <c r="K40" s="94">
        <v>238.2</v>
      </c>
      <c r="L40" s="91">
        <f t="shared" si="0"/>
        <v>25.509999999999991</v>
      </c>
      <c r="M40" s="91">
        <f t="shared" si="3"/>
        <v>238.398</v>
      </c>
      <c r="N40" s="91">
        <f t="shared" si="3"/>
        <v>24.772000000000002</v>
      </c>
      <c r="O40" s="93" t="s">
        <v>2278</v>
      </c>
      <c r="P40" s="95" t="s">
        <v>2279</v>
      </c>
      <c r="Q40" s="93" t="s">
        <v>2281</v>
      </c>
      <c r="R40" s="93">
        <v>16</v>
      </c>
      <c r="S40" s="93">
        <v>1</v>
      </c>
      <c r="T40" s="93">
        <v>4</v>
      </c>
      <c r="U40" s="93">
        <v>0.22</v>
      </c>
      <c r="V40" s="93" t="s">
        <v>2272</v>
      </c>
      <c r="W40" s="93" t="s">
        <v>2280</v>
      </c>
    </row>
    <row r="41" spans="1:23" s="93" customFormat="1" ht="15" customHeight="1" x14ac:dyDescent="0.2">
      <c r="A41" s="93" t="s">
        <v>2289</v>
      </c>
      <c r="B41" s="93" t="s">
        <v>2276</v>
      </c>
      <c r="C41" s="93" t="s">
        <v>2269</v>
      </c>
      <c r="D41" s="93">
        <v>46.4</v>
      </c>
      <c r="E41" s="93">
        <v>11.8</v>
      </c>
      <c r="G41" s="93" t="s">
        <v>2283</v>
      </c>
      <c r="H41" s="93" t="s">
        <v>2284</v>
      </c>
      <c r="J41" s="93">
        <v>19.52</v>
      </c>
      <c r="K41" s="94">
        <v>238.5</v>
      </c>
      <c r="L41" s="91">
        <f t="shared" si="0"/>
        <v>25.060000000000002</v>
      </c>
      <c r="M41" s="91">
        <f t="shared" si="3"/>
        <v>238.904</v>
      </c>
      <c r="N41" s="91">
        <f t="shared" si="3"/>
        <v>25.573000000000004</v>
      </c>
      <c r="O41" s="93" t="s">
        <v>2278</v>
      </c>
      <c r="P41" s="95" t="s">
        <v>2279</v>
      </c>
      <c r="Q41" s="93" t="s">
        <v>2281</v>
      </c>
      <c r="R41" s="93">
        <v>20</v>
      </c>
      <c r="S41" s="93">
        <v>1</v>
      </c>
      <c r="T41" s="93">
        <v>5</v>
      </c>
      <c r="U41" s="93">
        <v>0.2</v>
      </c>
      <c r="V41" s="93" t="s">
        <v>2272</v>
      </c>
      <c r="W41" s="93" t="s">
        <v>2280</v>
      </c>
    </row>
    <row r="42" spans="1:23" s="93" customFormat="1" ht="15" customHeight="1" x14ac:dyDescent="0.2">
      <c r="A42" s="93" t="s">
        <v>2290</v>
      </c>
      <c r="B42" s="93" t="s">
        <v>2291</v>
      </c>
      <c r="C42" s="93" t="s">
        <v>2176</v>
      </c>
      <c r="D42" s="93">
        <v>40.1</v>
      </c>
      <c r="E42" s="93">
        <v>15.8</v>
      </c>
      <c r="G42" s="93" t="s">
        <v>2283</v>
      </c>
      <c r="H42" s="93" t="s">
        <v>2284</v>
      </c>
      <c r="J42" s="93">
        <v>19.41</v>
      </c>
      <c r="K42" s="94">
        <v>239.79</v>
      </c>
      <c r="L42" s="91">
        <f t="shared" si="0"/>
        <v>25.555000000000007</v>
      </c>
      <c r="M42" s="91">
        <f t="shared" si="3"/>
        <v>239.488</v>
      </c>
      <c r="N42" s="91">
        <f t="shared" si="3"/>
        <v>27.409000000000002</v>
      </c>
      <c r="O42" s="93" t="s">
        <v>2278</v>
      </c>
      <c r="P42" s="95" t="s">
        <v>2292</v>
      </c>
      <c r="Q42" s="93" t="s">
        <v>2266</v>
      </c>
      <c r="R42" s="93" t="s">
        <v>2237</v>
      </c>
      <c r="S42" s="93">
        <v>3</v>
      </c>
      <c r="T42" s="93">
        <v>4</v>
      </c>
      <c r="U42" s="93">
        <v>0.26</v>
      </c>
      <c r="V42" s="93" t="s">
        <v>2184</v>
      </c>
      <c r="W42" s="93" t="s">
        <v>2280</v>
      </c>
    </row>
    <row r="43" spans="1:23" s="93" customFormat="1" ht="15" customHeight="1" x14ac:dyDescent="0.2">
      <c r="A43" s="93" t="s">
        <v>2293</v>
      </c>
      <c r="B43" s="93" t="s">
        <v>2294</v>
      </c>
      <c r="C43" s="93" t="s">
        <v>2176</v>
      </c>
      <c r="D43" s="93">
        <v>40.1</v>
      </c>
      <c r="E43" s="93">
        <v>15.8</v>
      </c>
      <c r="G43" s="93" t="s">
        <v>2283</v>
      </c>
      <c r="H43" s="93" t="s">
        <v>2284</v>
      </c>
      <c r="J43" s="93">
        <v>18.329999999999998</v>
      </c>
      <c r="K43" s="94">
        <v>240.13</v>
      </c>
      <c r="L43" s="91">
        <f t="shared" si="0"/>
        <v>30.41500000000002</v>
      </c>
      <c r="M43" s="91">
        <f t="shared" si="3"/>
        <v>240.148</v>
      </c>
      <c r="N43" s="91">
        <f t="shared" si="3"/>
        <v>27.130000000000006</v>
      </c>
      <c r="O43" s="93" t="s">
        <v>2278</v>
      </c>
      <c r="P43" s="95" t="s">
        <v>2295</v>
      </c>
      <c r="Q43" s="93" t="s">
        <v>2296</v>
      </c>
      <c r="R43" s="93">
        <v>3</v>
      </c>
      <c r="S43" s="93">
        <v>4</v>
      </c>
      <c r="T43" s="93">
        <v>2</v>
      </c>
      <c r="U43" s="93" t="s">
        <v>2297</v>
      </c>
      <c r="V43" s="93" t="s">
        <v>2184</v>
      </c>
      <c r="W43" s="93" t="s">
        <v>2280</v>
      </c>
    </row>
    <row r="44" spans="1:23" s="93" customFormat="1" ht="15" customHeight="1" x14ac:dyDescent="0.2">
      <c r="A44" s="93" t="s">
        <v>2298</v>
      </c>
      <c r="B44" s="93" t="s">
        <v>2266</v>
      </c>
      <c r="C44" s="93" t="s">
        <v>2176</v>
      </c>
      <c r="D44" s="93">
        <v>40.1</v>
      </c>
      <c r="E44" s="93">
        <v>15.8</v>
      </c>
      <c r="G44" s="93" t="s">
        <v>2283</v>
      </c>
      <c r="H44" s="93" t="s">
        <v>2284</v>
      </c>
      <c r="J44" s="93">
        <v>18.309999999999999</v>
      </c>
      <c r="K44" s="94">
        <v>240.82</v>
      </c>
      <c r="L44" s="91">
        <f t="shared" si="0"/>
        <v>30.50500000000001</v>
      </c>
      <c r="M44" s="91">
        <f t="shared" si="3"/>
        <v>240.74799999999999</v>
      </c>
      <c r="N44" s="91">
        <f t="shared" si="3"/>
        <v>28.16500000000001</v>
      </c>
      <c r="O44" s="93" t="s">
        <v>2278</v>
      </c>
      <c r="P44" s="95" t="s">
        <v>2299</v>
      </c>
      <c r="Q44" s="93" t="s">
        <v>2266</v>
      </c>
      <c r="R44" s="93">
        <v>7</v>
      </c>
      <c r="S44" s="93">
        <v>2</v>
      </c>
      <c r="T44" s="93">
        <v>2</v>
      </c>
      <c r="U44" s="93">
        <v>0.37</v>
      </c>
      <c r="V44" s="93" t="s">
        <v>2184</v>
      </c>
      <c r="W44" s="93" t="s">
        <v>2280</v>
      </c>
    </row>
    <row r="45" spans="1:23" s="93" customFormat="1" ht="15" customHeight="1" x14ac:dyDescent="0.2">
      <c r="A45" s="93" t="s">
        <v>2300</v>
      </c>
      <c r="B45" s="93" t="s">
        <v>2301</v>
      </c>
      <c r="C45" s="93" t="s">
        <v>2176</v>
      </c>
      <c r="D45" s="93">
        <v>40.1</v>
      </c>
      <c r="E45" s="93">
        <v>15.8</v>
      </c>
      <c r="G45" s="93" t="s">
        <v>2283</v>
      </c>
      <c r="H45" s="93" t="s">
        <v>2284</v>
      </c>
      <c r="J45" s="93">
        <v>19.73</v>
      </c>
      <c r="K45" s="94">
        <v>241.5</v>
      </c>
      <c r="L45" s="91">
        <f t="shared" si="0"/>
        <v>24.115000000000009</v>
      </c>
      <c r="M45" s="91">
        <f t="shared" si="3"/>
        <v>241.15</v>
      </c>
      <c r="N45" s="91">
        <f t="shared" si="3"/>
        <v>28.26400000000001</v>
      </c>
      <c r="O45" s="93" t="s">
        <v>2278</v>
      </c>
      <c r="P45" s="95" t="s">
        <v>2265</v>
      </c>
      <c r="Q45" s="93" t="s">
        <v>2266</v>
      </c>
      <c r="R45" s="93" t="s">
        <v>2302</v>
      </c>
      <c r="S45" s="93">
        <v>3</v>
      </c>
      <c r="T45" s="93">
        <v>5</v>
      </c>
      <c r="U45" s="93">
        <v>0.32</v>
      </c>
      <c r="V45" s="93" t="s">
        <v>2184</v>
      </c>
      <c r="W45" s="93" t="s">
        <v>2280</v>
      </c>
    </row>
    <row r="46" spans="1:23" s="93" customFormat="1" ht="15" customHeight="1" x14ac:dyDescent="0.2">
      <c r="A46" s="93" t="s">
        <v>2300</v>
      </c>
      <c r="B46" s="93" t="s">
        <v>2301</v>
      </c>
      <c r="C46" s="93" t="s">
        <v>2176</v>
      </c>
      <c r="D46" s="93">
        <v>40.1</v>
      </c>
      <c r="E46" s="93">
        <v>15.8</v>
      </c>
      <c r="G46" s="93" t="s">
        <v>2283</v>
      </c>
      <c r="H46" s="93" t="s">
        <v>2284</v>
      </c>
      <c r="J46" s="93">
        <v>18.37</v>
      </c>
      <c r="K46" s="94">
        <v>241.5</v>
      </c>
      <c r="L46" s="91">
        <f t="shared" si="0"/>
        <v>30.234999999999999</v>
      </c>
      <c r="M46" s="91">
        <f t="shared" si="3"/>
        <v>241.54799999999994</v>
      </c>
      <c r="N46" s="91">
        <f t="shared" si="3"/>
        <v>26.644000000000005</v>
      </c>
      <c r="O46" s="93" t="s">
        <v>2278</v>
      </c>
      <c r="P46" s="95" t="s">
        <v>2303</v>
      </c>
      <c r="Q46" s="93" t="s">
        <v>2266</v>
      </c>
      <c r="R46" s="93">
        <v>10</v>
      </c>
      <c r="S46" s="93">
        <v>3</v>
      </c>
      <c r="T46" s="93">
        <v>3</v>
      </c>
      <c r="U46" s="93">
        <v>0.44</v>
      </c>
      <c r="V46" s="93" t="s">
        <v>2184</v>
      </c>
      <c r="W46" s="93" t="s">
        <v>2280</v>
      </c>
    </row>
    <row r="47" spans="1:23" s="93" customFormat="1" ht="15" customHeight="1" x14ac:dyDescent="0.2">
      <c r="A47" s="93" t="s">
        <v>2304</v>
      </c>
      <c r="B47" s="93" t="s">
        <v>2301</v>
      </c>
      <c r="C47" s="93" t="s">
        <v>2176</v>
      </c>
      <c r="D47" s="93">
        <v>40.1</v>
      </c>
      <c r="E47" s="93">
        <v>15.8</v>
      </c>
      <c r="G47" s="93" t="s">
        <v>2283</v>
      </c>
      <c r="H47" s="93" t="s">
        <v>2305</v>
      </c>
      <c r="J47" s="93">
        <v>19.3</v>
      </c>
      <c r="K47" s="94">
        <v>241.8</v>
      </c>
      <c r="L47" s="91">
        <f t="shared" si="0"/>
        <v>26.049999999999997</v>
      </c>
      <c r="M47" s="91">
        <f t="shared" si="3"/>
        <v>241.80799999999999</v>
      </c>
      <c r="N47" s="91">
        <f t="shared" si="3"/>
        <v>25.663000000000004</v>
      </c>
      <c r="O47" s="93" t="s">
        <v>2278</v>
      </c>
      <c r="P47" s="95" t="s">
        <v>2299</v>
      </c>
      <c r="Q47" s="93" t="s">
        <v>2266</v>
      </c>
      <c r="R47" s="93" t="s">
        <v>2306</v>
      </c>
      <c r="S47" s="93">
        <v>3</v>
      </c>
      <c r="T47" s="93">
        <v>5</v>
      </c>
      <c r="U47" s="93">
        <v>0.19</v>
      </c>
      <c r="V47" s="93" t="s">
        <v>2184</v>
      </c>
      <c r="W47" s="93" t="s">
        <v>2280</v>
      </c>
    </row>
    <row r="48" spans="1:23" s="93" customFormat="1" ht="15" customHeight="1" x14ac:dyDescent="0.2">
      <c r="A48" s="93" t="s">
        <v>2307</v>
      </c>
      <c r="B48" s="93" t="s">
        <v>2308</v>
      </c>
      <c r="C48" s="93" t="s">
        <v>2269</v>
      </c>
      <c r="D48" s="93">
        <v>46.4</v>
      </c>
      <c r="E48" s="93">
        <v>11.8</v>
      </c>
      <c r="G48" s="93" t="s">
        <v>2283</v>
      </c>
      <c r="H48" s="93" t="s">
        <v>2305</v>
      </c>
      <c r="J48" s="93">
        <v>20.13</v>
      </c>
      <c r="K48" s="94">
        <v>242.12</v>
      </c>
      <c r="L48" s="91">
        <f t="shared" si="0"/>
        <v>22.315000000000012</v>
      </c>
      <c r="M48" s="91">
        <f t="shared" si="3"/>
        <v>242.05600000000004</v>
      </c>
      <c r="N48" s="91">
        <f t="shared" si="3"/>
        <v>26.842000000000002</v>
      </c>
      <c r="O48" s="93" t="s">
        <v>2278</v>
      </c>
      <c r="P48" s="95" t="s">
        <v>2265</v>
      </c>
      <c r="Q48" s="93" t="s">
        <v>2309</v>
      </c>
      <c r="R48" s="93">
        <v>12</v>
      </c>
      <c r="S48" s="93">
        <v>3</v>
      </c>
      <c r="T48" s="93">
        <v>3</v>
      </c>
      <c r="U48" s="93">
        <v>0.47</v>
      </c>
      <c r="V48" s="93" t="s">
        <v>2272</v>
      </c>
      <c r="W48" s="93" t="s">
        <v>2280</v>
      </c>
    </row>
    <row r="49" spans="1:23" s="93" customFormat="1" ht="15" customHeight="1" x14ac:dyDescent="0.2">
      <c r="A49" s="93" t="s">
        <v>2307</v>
      </c>
      <c r="B49" s="93" t="s">
        <v>2308</v>
      </c>
      <c r="C49" s="93" t="s">
        <v>2269</v>
      </c>
      <c r="D49" s="93">
        <v>46.4</v>
      </c>
      <c r="E49" s="93">
        <v>11.8</v>
      </c>
      <c r="G49" s="93" t="s">
        <v>2283</v>
      </c>
      <c r="H49" s="93" t="s">
        <v>2305</v>
      </c>
      <c r="J49" s="93">
        <v>19.399999999999999</v>
      </c>
      <c r="K49" s="94">
        <v>242.12</v>
      </c>
      <c r="L49" s="91">
        <f t="shared" si="0"/>
        <v>25.600000000000009</v>
      </c>
      <c r="M49" s="91">
        <f t="shared" si="3"/>
        <v>242.35599999999999</v>
      </c>
      <c r="N49" s="91">
        <f t="shared" si="3"/>
        <v>26.716000000000001</v>
      </c>
      <c r="O49" s="93" t="s">
        <v>2278</v>
      </c>
      <c r="P49" s="95" t="s">
        <v>2310</v>
      </c>
      <c r="Q49" s="93" t="s">
        <v>2309</v>
      </c>
      <c r="R49" s="93">
        <v>4</v>
      </c>
      <c r="S49" s="93">
        <v>3</v>
      </c>
      <c r="T49" s="93">
        <v>1</v>
      </c>
      <c r="U49" s="93">
        <v>0.35</v>
      </c>
      <c r="V49" s="93" t="s">
        <v>2272</v>
      </c>
      <c r="W49" s="93" t="s">
        <v>2280</v>
      </c>
    </row>
    <row r="50" spans="1:23" s="93" customFormat="1" ht="15" customHeight="1" x14ac:dyDescent="0.2">
      <c r="A50" s="93" t="s">
        <v>2311</v>
      </c>
      <c r="B50" s="93" t="s">
        <v>2308</v>
      </c>
      <c r="C50" s="93" t="s">
        <v>2269</v>
      </c>
      <c r="D50" s="93">
        <v>46.4</v>
      </c>
      <c r="E50" s="93">
        <v>11.8</v>
      </c>
      <c r="G50" s="93" t="s">
        <v>2283</v>
      </c>
      <c r="H50" s="93" t="s">
        <v>2305</v>
      </c>
      <c r="J50" s="93">
        <v>18.420000000000002</v>
      </c>
      <c r="K50" s="94">
        <v>242.74</v>
      </c>
      <c r="L50" s="91">
        <f t="shared" si="0"/>
        <v>30.009999999999991</v>
      </c>
      <c r="M50" s="91">
        <f t="shared" si="3"/>
        <v>242.696</v>
      </c>
      <c r="N50" s="91">
        <f t="shared" si="3"/>
        <v>27.895000000000003</v>
      </c>
      <c r="O50" s="93" t="s">
        <v>2278</v>
      </c>
      <c r="P50" s="95" t="s">
        <v>2312</v>
      </c>
      <c r="Q50" s="93" t="s">
        <v>2309</v>
      </c>
      <c r="R50" s="93" t="s">
        <v>2237</v>
      </c>
      <c r="S50" s="93">
        <v>3</v>
      </c>
      <c r="T50" s="93">
        <v>4</v>
      </c>
      <c r="U50" s="93">
        <v>0.28000000000000003</v>
      </c>
      <c r="V50" s="93" t="s">
        <v>2272</v>
      </c>
      <c r="W50" s="93" t="s">
        <v>2280</v>
      </c>
    </row>
    <row r="51" spans="1:23" s="93" customFormat="1" ht="15" customHeight="1" x14ac:dyDescent="0.2">
      <c r="A51" s="93" t="s">
        <v>2313</v>
      </c>
      <c r="B51" s="93" t="s">
        <v>2314</v>
      </c>
      <c r="C51" s="93" t="s">
        <v>2193</v>
      </c>
      <c r="D51" s="93">
        <v>40.1</v>
      </c>
      <c r="E51" s="93">
        <v>15.8</v>
      </c>
      <c r="G51" s="93" t="s">
        <v>2283</v>
      </c>
      <c r="H51" s="93" t="s">
        <v>2305</v>
      </c>
      <c r="J51" s="93">
        <v>18.510000000000002</v>
      </c>
      <c r="K51" s="94">
        <v>243</v>
      </c>
      <c r="L51" s="91">
        <f t="shared" si="0"/>
        <v>29.605000000000004</v>
      </c>
      <c r="M51" s="91">
        <f t="shared" si="3"/>
        <v>243.602</v>
      </c>
      <c r="N51" s="91">
        <f t="shared" si="3"/>
        <v>29.227000000000004</v>
      </c>
      <c r="O51" s="93" t="s">
        <v>2278</v>
      </c>
      <c r="P51" s="95" t="s">
        <v>2310</v>
      </c>
      <c r="Q51" s="93" t="s">
        <v>2315</v>
      </c>
      <c r="R51" s="93">
        <v>16</v>
      </c>
      <c r="S51" s="93">
        <v>5</v>
      </c>
      <c r="T51" s="93">
        <v>4</v>
      </c>
      <c r="U51" s="93">
        <v>0.36</v>
      </c>
      <c r="V51" s="93" t="s">
        <v>2197</v>
      </c>
      <c r="W51" s="93" t="s">
        <v>2280</v>
      </c>
    </row>
    <row r="52" spans="1:23" s="93" customFormat="1" ht="15" customHeight="1" x14ac:dyDescent="0.2">
      <c r="A52" s="93" t="s">
        <v>2316</v>
      </c>
      <c r="B52" s="93" t="s">
        <v>2314</v>
      </c>
      <c r="C52" s="93" t="s">
        <v>2193</v>
      </c>
      <c r="D52" s="93">
        <v>40.1</v>
      </c>
      <c r="E52" s="93">
        <v>15.8</v>
      </c>
      <c r="G52" s="93" t="s">
        <v>2283</v>
      </c>
      <c r="H52" s="93" t="s">
        <v>2305</v>
      </c>
      <c r="J52" s="93">
        <v>17.989999999999998</v>
      </c>
      <c r="K52" s="94">
        <v>243.5</v>
      </c>
      <c r="L52" s="91">
        <f t="shared" si="0"/>
        <v>31.945000000000007</v>
      </c>
      <c r="M52" s="91">
        <f t="shared" si="3"/>
        <v>244.63800000000001</v>
      </c>
      <c r="N52" s="91">
        <f t="shared" si="3"/>
        <v>31.270000000000003</v>
      </c>
      <c r="O52" s="93" t="s">
        <v>2278</v>
      </c>
      <c r="P52" s="95" t="s">
        <v>2317</v>
      </c>
      <c r="Q52" s="93" t="s">
        <v>2315</v>
      </c>
      <c r="R52" s="93">
        <v>14</v>
      </c>
      <c r="S52" s="93">
        <v>5</v>
      </c>
      <c r="T52" s="93">
        <v>4</v>
      </c>
      <c r="U52" s="93">
        <v>0.18</v>
      </c>
      <c r="V52" s="93" t="s">
        <v>2197</v>
      </c>
      <c r="W52" s="93" t="s">
        <v>2280</v>
      </c>
    </row>
    <row r="53" spans="1:23" s="93" customFormat="1" ht="15" customHeight="1" x14ac:dyDescent="0.2">
      <c r="A53" s="93" t="s">
        <v>2318</v>
      </c>
      <c r="B53" s="93" t="s">
        <v>2319</v>
      </c>
      <c r="C53" s="93" t="s">
        <v>2176</v>
      </c>
      <c r="D53" s="93">
        <v>40.1</v>
      </c>
      <c r="E53" s="93">
        <v>15.8</v>
      </c>
      <c r="G53" s="93" t="s">
        <v>2283</v>
      </c>
      <c r="H53" s="93" t="s">
        <v>2305</v>
      </c>
      <c r="J53" s="93">
        <v>18.649999999999999</v>
      </c>
      <c r="K53" s="94">
        <v>246.65</v>
      </c>
      <c r="L53" s="91">
        <f t="shared" si="0"/>
        <v>28.975000000000009</v>
      </c>
      <c r="M53" s="91">
        <f t="shared" ref="M53:N53" si="4">AVERAGE(K51:K55)</f>
        <v>245.65</v>
      </c>
      <c r="N53" s="91">
        <f t="shared" si="4"/>
        <v>32.134</v>
      </c>
      <c r="O53" s="93" t="s">
        <v>2320</v>
      </c>
      <c r="P53" s="95" t="s">
        <v>2321</v>
      </c>
      <c r="Q53" s="93" t="s">
        <v>2266</v>
      </c>
      <c r="R53" s="93">
        <v>7</v>
      </c>
      <c r="S53" s="93">
        <v>2</v>
      </c>
      <c r="T53" s="93">
        <v>2</v>
      </c>
      <c r="U53" s="93">
        <v>0.23</v>
      </c>
      <c r="V53" s="93" t="s">
        <v>2184</v>
      </c>
      <c r="W53" s="93" t="s">
        <v>2194</v>
      </c>
    </row>
    <row r="54" spans="1:23" s="93" customFormat="1" ht="15" customHeight="1" x14ac:dyDescent="0.2">
      <c r="A54" s="93" t="s">
        <v>2322</v>
      </c>
      <c r="B54" s="93" t="s">
        <v>2319</v>
      </c>
      <c r="C54" s="93" t="s">
        <v>2176</v>
      </c>
      <c r="D54" s="93">
        <v>40.1</v>
      </c>
      <c r="E54" s="93">
        <v>15.8</v>
      </c>
      <c r="G54" s="93" t="s">
        <v>2199</v>
      </c>
      <c r="H54" s="93" t="s">
        <v>2323</v>
      </c>
      <c r="I54" s="93" t="s">
        <v>2324</v>
      </c>
      <c r="J54" s="93">
        <v>17.13</v>
      </c>
      <c r="K54" s="94">
        <v>247.3</v>
      </c>
      <c r="L54" s="91">
        <f t="shared" si="0"/>
        <v>35.815000000000012</v>
      </c>
      <c r="M54" s="91"/>
      <c r="N54" s="91"/>
      <c r="O54" s="93" t="s">
        <v>2325</v>
      </c>
      <c r="P54" s="95" t="s">
        <v>2321</v>
      </c>
      <c r="Q54" s="93" t="s">
        <v>2266</v>
      </c>
      <c r="R54" s="93" t="s">
        <v>2207</v>
      </c>
      <c r="S54" s="93">
        <v>2</v>
      </c>
      <c r="T54" s="93">
        <v>3</v>
      </c>
      <c r="U54" s="93">
        <v>0.56000000000000005</v>
      </c>
      <c r="V54" s="93" t="s">
        <v>2327</v>
      </c>
      <c r="W54" s="93" t="s">
        <v>2326</v>
      </c>
    </row>
    <row r="55" spans="1:23" s="93" customFormat="1" ht="15" customHeight="1" x14ac:dyDescent="0.2">
      <c r="A55" s="93" t="s">
        <v>2328</v>
      </c>
      <c r="B55" s="93" t="s">
        <v>2319</v>
      </c>
      <c r="C55" s="93" t="s">
        <v>2176</v>
      </c>
      <c r="D55" s="93">
        <v>40.1</v>
      </c>
      <c r="E55" s="93">
        <v>15.8</v>
      </c>
      <c r="G55" s="93" t="s">
        <v>2329</v>
      </c>
      <c r="H55" s="93" t="s">
        <v>2330</v>
      </c>
      <c r="I55" s="93" t="s">
        <v>2331</v>
      </c>
      <c r="J55" s="93">
        <v>17.46</v>
      </c>
      <c r="K55" s="94">
        <v>247.8</v>
      </c>
      <c r="L55" s="91">
        <f t="shared" si="0"/>
        <v>34.33</v>
      </c>
      <c r="M55" s="91"/>
      <c r="N55" s="91"/>
      <c r="O55" s="93" t="s">
        <v>2320</v>
      </c>
      <c r="P55" s="95" t="s">
        <v>2332</v>
      </c>
      <c r="Q55" s="93" t="s">
        <v>2266</v>
      </c>
      <c r="R55" s="93" t="s">
        <v>2334</v>
      </c>
      <c r="S55" s="93">
        <v>2</v>
      </c>
      <c r="T55" s="93">
        <v>1</v>
      </c>
      <c r="U55" s="93">
        <v>0.32</v>
      </c>
      <c r="V55" s="93" t="s">
        <v>2327</v>
      </c>
      <c r="W55" s="93" t="s">
        <v>2333</v>
      </c>
    </row>
    <row r="56" spans="1:23" s="93" customFormat="1" ht="15" customHeight="1" x14ac:dyDescent="0.2">
      <c r="A56" s="93" t="s">
        <v>2335</v>
      </c>
      <c r="B56" s="93" t="s">
        <v>2336</v>
      </c>
      <c r="C56" s="93" t="s">
        <v>2337</v>
      </c>
      <c r="D56" s="93">
        <v>37.799999999999997</v>
      </c>
      <c r="E56" s="93">
        <v>13.2</v>
      </c>
      <c r="G56" s="93" t="s">
        <v>2338</v>
      </c>
      <c r="H56" s="93" t="s">
        <v>2178</v>
      </c>
      <c r="J56" s="93">
        <v>20.39</v>
      </c>
      <c r="K56" s="94">
        <v>202.04</v>
      </c>
      <c r="L56" s="91">
        <f t="shared" si="0"/>
        <v>21.14500000000001</v>
      </c>
      <c r="M56" s="91"/>
      <c r="N56" s="91"/>
      <c r="O56" s="93" t="s">
        <v>2320</v>
      </c>
      <c r="P56" s="95" t="s">
        <v>2180</v>
      </c>
      <c r="Q56" s="93" t="s">
        <v>2339</v>
      </c>
      <c r="R56" s="93" t="s">
        <v>2217</v>
      </c>
      <c r="S56" s="93">
        <v>1</v>
      </c>
      <c r="T56" s="93">
        <v>3</v>
      </c>
      <c r="U56" s="93">
        <v>0.56999999999999995</v>
      </c>
      <c r="V56" s="93" t="s">
        <v>2184</v>
      </c>
      <c r="W56" s="93" t="s">
        <v>2194</v>
      </c>
    </row>
    <row r="57" spans="1:23" s="93" customFormat="1" ht="15" customHeight="1" x14ac:dyDescent="0.2">
      <c r="A57" s="93" t="s">
        <v>2340</v>
      </c>
      <c r="B57" s="93" t="s">
        <v>2336</v>
      </c>
      <c r="C57" s="93" t="s">
        <v>2337</v>
      </c>
      <c r="D57" s="93">
        <v>37.799999999999997</v>
      </c>
      <c r="E57" s="93">
        <v>13.2</v>
      </c>
      <c r="G57" s="93" t="s">
        <v>2199</v>
      </c>
      <c r="H57" s="93" t="s">
        <v>2341</v>
      </c>
      <c r="J57" s="93">
        <v>19.989999999999998</v>
      </c>
      <c r="K57" s="94">
        <v>202.75</v>
      </c>
      <c r="L57" s="91">
        <f t="shared" si="0"/>
        <v>22.945000000000007</v>
      </c>
      <c r="M57" s="91"/>
      <c r="N57" s="91"/>
      <c r="O57" s="93" t="s">
        <v>2342</v>
      </c>
      <c r="P57" s="95" t="s">
        <v>2180</v>
      </c>
      <c r="Q57" s="93" t="s">
        <v>2339</v>
      </c>
      <c r="R57" s="93" t="s">
        <v>2343</v>
      </c>
      <c r="S57" s="93">
        <v>1</v>
      </c>
      <c r="T57" s="93">
        <v>4</v>
      </c>
      <c r="U57" s="93">
        <v>0.33</v>
      </c>
      <c r="V57" s="93" t="s">
        <v>2184</v>
      </c>
      <c r="W57" s="93" t="s">
        <v>2194</v>
      </c>
    </row>
    <row r="58" spans="1:23" s="93" customFormat="1" ht="15" customHeight="1" x14ac:dyDescent="0.2">
      <c r="A58" s="93" t="s">
        <v>2344</v>
      </c>
      <c r="B58" s="93" t="s">
        <v>2336</v>
      </c>
      <c r="C58" s="93" t="s">
        <v>2337</v>
      </c>
      <c r="D58" s="93">
        <v>37.799999999999997</v>
      </c>
      <c r="E58" s="93">
        <v>13.2</v>
      </c>
      <c r="G58" s="93" t="s">
        <v>2199</v>
      </c>
      <c r="H58" s="93" t="s">
        <v>2178</v>
      </c>
      <c r="J58" s="93">
        <v>19.989999999999998</v>
      </c>
      <c r="K58" s="94">
        <v>204.17</v>
      </c>
      <c r="L58" s="91">
        <f t="shared" si="0"/>
        <v>22.945000000000007</v>
      </c>
      <c r="M58" s="91"/>
      <c r="N58" s="91"/>
      <c r="O58" s="93" t="s">
        <v>263</v>
      </c>
      <c r="P58" s="95" t="s">
        <v>2180</v>
      </c>
      <c r="Q58" s="93" t="s">
        <v>2339</v>
      </c>
      <c r="R58" s="93" t="s">
        <v>2345</v>
      </c>
      <c r="S58" s="93">
        <v>1</v>
      </c>
      <c r="T58" s="93">
        <v>4</v>
      </c>
      <c r="U58" s="93">
        <v>0.28000000000000003</v>
      </c>
      <c r="V58" s="93" t="s">
        <v>2184</v>
      </c>
      <c r="W58" s="93" t="s">
        <v>2333</v>
      </c>
    </row>
    <row r="59" spans="1:23" s="93" customFormat="1" ht="15" customHeight="1" x14ac:dyDescent="0.2">
      <c r="A59" s="93" t="s">
        <v>2346</v>
      </c>
      <c r="B59" s="93" t="s">
        <v>2336</v>
      </c>
      <c r="C59" s="93" t="s">
        <v>2337</v>
      </c>
      <c r="D59" s="93">
        <v>37.799999999999997</v>
      </c>
      <c r="E59" s="93">
        <v>13.2</v>
      </c>
      <c r="G59" s="93" t="s">
        <v>2338</v>
      </c>
      <c r="H59" s="93" t="s">
        <v>2341</v>
      </c>
      <c r="J59" s="93">
        <v>20.190000000000001</v>
      </c>
      <c r="K59" s="94">
        <v>204.88</v>
      </c>
      <c r="L59" s="91">
        <f t="shared" si="0"/>
        <v>22.045000000000002</v>
      </c>
      <c r="M59" s="91"/>
      <c r="N59" s="91"/>
      <c r="O59" s="93" t="s">
        <v>2320</v>
      </c>
      <c r="P59" s="95" t="s">
        <v>2180</v>
      </c>
      <c r="Q59" s="93" t="s">
        <v>2339</v>
      </c>
      <c r="R59" s="93" t="s">
        <v>2347</v>
      </c>
      <c r="S59" s="93">
        <v>1</v>
      </c>
      <c r="T59" s="93">
        <v>3</v>
      </c>
      <c r="U59" s="93">
        <v>0.49</v>
      </c>
      <c r="V59" s="93" t="s">
        <v>2184</v>
      </c>
      <c r="W59" s="93" t="s">
        <v>2333</v>
      </c>
    </row>
    <row r="60" spans="1:23" s="93" customFormat="1" ht="15" customHeight="1" x14ac:dyDescent="0.2">
      <c r="A60" s="93" t="s">
        <v>2348</v>
      </c>
      <c r="B60" s="93" t="s">
        <v>2336</v>
      </c>
      <c r="C60" s="93" t="s">
        <v>2337</v>
      </c>
      <c r="D60" s="93">
        <v>37.799999999999997</v>
      </c>
      <c r="E60" s="93">
        <v>13.2</v>
      </c>
      <c r="G60" s="93" t="s">
        <v>2177</v>
      </c>
      <c r="H60" s="93" t="s">
        <v>2341</v>
      </c>
      <c r="J60" s="93">
        <v>19.989999999999998</v>
      </c>
      <c r="K60" s="94">
        <v>205.59</v>
      </c>
      <c r="L60" s="91">
        <f t="shared" si="0"/>
        <v>22.945000000000007</v>
      </c>
      <c r="M60" s="91"/>
      <c r="N60" s="91"/>
      <c r="O60" s="93" t="s">
        <v>2349</v>
      </c>
      <c r="P60" s="95" t="s">
        <v>2180</v>
      </c>
      <c r="Q60" s="93" t="s">
        <v>2339</v>
      </c>
      <c r="R60" s="93" t="s">
        <v>2345</v>
      </c>
      <c r="S60" s="93">
        <v>1</v>
      </c>
      <c r="T60" s="93">
        <v>4</v>
      </c>
      <c r="U60" s="93">
        <v>0.35</v>
      </c>
      <c r="V60" s="93" t="s">
        <v>2184</v>
      </c>
      <c r="W60" s="93" t="s">
        <v>2280</v>
      </c>
    </row>
    <row r="61" spans="1:23" s="93" customFormat="1" ht="15" customHeight="1" x14ac:dyDescent="0.2">
      <c r="A61" s="93" t="s">
        <v>2350</v>
      </c>
      <c r="B61" s="93" t="s">
        <v>2336</v>
      </c>
      <c r="C61" s="93" t="s">
        <v>2337</v>
      </c>
      <c r="D61" s="93">
        <v>37.799999999999997</v>
      </c>
      <c r="E61" s="93">
        <v>13.2</v>
      </c>
      <c r="G61" s="93" t="s">
        <v>2199</v>
      </c>
      <c r="H61" s="93" t="s">
        <v>2178</v>
      </c>
      <c r="J61" s="93">
        <v>19.739999999999998</v>
      </c>
      <c r="K61" s="94">
        <v>206.3</v>
      </c>
      <c r="L61" s="91">
        <f t="shared" si="0"/>
        <v>24.070000000000007</v>
      </c>
      <c r="M61" s="91"/>
      <c r="N61" s="91"/>
      <c r="O61" s="93" t="s">
        <v>263</v>
      </c>
      <c r="P61" s="95" t="s">
        <v>2180</v>
      </c>
      <c r="Q61" s="93" t="s">
        <v>2339</v>
      </c>
      <c r="R61" s="93" t="s">
        <v>2352</v>
      </c>
      <c r="S61" s="93">
        <v>1</v>
      </c>
      <c r="T61" s="93">
        <v>4</v>
      </c>
      <c r="U61" s="93">
        <v>0.33</v>
      </c>
      <c r="V61" s="93" t="s">
        <v>2184</v>
      </c>
      <c r="W61" s="93" t="s">
        <v>2351</v>
      </c>
    </row>
    <row r="62" spans="1:23" s="93" customFormat="1" ht="15" customHeight="1" x14ac:dyDescent="0.2">
      <c r="A62" s="93" t="s">
        <v>2353</v>
      </c>
      <c r="B62" s="93" t="s">
        <v>2336</v>
      </c>
      <c r="C62" s="93" t="s">
        <v>2337</v>
      </c>
      <c r="D62" s="93">
        <v>37.799999999999997</v>
      </c>
      <c r="E62" s="93">
        <v>13.2</v>
      </c>
      <c r="G62" s="93" t="s">
        <v>2338</v>
      </c>
      <c r="H62" s="93" t="s">
        <v>2354</v>
      </c>
      <c r="J62" s="93">
        <v>19.68</v>
      </c>
      <c r="K62" s="94">
        <v>207.01</v>
      </c>
      <c r="L62" s="91">
        <f t="shared" si="0"/>
        <v>24.340000000000003</v>
      </c>
      <c r="M62" s="91"/>
      <c r="N62" s="91"/>
      <c r="O62" s="93" t="s">
        <v>2325</v>
      </c>
      <c r="P62" s="95" t="s">
        <v>2180</v>
      </c>
      <c r="Q62" s="93" t="s">
        <v>2339</v>
      </c>
      <c r="R62" s="93" t="s">
        <v>2355</v>
      </c>
      <c r="S62" s="93">
        <v>1</v>
      </c>
      <c r="T62" s="93">
        <v>4</v>
      </c>
      <c r="U62" s="93">
        <v>0.32</v>
      </c>
      <c r="V62" s="93" t="s">
        <v>2184</v>
      </c>
      <c r="W62" s="93" t="s">
        <v>2333</v>
      </c>
    </row>
    <row r="63" spans="1:23" s="93" customFormat="1" ht="15" customHeight="1" x14ac:dyDescent="0.2">
      <c r="A63" s="93" t="s">
        <v>2356</v>
      </c>
      <c r="B63" s="93" t="s">
        <v>2336</v>
      </c>
      <c r="C63" s="93" t="s">
        <v>2337</v>
      </c>
      <c r="D63" s="93">
        <v>37.799999999999997</v>
      </c>
      <c r="E63" s="93">
        <v>13.2</v>
      </c>
      <c r="G63" s="93" t="s">
        <v>2338</v>
      </c>
      <c r="H63" s="93" t="s">
        <v>2357</v>
      </c>
      <c r="J63" s="93">
        <v>19.829999999999998</v>
      </c>
      <c r="K63" s="94">
        <v>210.42</v>
      </c>
      <c r="L63" s="91">
        <f t="shared" si="0"/>
        <v>23.66500000000002</v>
      </c>
      <c r="M63" s="91"/>
      <c r="N63" s="91"/>
      <c r="O63" s="93" t="s">
        <v>263</v>
      </c>
      <c r="P63" s="95" t="s">
        <v>2211</v>
      </c>
      <c r="Q63" s="93" t="s">
        <v>2339</v>
      </c>
      <c r="R63" s="93" t="s">
        <v>2358</v>
      </c>
      <c r="S63" s="93">
        <v>1</v>
      </c>
      <c r="T63" s="93">
        <v>5</v>
      </c>
      <c r="U63" s="93">
        <v>0.3</v>
      </c>
      <c r="V63" s="93" t="s">
        <v>2184</v>
      </c>
      <c r="W63" s="93" t="s">
        <v>2194</v>
      </c>
    </row>
    <row r="64" spans="1:23" s="93" customFormat="1" ht="15" customHeight="1" x14ac:dyDescent="0.2">
      <c r="A64" s="93" t="s">
        <v>2359</v>
      </c>
      <c r="B64" s="93" t="s">
        <v>2336</v>
      </c>
      <c r="C64" s="93" t="s">
        <v>2337</v>
      </c>
      <c r="D64" s="93">
        <v>37.799999999999997</v>
      </c>
      <c r="E64" s="93">
        <v>13.2</v>
      </c>
      <c r="G64" s="93" t="s">
        <v>2199</v>
      </c>
      <c r="H64" s="93" t="s">
        <v>2360</v>
      </c>
      <c r="J64" s="93">
        <v>19.87</v>
      </c>
      <c r="K64" s="94">
        <v>210.89</v>
      </c>
      <c r="L64" s="91">
        <f t="shared" si="0"/>
        <v>23.484999999999999</v>
      </c>
      <c r="M64" s="91"/>
      <c r="N64" s="91"/>
      <c r="O64" s="93" t="s">
        <v>2320</v>
      </c>
      <c r="P64" s="95" t="s">
        <v>2211</v>
      </c>
      <c r="Q64" s="93" t="s">
        <v>2339</v>
      </c>
      <c r="R64" s="93">
        <v>11</v>
      </c>
      <c r="S64" s="93">
        <v>1</v>
      </c>
      <c r="T64" s="93">
        <v>4</v>
      </c>
      <c r="U64" s="93">
        <v>0.35</v>
      </c>
      <c r="V64" s="93" t="s">
        <v>2184</v>
      </c>
      <c r="W64" s="93" t="s">
        <v>2194</v>
      </c>
    </row>
    <row r="65" spans="1:23" s="93" customFormat="1" ht="15" customHeight="1" x14ac:dyDescent="0.2">
      <c r="A65" s="93" t="s">
        <v>2361</v>
      </c>
      <c r="B65" s="93" t="s">
        <v>2336</v>
      </c>
      <c r="C65" s="93" t="s">
        <v>2337</v>
      </c>
      <c r="D65" s="93">
        <v>37.799999999999997</v>
      </c>
      <c r="E65" s="93">
        <v>13.2</v>
      </c>
      <c r="G65" s="93" t="s">
        <v>2362</v>
      </c>
      <c r="H65" s="93" t="s">
        <v>2363</v>
      </c>
      <c r="J65" s="93">
        <v>20.05</v>
      </c>
      <c r="K65" s="94">
        <v>211.13</v>
      </c>
      <c r="L65" s="91">
        <f t="shared" si="0"/>
        <v>22.674999999999997</v>
      </c>
      <c r="M65" s="91"/>
      <c r="N65" s="91"/>
      <c r="O65" s="93" t="s">
        <v>263</v>
      </c>
      <c r="P65" s="95" t="s">
        <v>2364</v>
      </c>
      <c r="Q65" s="93" t="s">
        <v>2339</v>
      </c>
      <c r="R65" s="93" t="s">
        <v>2365</v>
      </c>
      <c r="S65" s="93">
        <v>1</v>
      </c>
      <c r="T65" s="93">
        <v>5</v>
      </c>
      <c r="U65" s="93">
        <v>0.35</v>
      </c>
      <c r="V65" s="93" t="s">
        <v>2184</v>
      </c>
      <c r="W65" s="93" t="s">
        <v>2326</v>
      </c>
    </row>
    <row r="66" spans="1:23" s="93" customFormat="1" ht="15" customHeight="1" x14ac:dyDescent="0.2">
      <c r="A66" s="93" t="s">
        <v>2366</v>
      </c>
      <c r="B66" s="93" t="s">
        <v>2336</v>
      </c>
      <c r="C66" s="93" t="s">
        <v>2337</v>
      </c>
      <c r="D66" s="93">
        <v>37.799999999999997</v>
      </c>
      <c r="E66" s="93">
        <v>13.2</v>
      </c>
      <c r="G66" s="93" t="s">
        <v>2199</v>
      </c>
      <c r="H66" s="93" t="s">
        <v>2360</v>
      </c>
      <c r="J66" s="93">
        <v>20.46</v>
      </c>
      <c r="K66" s="94">
        <v>211.37</v>
      </c>
      <c r="L66" s="91">
        <f t="shared" ref="L66:L83" si="5">117.4-4.5*(J66+1)</f>
        <v>20.83</v>
      </c>
      <c r="M66" s="91"/>
      <c r="N66" s="91"/>
      <c r="O66" s="93" t="s">
        <v>2349</v>
      </c>
      <c r="P66" s="95" t="s">
        <v>2211</v>
      </c>
      <c r="Q66" s="93" t="s">
        <v>2339</v>
      </c>
      <c r="R66" s="93" t="s">
        <v>2215</v>
      </c>
      <c r="S66" s="93">
        <v>1</v>
      </c>
      <c r="T66" s="93">
        <v>5</v>
      </c>
      <c r="U66" s="93">
        <v>0.27</v>
      </c>
      <c r="V66" s="93" t="s">
        <v>2184</v>
      </c>
      <c r="W66" s="93" t="s">
        <v>2333</v>
      </c>
    </row>
    <row r="67" spans="1:23" s="93" customFormat="1" ht="15" customHeight="1" x14ac:dyDescent="0.2">
      <c r="A67" s="93" t="s">
        <v>2367</v>
      </c>
      <c r="B67" s="93" t="s">
        <v>2336</v>
      </c>
      <c r="C67" s="93" t="s">
        <v>2337</v>
      </c>
      <c r="D67" s="93">
        <v>37.799999999999997</v>
      </c>
      <c r="E67" s="93">
        <v>13.2</v>
      </c>
      <c r="G67" s="93" t="s">
        <v>2199</v>
      </c>
      <c r="H67" s="93" t="s">
        <v>2363</v>
      </c>
      <c r="J67" s="93">
        <v>19.89</v>
      </c>
      <c r="K67" s="94">
        <v>211.85</v>
      </c>
      <c r="L67" s="91">
        <f t="shared" si="5"/>
        <v>23.39500000000001</v>
      </c>
      <c r="M67" s="91"/>
      <c r="N67" s="91"/>
      <c r="O67" s="93" t="s">
        <v>2320</v>
      </c>
      <c r="P67" s="95" t="s">
        <v>2368</v>
      </c>
      <c r="Q67" s="93" t="s">
        <v>2339</v>
      </c>
      <c r="R67" s="93" t="s">
        <v>2345</v>
      </c>
      <c r="S67" s="93">
        <v>1</v>
      </c>
      <c r="T67" s="93">
        <v>4</v>
      </c>
      <c r="U67" s="93">
        <v>0.31</v>
      </c>
      <c r="V67" s="93" t="s">
        <v>2184</v>
      </c>
      <c r="W67" s="93" t="s">
        <v>2333</v>
      </c>
    </row>
    <row r="68" spans="1:23" s="93" customFormat="1" ht="15" customHeight="1" x14ac:dyDescent="0.2">
      <c r="A68" s="93" t="s">
        <v>2369</v>
      </c>
      <c r="B68" s="93" t="s">
        <v>2336</v>
      </c>
      <c r="C68" s="93" t="s">
        <v>2337</v>
      </c>
      <c r="D68" s="93">
        <v>37.799999999999997</v>
      </c>
      <c r="E68" s="93">
        <v>13.2</v>
      </c>
      <c r="G68" s="93" t="s">
        <v>2329</v>
      </c>
      <c r="H68" s="93" t="s">
        <v>2360</v>
      </c>
      <c r="J68" s="93">
        <v>20.420000000000002</v>
      </c>
      <c r="K68" s="94">
        <v>212.33</v>
      </c>
      <c r="L68" s="91">
        <f t="shared" si="5"/>
        <v>21.009999999999991</v>
      </c>
      <c r="M68" s="91"/>
      <c r="N68" s="91"/>
      <c r="O68" s="93" t="s">
        <v>2320</v>
      </c>
      <c r="P68" s="95" t="s">
        <v>2370</v>
      </c>
      <c r="Q68" s="93" t="s">
        <v>2339</v>
      </c>
      <c r="R68" s="93">
        <v>12</v>
      </c>
      <c r="S68" s="93">
        <v>1</v>
      </c>
      <c r="T68" s="93">
        <v>4</v>
      </c>
      <c r="U68" s="93">
        <v>0.51</v>
      </c>
      <c r="V68" s="93" t="s">
        <v>2184</v>
      </c>
      <c r="W68" s="93" t="s">
        <v>2333</v>
      </c>
    </row>
    <row r="69" spans="1:23" s="93" customFormat="1" ht="15" customHeight="1" x14ac:dyDescent="0.2">
      <c r="A69" s="93" t="s">
        <v>2371</v>
      </c>
      <c r="B69" s="93" t="s">
        <v>2336</v>
      </c>
      <c r="C69" s="93" t="s">
        <v>2337</v>
      </c>
      <c r="D69" s="93">
        <v>37.799999999999997</v>
      </c>
      <c r="E69" s="93">
        <v>13.2</v>
      </c>
      <c r="G69" s="93" t="s">
        <v>2199</v>
      </c>
      <c r="H69" s="93" t="s">
        <v>2360</v>
      </c>
      <c r="J69" s="93">
        <v>20.55</v>
      </c>
      <c r="K69" s="94">
        <v>212.81</v>
      </c>
      <c r="L69" s="91">
        <f t="shared" si="5"/>
        <v>20.424999999999997</v>
      </c>
      <c r="M69" s="91"/>
      <c r="N69" s="91"/>
      <c r="O69" s="93" t="s">
        <v>2320</v>
      </c>
      <c r="P69" s="95" t="s">
        <v>2368</v>
      </c>
      <c r="Q69" s="93" t="s">
        <v>2339</v>
      </c>
      <c r="R69" s="93">
        <v>8</v>
      </c>
      <c r="S69" s="93">
        <v>1</v>
      </c>
      <c r="T69" s="93">
        <v>3</v>
      </c>
      <c r="U69" s="93">
        <v>0.62</v>
      </c>
      <c r="V69" s="93" t="s">
        <v>2184</v>
      </c>
      <c r="W69" s="93" t="s">
        <v>2333</v>
      </c>
    </row>
    <row r="70" spans="1:23" s="93" customFormat="1" ht="15" customHeight="1" x14ac:dyDescent="0.2">
      <c r="A70" s="93" t="s">
        <v>2372</v>
      </c>
      <c r="B70" s="93" t="s">
        <v>2373</v>
      </c>
      <c r="C70" s="93" t="s">
        <v>2337</v>
      </c>
      <c r="D70" s="93">
        <v>37.799999999999997</v>
      </c>
      <c r="E70" s="93">
        <v>13.2</v>
      </c>
      <c r="G70" s="93" t="s">
        <v>2177</v>
      </c>
      <c r="H70" s="93" t="s">
        <v>2357</v>
      </c>
      <c r="J70" s="93">
        <v>20.66</v>
      </c>
      <c r="K70" s="94">
        <v>221.87</v>
      </c>
      <c r="L70" s="91">
        <f t="shared" si="5"/>
        <v>19.930000000000007</v>
      </c>
      <c r="M70" s="91"/>
      <c r="N70" s="91"/>
      <c r="O70" s="93" t="s">
        <v>2278</v>
      </c>
      <c r="P70" s="95" t="s">
        <v>2374</v>
      </c>
      <c r="Q70" s="93" t="s">
        <v>2339</v>
      </c>
      <c r="R70" s="93" t="s">
        <v>2375</v>
      </c>
      <c r="S70" s="93">
        <v>1</v>
      </c>
      <c r="T70" s="93">
        <v>3</v>
      </c>
      <c r="U70" s="93">
        <v>0.43</v>
      </c>
      <c r="V70" s="93" t="s">
        <v>2184</v>
      </c>
      <c r="W70" s="93" t="s">
        <v>2194</v>
      </c>
    </row>
    <row r="71" spans="1:23" s="93" customFormat="1" ht="15" customHeight="1" x14ac:dyDescent="0.2">
      <c r="A71" s="93" t="s">
        <v>2376</v>
      </c>
      <c r="B71" s="93" t="s">
        <v>2373</v>
      </c>
      <c r="C71" s="93" t="s">
        <v>2337</v>
      </c>
      <c r="D71" s="93">
        <v>37.799999999999997</v>
      </c>
      <c r="E71" s="93">
        <v>13.2</v>
      </c>
      <c r="G71" s="93" t="s">
        <v>2199</v>
      </c>
      <c r="H71" s="93" t="s">
        <v>2377</v>
      </c>
      <c r="J71" s="93">
        <v>20.69</v>
      </c>
      <c r="K71" s="94">
        <v>228.53</v>
      </c>
      <c r="L71" s="91">
        <f t="shared" si="5"/>
        <v>19.795000000000002</v>
      </c>
      <c r="M71" s="91"/>
      <c r="N71" s="91"/>
      <c r="O71" s="93" t="s">
        <v>263</v>
      </c>
      <c r="P71" s="95" t="s">
        <v>2378</v>
      </c>
      <c r="Q71" s="93" t="s">
        <v>2339</v>
      </c>
      <c r="R71" s="93">
        <v>20</v>
      </c>
      <c r="S71" s="93">
        <v>1</v>
      </c>
      <c r="T71" s="93">
        <v>5</v>
      </c>
      <c r="U71" s="93">
        <v>0.19</v>
      </c>
      <c r="V71" s="93" t="s">
        <v>2184</v>
      </c>
      <c r="W71" s="93" t="s">
        <v>2194</v>
      </c>
    </row>
    <row r="72" spans="1:23" s="93" customFormat="1" ht="15" customHeight="1" x14ac:dyDescent="0.2">
      <c r="A72" s="93" t="s">
        <v>2379</v>
      </c>
      <c r="B72" s="93" t="s">
        <v>2380</v>
      </c>
      <c r="C72" s="93" t="s">
        <v>2337</v>
      </c>
      <c r="D72" s="93">
        <v>37.799999999999997</v>
      </c>
      <c r="E72" s="93">
        <v>13.2</v>
      </c>
      <c r="G72" s="93" t="s">
        <v>2338</v>
      </c>
      <c r="H72" s="93" t="s">
        <v>2381</v>
      </c>
      <c r="J72" s="93">
        <v>18.91</v>
      </c>
      <c r="K72" s="94">
        <v>238.8</v>
      </c>
      <c r="L72" s="91">
        <f t="shared" si="5"/>
        <v>27.805000000000007</v>
      </c>
      <c r="M72" s="91"/>
      <c r="N72" s="91"/>
      <c r="O72" s="93" t="s">
        <v>2325</v>
      </c>
      <c r="P72" s="95" t="s">
        <v>2382</v>
      </c>
      <c r="Q72" s="93" t="s">
        <v>2383</v>
      </c>
      <c r="R72" s="93" t="s">
        <v>2384</v>
      </c>
      <c r="S72" s="93">
        <v>2</v>
      </c>
      <c r="T72" s="93">
        <v>4</v>
      </c>
      <c r="U72" s="93">
        <v>0.28999999999999998</v>
      </c>
      <c r="V72" s="93" t="s">
        <v>2184</v>
      </c>
      <c r="W72" s="93" t="s">
        <v>2333</v>
      </c>
    </row>
    <row r="73" spans="1:23" s="93" customFormat="1" ht="15" customHeight="1" x14ac:dyDescent="0.2">
      <c r="A73" s="93" t="s">
        <v>2385</v>
      </c>
      <c r="B73" s="93" t="s">
        <v>2380</v>
      </c>
      <c r="C73" s="93" t="s">
        <v>2337</v>
      </c>
      <c r="D73" s="93">
        <v>37.799999999999997</v>
      </c>
      <c r="E73" s="93">
        <v>13.2</v>
      </c>
      <c r="G73" s="93" t="s">
        <v>2199</v>
      </c>
      <c r="H73" s="93" t="s">
        <v>2381</v>
      </c>
      <c r="J73" s="93">
        <v>20</v>
      </c>
      <c r="K73" s="94">
        <v>239.44</v>
      </c>
      <c r="L73" s="91">
        <f t="shared" si="5"/>
        <v>22.900000000000006</v>
      </c>
      <c r="M73" s="91"/>
      <c r="N73" s="91"/>
      <c r="O73" s="93" t="s">
        <v>2320</v>
      </c>
      <c r="P73" s="95" t="s">
        <v>2265</v>
      </c>
      <c r="Q73" s="93" t="s">
        <v>2383</v>
      </c>
      <c r="R73" s="93" t="s">
        <v>2207</v>
      </c>
      <c r="S73" s="93">
        <v>2</v>
      </c>
      <c r="T73" s="93">
        <v>3</v>
      </c>
      <c r="U73" s="93">
        <v>0.68</v>
      </c>
      <c r="V73" s="93" t="s">
        <v>2184</v>
      </c>
      <c r="W73" s="93" t="s">
        <v>2333</v>
      </c>
    </row>
    <row r="74" spans="1:23" s="93" customFormat="1" ht="15" customHeight="1" x14ac:dyDescent="0.2">
      <c r="A74" s="93" t="s">
        <v>2386</v>
      </c>
      <c r="B74" s="93" t="s">
        <v>2387</v>
      </c>
      <c r="C74" s="93" t="s">
        <v>2388</v>
      </c>
      <c r="D74" s="93">
        <v>40.799999999999997</v>
      </c>
      <c r="E74" s="93">
        <v>29.4</v>
      </c>
      <c r="G74" s="93" t="s">
        <v>2338</v>
      </c>
      <c r="H74" s="93" t="s">
        <v>2389</v>
      </c>
      <c r="J74" s="93">
        <v>19.11</v>
      </c>
      <c r="K74" s="94">
        <v>244.4</v>
      </c>
      <c r="L74" s="91">
        <f t="shared" si="5"/>
        <v>26.905000000000001</v>
      </c>
      <c r="M74" s="91"/>
      <c r="N74" s="91"/>
      <c r="O74" s="93" t="s">
        <v>2325</v>
      </c>
      <c r="P74" s="95" t="s">
        <v>2390</v>
      </c>
      <c r="Q74" s="93" t="s">
        <v>2391</v>
      </c>
      <c r="R74" s="93" t="s">
        <v>2392</v>
      </c>
      <c r="S74" s="93">
        <v>2</v>
      </c>
      <c r="T74" s="93">
        <v>4</v>
      </c>
      <c r="U74" s="93">
        <v>0.41</v>
      </c>
      <c r="V74" s="93" t="s">
        <v>2393</v>
      </c>
      <c r="W74" s="93" t="s">
        <v>2189</v>
      </c>
    </row>
    <row r="75" spans="1:23" s="93" customFormat="1" ht="15" customHeight="1" x14ac:dyDescent="0.2">
      <c r="A75" s="93" t="s">
        <v>2394</v>
      </c>
      <c r="B75" s="93" t="s">
        <v>2395</v>
      </c>
      <c r="C75" s="93" t="s">
        <v>2388</v>
      </c>
      <c r="D75" s="93">
        <v>40.799999999999997</v>
      </c>
      <c r="E75" s="93">
        <v>29.4</v>
      </c>
      <c r="G75" s="93" t="s">
        <v>2199</v>
      </c>
      <c r="H75" s="93" t="s">
        <v>2396</v>
      </c>
      <c r="J75" s="93">
        <v>19.32</v>
      </c>
      <c r="K75" s="94">
        <v>244.6</v>
      </c>
      <c r="L75" s="91">
        <f t="shared" si="5"/>
        <v>25.960000000000008</v>
      </c>
      <c r="M75" s="91"/>
      <c r="N75" s="91"/>
      <c r="O75" s="93" t="s">
        <v>2320</v>
      </c>
      <c r="P75" s="95" t="s">
        <v>2390</v>
      </c>
      <c r="Q75" s="93" t="s">
        <v>2391</v>
      </c>
      <c r="R75" s="93">
        <v>8</v>
      </c>
      <c r="S75" s="93">
        <v>2</v>
      </c>
      <c r="T75" s="93">
        <v>2</v>
      </c>
      <c r="U75" s="93">
        <v>0.31</v>
      </c>
      <c r="V75" s="93" t="s">
        <v>2393</v>
      </c>
      <c r="W75" s="93" t="s">
        <v>2194</v>
      </c>
    </row>
    <row r="76" spans="1:23" s="93" customFormat="1" ht="15" customHeight="1" x14ac:dyDescent="0.2">
      <c r="A76" s="93" t="s">
        <v>2397</v>
      </c>
      <c r="B76" s="93" t="s">
        <v>2395</v>
      </c>
      <c r="C76" s="93" t="s">
        <v>2388</v>
      </c>
      <c r="D76" s="93">
        <v>40.799999999999997</v>
      </c>
      <c r="E76" s="93">
        <v>29.4</v>
      </c>
      <c r="G76" s="93" t="s">
        <v>2199</v>
      </c>
      <c r="H76" s="93" t="s">
        <v>2398</v>
      </c>
      <c r="J76" s="93">
        <v>19.61</v>
      </c>
      <c r="K76" s="94">
        <v>244.75</v>
      </c>
      <c r="L76" s="91">
        <f t="shared" si="5"/>
        <v>24.655000000000001</v>
      </c>
      <c r="M76" s="91"/>
      <c r="N76" s="91"/>
      <c r="O76" s="93" t="s">
        <v>2325</v>
      </c>
      <c r="P76" s="95" t="s">
        <v>2390</v>
      </c>
      <c r="Q76" s="93" t="s">
        <v>2391</v>
      </c>
      <c r="R76" s="93">
        <v>13</v>
      </c>
      <c r="S76" s="93">
        <v>2</v>
      </c>
      <c r="T76" s="93">
        <v>4</v>
      </c>
      <c r="U76" s="93">
        <v>0.37</v>
      </c>
      <c r="V76" s="93" t="s">
        <v>2393</v>
      </c>
      <c r="W76" s="93" t="s">
        <v>2351</v>
      </c>
    </row>
    <row r="77" spans="1:23" s="93" customFormat="1" ht="15" customHeight="1" x14ac:dyDescent="0.2">
      <c r="A77" s="93" t="s">
        <v>2399</v>
      </c>
      <c r="B77" s="93" t="s">
        <v>2400</v>
      </c>
      <c r="C77" s="93" t="s">
        <v>2388</v>
      </c>
      <c r="D77" s="93">
        <v>40.799999999999997</v>
      </c>
      <c r="E77" s="93">
        <v>29.4</v>
      </c>
      <c r="G77" s="93" t="s">
        <v>2338</v>
      </c>
      <c r="H77" s="93" t="s">
        <v>2396</v>
      </c>
      <c r="J77" s="93">
        <v>19.41</v>
      </c>
      <c r="K77" s="94">
        <v>244.9</v>
      </c>
      <c r="L77" s="91">
        <f t="shared" si="5"/>
        <v>25.555000000000007</v>
      </c>
      <c r="M77" s="91"/>
      <c r="N77" s="91"/>
      <c r="O77" s="93" t="s">
        <v>2320</v>
      </c>
      <c r="P77" s="95" t="s">
        <v>2401</v>
      </c>
      <c r="Q77" s="93" t="s">
        <v>2391</v>
      </c>
      <c r="R77" s="93">
        <v>27</v>
      </c>
      <c r="S77" s="93">
        <v>2</v>
      </c>
      <c r="T77" s="93">
        <v>7</v>
      </c>
      <c r="U77" s="93">
        <v>0.19</v>
      </c>
      <c r="V77" s="93" t="s">
        <v>2393</v>
      </c>
      <c r="W77" s="93" t="s">
        <v>2189</v>
      </c>
    </row>
    <row r="78" spans="1:23" s="93" customFormat="1" ht="15" customHeight="1" x14ac:dyDescent="0.2">
      <c r="A78" s="93" t="s">
        <v>2402</v>
      </c>
      <c r="B78" s="93" t="s">
        <v>2403</v>
      </c>
      <c r="C78" s="93" t="s">
        <v>2388</v>
      </c>
      <c r="D78" s="93">
        <v>40.799999999999997</v>
      </c>
      <c r="E78" s="93">
        <v>29.4</v>
      </c>
      <c r="G78" s="93" t="s">
        <v>2283</v>
      </c>
      <c r="H78" s="93" t="s">
        <v>2396</v>
      </c>
      <c r="J78" s="93">
        <v>19.29</v>
      </c>
      <c r="K78" s="94">
        <v>245.3</v>
      </c>
      <c r="L78" s="91">
        <f t="shared" si="5"/>
        <v>26.095000000000013</v>
      </c>
      <c r="M78" s="91"/>
      <c r="N78" s="91"/>
      <c r="O78" s="93" t="s">
        <v>263</v>
      </c>
      <c r="P78" s="95" t="s">
        <v>2390</v>
      </c>
      <c r="Q78" s="93" t="s">
        <v>2391</v>
      </c>
      <c r="R78" s="93">
        <v>14</v>
      </c>
      <c r="S78" s="93">
        <v>2</v>
      </c>
      <c r="T78" s="93">
        <v>4</v>
      </c>
      <c r="U78" s="93">
        <v>0.26</v>
      </c>
      <c r="V78" s="93" t="s">
        <v>2393</v>
      </c>
      <c r="W78" s="93" t="s">
        <v>2194</v>
      </c>
    </row>
    <row r="79" spans="1:23" s="93" customFormat="1" ht="15" customHeight="1" x14ac:dyDescent="0.2">
      <c r="A79" s="93" t="s">
        <v>2404</v>
      </c>
      <c r="B79" s="93" t="s">
        <v>2395</v>
      </c>
      <c r="C79" s="93" t="s">
        <v>2388</v>
      </c>
      <c r="D79" s="93">
        <v>40.799999999999997</v>
      </c>
      <c r="E79" s="93">
        <v>29.4</v>
      </c>
      <c r="G79" s="93" t="s">
        <v>2199</v>
      </c>
      <c r="H79" s="93" t="s">
        <v>2405</v>
      </c>
      <c r="J79" s="93">
        <v>19.13</v>
      </c>
      <c r="K79" s="94">
        <v>245.65</v>
      </c>
      <c r="L79" s="91">
        <f t="shared" si="5"/>
        <v>26.815000000000012</v>
      </c>
      <c r="M79" s="91"/>
      <c r="N79" s="91"/>
      <c r="O79" s="93" t="s">
        <v>2320</v>
      </c>
      <c r="P79" s="95" t="s">
        <v>2406</v>
      </c>
      <c r="Q79" s="93" t="s">
        <v>2391</v>
      </c>
      <c r="R79" s="93">
        <v>15</v>
      </c>
      <c r="S79" s="93">
        <v>2</v>
      </c>
      <c r="T79" s="93">
        <v>4</v>
      </c>
      <c r="U79" s="93">
        <v>0.38</v>
      </c>
      <c r="V79" s="93" t="s">
        <v>2393</v>
      </c>
      <c r="W79" s="93" t="s">
        <v>2333</v>
      </c>
    </row>
    <row r="80" spans="1:23" s="93" customFormat="1" ht="15" customHeight="1" x14ac:dyDescent="0.2">
      <c r="A80" s="93" t="s">
        <v>2407</v>
      </c>
      <c r="B80" s="93" t="s">
        <v>2395</v>
      </c>
      <c r="C80" s="93" t="s">
        <v>2388</v>
      </c>
      <c r="D80" s="93">
        <v>40.799999999999997</v>
      </c>
      <c r="E80" s="93">
        <v>29.4</v>
      </c>
      <c r="G80" s="93" t="s">
        <v>2283</v>
      </c>
      <c r="H80" s="93" t="s">
        <v>2396</v>
      </c>
      <c r="J80" s="93">
        <v>19.3</v>
      </c>
      <c r="K80" s="94">
        <v>246</v>
      </c>
      <c r="L80" s="91">
        <f t="shared" si="5"/>
        <v>26.049999999999997</v>
      </c>
      <c r="M80" s="91"/>
      <c r="N80" s="91"/>
      <c r="O80" s="93" t="s">
        <v>2320</v>
      </c>
      <c r="P80" s="95" t="s">
        <v>2406</v>
      </c>
      <c r="Q80" s="93" t="s">
        <v>2391</v>
      </c>
      <c r="R80" s="93" t="s">
        <v>2237</v>
      </c>
      <c r="S80" s="93">
        <v>2</v>
      </c>
      <c r="T80" s="93">
        <v>4</v>
      </c>
      <c r="U80" s="93">
        <v>0.23</v>
      </c>
      <c r="V80" s="93" t="s">
        <v>2393</v>
      </c>
      <c r="W80" s="93" t="s">
        <v>2194</v>
      </c>
    </row>
    <row r="81" spans="1:23" s="93" customFormat="1" ht="15" customHeight="1" x14ac:dyDescent="0.2">
      <c r="A81" s="93" t="s">
        <v>2408</v>
      </c>
      <c r="B81" s="93" t="s">
        <v>2395</v>
      </c>
      <c r="C81" s="93" t="s">
        <v>2388</v>
      </c>
      <c r="D81" s="93">
        <v>40.799999999999997</v>
      </c>
      <c r="E81" s="93">
        <v>29.4</v>
      </c>
      <c r="G81" s="93" t="s">
        <v>2199</v>
      </c>
      <c r="H81" s="93" t="s">
        <v>2405</v>
      </c>
      <c r="J81" s="93">
        <v>18.96</v>
      </c>
      <c r="K81" s="94">
        <v>246.5</v>
      </c>
      <c r="L81" s="91">
        <f t="shared" si="5"/>
        <v>27.58</v>
      </c>
      <c r="M81" s="91"/>
      <c r="N81" s="91"/>
      <c r="O81" s="93" t="s">
        <v>2349</v>
      </c>
      <c r="P81" s="95" t="s">
        <v>2406</v>
      </c>
      <c r="Q81" s="93" t="s">
        <v>2391</v>
      </c>
      <c r="R81" s="93" t="s">
        <v>2409</v>
      </c>
      <c r="S81" s="93">
        <v>2</v>
      </c>
      <c r="T81" s="93">
        <v>5</v>
      </c>
      <c r="U81" s="93">
        <v>0.22</v>
      </c>
      <c r="V81" s="93" t="s">
        <v>2393</v>
      </c>
      <c r="W81" s="93" t="s">
        <v>2333</v>
      </c>
    </row>
    <row r="82" spans="1:23" s="93" customFormat="1" ht="15" customHeight="1" x14ac:dyDescent="0.2">
      <c r="A82" s="93" t="s">
        <v>2410</v>
      </c>
      <c r="B82" s="93" t="s">
        <v>2403</v>
      </c>
      <c r="C82" s="93" t="s">
        <v>2388</v>
      </c>
      <c r="D82" s="93">
        <v>40.799999999999997</v>
      </c>
      <c r="E82" s="93">
        <v>29.4</v>
      </c>
      <c r="G82" s="93" t="s">
        <v>2199</v>
      </c>
      <c r="H82" s="93" t="s">
        <v>2405</v>
      </c>
      <c r="J82" s="93">
        <v>19.22</v>
      </c>
      <c r="K82" s="94">
        <v>246.6</v>
      </c>
      <c r="L82" s="91">
        <f t="shared" si="5"/>
        <v>26.410000000000011</v>
      </c>
      <c r="M82" s="91"/>
      <c r="N82" s="91"/>
      <c r="O82" s="93" t="s">
        <v>2320</v>
      </c>
      <c r="P82" s="95" t="s">
        <v>2406</v>
      </c>
      <c r="Q82" s="93" t="s">
        <v>2391</v>
      </c>
      <c r="R82" s="93">
        <v>14</v>
      </c>
      <c r="S82" s="93">
        <v>2</v>
      </c>
      <c r="T82" s="93">
        <v>4</v>
      </c>
      <c r="U82" s="93">
        <v>0.38</v>
      </c>
      <c r="V82" s="93" t="s">
        <v>2393</v>
      </c>
      <c r="W82" s="93" t="s">
        <v>2333</v>
      </c>
    </row>
    <row r="83" spans="1:23" s="93" customFormat="1" ht="15" customHeight="1" x14ac:dyDescent="0.2">
      <c r="A83" s="93" t="s">
        <v>2411</v>
      </c>
      <c r="B83" s="93" t="s">
        <v>2403</v>
      </c>
      <c r="C83" s="93" t="s">
        <v>2388</v>
      </c>
      <c r="D83" s="93">
        <v>40.799999999999997</v>
      </c>
      <c r="E83" s="93">
        <v>29.4</v>
      </c>
      <c r="G83" s="93" t="s">
        <v>2329</v>
      </c>
      <c r="H83" s="93" t="s">
        <v>2405</v>
      </c>
      <c r="J83" s="93">
        <v>19.27</v>
      </c>
      <c r="K83" s="94">
        <v>246.7</v>
      </c>
      <c r="L83" s="91">
        <f t="shared" si="5"/>
        <v>26.185000000000002</v>
      </c>
      <c r="M83" s="91"/>
      <c r="N83" s="91"/>
      <c r="O83" s="93" t="s">
        <v>263</v>
      </c>
      <c r="P83" s="95" t="s">
        <v>2406</v>
      </c>
      <c r="Q83" s="93" t="s">
        <v>2391</v>
      </c>
      <c r="R83" s="93">
        <v>13</v>
      </c>
      <c r="S83" s="93">
        <v>2</v>
      </c>
      <c r="T83" s="93">
        <v>4</v>
      </c>
      <c r="U83" s="93">
        <v>0.35</v>
      </c>
      <c r="V83" s="93" t="s">
        <v>2393</v>
      </c>
      <c r="W83" s="93" t="s">
        <v>2333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B1" zoomScale="115" zoomScaleNormal="115" workbookViewId="0">
      <selection activeCell="D6" sqref="A1:L29"/>
    </sheetView>
  </sheetViews>
  <sheetFormatPr defaultColWidth="9.08984375" defaultRowHeight="9" x14ac:dyDescent="0.25"/>
  <cols>
    <col min="1" max="1" width="7.08984375" style="98" customWidth="1"/>
    <col min="2" max="2" width="8" style="98" customWidth="1"/>
    <col min="3" max="3" width="6.08984375" style="107" customWidth="1"/>
    <col min="4" max="4" width="18.08984375" style="107" customWidth="1"/>
    <col min="5" max="5" width="8.6328125" style="98" customWidth="1"/>
    <col min="6" max="6" width="8.36328125" style="98" customWidth="1"/>
    <col min="7" max="7" width="4.90625" style="98" customWidth="1"/>
    <col min="8" max="8" width="7.08984375" style="98" customWidth="1"/>
    <col min="9" max="10" width="9.08984375" style="98"/>
    <col min="11" max="11" width="9.08984375" style="98" customWidth="1"/>
    <col min="12" max="12" width="10.90625" style="98" customWidth="1"/>
    <col min="13" max="16384" width="9.08984375" style="98"/>
  </cols>
  <sheetData>
    <row r="1" spans="1:12" ht="21.5" thickBot="1" x14ac:dyDescent="0.3">
      <c r="A1" s="124" t="s">
        <v>1102</v>
      </c>
      <c r="B1" s="125" t="s">
        <v>2464</v>
      </c>
      <c r="C1" s="125" t="s">
        <v>2425</v>
      </c>
      <c r="D1" s="125" t="s">
        <v>2465</v>
      </c>
      <c r="E1" s="96" t="s">
        <v>2797</v>
      </c>
      <c r="F1" s="124" t="s">
        <v>2426</v>
      </c>
      <c r="G1" s="124" t="s">
        <v>2427</v>
      </c>
      <c r="H1" s="109" t="s">
        <v>2417</v>
      </c>
      <c r="I1" s="109" t="s">
        <v>2613</v>
      </c>
      <c r="J1" s="109" t="s">
        <v>245</v>
      </c>
      <c r="K1" s="108" t="s">
        <v>1007</v>
      </c>
      <c r="L1" s="96" t="s">
        <v>1835</v>
      </c>
    </row>
    <row r="2" spans="1:12" s="99" customFormat="1" ht="9.5" thickTop="1" x14ac:dyDescent="0.25">
      <c r="A2" s="99" t="s">
        <v>2428</v>
      </c>
      <c r="B2" s="100">
        <v>49.4</v>
      </c>
      <c r="C2" s="101" t="s">
        <v>2429</v>
      </c>
      <c r="D2" s="102"/>
      <c r="E2" s="103">
        <v>18.8</v>
      </c>
      <c r="F2" s="99">
        <v>0.15</v>
      </c>
      <c r="G2" s="99">
        <v>3</v>
      </c>
      <c r="H2" s="100">
        <v>231</v>
      </c>
      <c r="I2" s="99">
        <f t="shared" ref="I2:I29" si="0">117.4-4.5*(E2+1)</f>
        <v>28.299999999999997</v>
      </c>
      <c r="L2" s="99" t="s">
        <v>2467</v>
      </c>
    </row>
    <row r="3" spans="1:12" s="99" customFormat="1" x14ac:dyDescent="0.25">
      <c r="A3" s="99" t="s">
        <v>2430</v>
      </c>
      <c r="B3" s="100">
        <v>45.6</v>
      </c>
      <c r="C3" s="101">
        <v>6.2</v>
      </c>
      <c r="D3" s="102"/>
      <c r="E3" s="103">
        <v>18.5</v>
      </c>
      <c r="F3" s="99">
        <v>0.13</v>
      </c>
      <c r="G3" s="99">
        <v>3</v>
      </c>
      <c r="H3" s="100">
        <f t="shared" ref="H3:H10" si="1">231+(49.4-B3)/19*2.5</f>
        <v>231.5</v>
      </c>
      <c r="I3" s="99">
        <f t="shared" si="0"/>
        <v>29.650000000000006</v>
      </c>
      <c r="L3" s="99" t="s">
        <v>2467</v>
      </c>
    </row>
    <row r="4" spans="1:12" s="99" customFormat="1" x14ac:dyDescent="0.25">
      <c r="A4" s="99" t="s">
        <v>2431</v>
      </c>
      <c r="B4" s="99">
        <v>44.15</v>
      </c>
      <c r="C4" s="101">
        <v>6.5</v>
      </c>
      <c r="D4" s="102"/>
      <c r="E4" s="103">
        <v>18.5</v>
      </c>
      <c r="F4" s="104" t="s">
        <v>1018</v>
      </c>
      <c r="G4" s="99">
        <v>1</v>
      </c>
      <c r="H4" s="100">
        <f t="shared" si="1"/>
        <v>231.69078947368422</v>
      </c>
      <c r="I4" s="99">
        <f t="shared" si="0"/>
        <v>29.650000000000006</v>
      </c>
      <c r="J4" s="105">
        <f>AVERAGE(H2:H6)</f>
        <v>231.87236842105261</v>
      </c>
      <c r="K4" s="99">
        <f>AVERAGE(I2:I6)</f>
        <v>28.030000000000008</v>
      </c>
      <c r="L4" s="99" t="s">
        <v>2467</v>
      </c>
    </row>
    <row r="5" spans="1:12" s="99" customFormat="1" x14ac:dyDescent="0.25">
      <c r="A5" s="99" t="s">
        <v>2432</v>
      </c>
      <c r="B5" s="100">
        <v>38.299999999999997</v>
      </c>
      <c r="C5" s="101">
        <v>6.73</v>
      </c>
      <c r="D5" s="102" t="s">
        <v>2433</v>
      </c>
      <c r="E5" s="103">
        <v>19.2</v>
      </c>
      <c r="F5" s="99">
        <v>0.18</v>
      </c>
      <c r="G5" s="99">
        <v>3</v>
      </c>
      <c r="H5" s="100">
        <f t="shared" si="1"/>
        <v>232.46052631578948</v>
      </c>
      <c r="I5" s="99">
        <f t="shared" si="0"/>
        <v>26.500000000000014</v>
      </c>
      <c r="J5" s="105">
        <f t="shared" ref="J5:J27" si="2">AVERAGE(H3:H7)</f>
        <v>232.25131578947372</v>
      </c>
      <c r="K5" s="99">
        <f t="shared" ref="K5:K27" si="3">AVERAGE(I3:I7)</f>
        <v>27.130000000000006</v>
      </c>
      <c r="L5" s="99" t="s">
        <v>2467</v>
      </c>
    </row>
    <row r="6" spans="1:12" s="99" customFormat="1" ht="18" x14ac:dyDescent="0.25">
      <c r="A6" s="99" t="s">
        <v>2434</v>
      </c>
      <c r="B6" s="100">
        <v>36.4</v>
      </c>
      <c r="C6" s="101">
        <v>6.94</v>
      </c>
      <c r="D6" s="102" t="s">
        <v>2435</v>
      </c>
      <c r="E6" s="103">
        <v>19.3</v>
      </c>
      <c r="F6" s="99">
        <v>0.03</v>
      </c>
      <c r="G6" s="99">
        <v>3</v>
      </c>
      <c r="H6" s="100">
        <f t="shared" si="1"/>
        <v>232.71052631578948</v>
      </c>
      <c r="I6" s="99">
        <f t="shared" si="0"/>
        <v>26.049999999999997</v>
      </c>
      <c r="J6" s="105">
        <f t="shared" si="2"/>
        <v>232.55394736842103</v>
      </c>
      <c r="K6" s="99">
        <f t="shared" si="3"/>
        <v>26.230000000000008</v>
      </c>
      <c r="L6" s="99" t="s">
        <v>2467</v>
      </c>
    </row>
    <row r="7" spans="1:12" s="99" customFormat="1" x14ac:dyDescent="0.25">
      <c r="A7" s="99" t="s">
        <v>2436</v>
      </c>
      <c r="B7" s="100">
        <v>35</v>
      </c>
      <c r="C7" s="101">
        <v>16</v>
      </c>
      <c r="D7" s="102" t="s">
        <v>2437</v>
      </c>
      <c r="E7" s="103">
        <v>19.8</v>
      </c>
      <c r="F7" s="99">
        <v>0.28000000000000003</v>
      </c>
      <c r="G7" s="99">
        <v>3</v>
      </c>
      <c r="H7" s="100">
        <f t="shared" si="1"/>
        <v>232.89473684210526</v>
      </c>
      <c r="I7" s="99">
        <f t="shared" si="0"/>
        <v>23.799999999999997</v>
      </c>
      <c r="J7" s="105">
        <f t="shared" si="2"/>
        <v>232.86052631578946</v>
      </c>
      <c r="K7" s="99">
        <f t="shared" si="3"/>
        <v>24.880000000000003</v>
      </c>
      <c r="L7" s="99" t="s">
        <v>2467</v>
      </c>
    </row>
    <row r="8" spans="1:12" s="99" customFormat="1" x14ac:dyDescent="0.25">
      <c r="A8" s="99" t="s">
        <v>2438</v>
      </c>
      <c r="B8" s="100">
        <v>34.1</v>
      </c>
      <c r="C8" s="101">
        <v>7.27</v>
      </c>
      <c r="D8" s="102"/>
      <c r="E8" s="103">
        <v>19.5</v>
      </c>
      <c r="F8" s="99">
        <v>0.16</v>
      </c>
      <c r="G8" s="99">
        <v>3</v>
      </c>
      <c r="H8" s="100">
        <f t="shared" si="1"/>
        <v>233.01315789473685</v>
      </c>
      <c r="I8" s="99">
        <f t="shared" si="0"/>
        <v>25.150000000000006</v>
      </c>
      <c r="J8" s="105">
        <f t="shared" si="2"/>
        <v>233.06842105263158</v>
      </c>
      <c r="K8" s="99">
        <f t="shared" si="3"/>
        <v>24.34</v>
      </c>
      <c r="L8" s="99" t="s">
        <v>2467</v>
      </c>
    </row>
    <row r="9" spans="1:12" s="99" customFormat="1" x14ac:dyDescent="0.25">
      <c r="A9" s="99" t="s">
        <v>2439</v>
      </c>
      <c r="B9" s="100">
        <v>32.5</v>
      </c>
      <c r="C9" s="101">
        <v>6.68</v>
      </c>
      <c r="D9" s="102"/>
      <c r="E9" s="103">
        <v>20</v>
      </c>
      <c r="F9" s="106">
        <v>0.3</v>
      </c>
      <c r="G9" s="99">
        <v>3</v>
      </c>
      <c r="H9" s="100">
        <f t="shared" si="1"/>
        <v>233.22368421052633</v>
      </c>
      <c r="I9" s="99">
        <f t="shared" si="0"/>
        <v>22.900000000000006</v>
      </c>
      <c r="J9" s="105">
        <f t="shared" si="2"/>
        <v>233.23822055137845</v>
      </c>
      <c r="K9" s="99">
        <f t="shared" si="3"/>
        <v>24.34</v>
      </c>
      <c r="L9" s="99" t="s">
        <v>2467</v>
      </c>
    </row>
    <row r="10" spans="1:12" s="99" customFormat="1" x14ac:dyDescent="0.25">
      <c r="A10" s="99" t="s">
        <v>2440</v>
      </c>
      <c r="B10" s="100">
        <v>30.4</v>
      </c>
      <c r="C10" s="101">
        <v>7.9</v>
      </c>
      <c r="D10" s="102"/>
      <c r="E10" s="103">
        <v>19.8</v>
      </c>
      <c r="F10" s="99">
        <v>0.28999999999999998</v>
      </c>
      <c r="G10" s="99">
        <v>3</v>
      </c>
      <c r="H10" s="100">
        <f t="shared" si="1"/>
        <v>233.5</v>
      </c>
      <c r="I10" s="99">
        <f t="shared" si="0"/>
        <v>23.799999999999997</v>
      </c>
      <c r="J10" s="105">
        <f t="shared" si="2"/>
        <v>233.39736842105262</v>
      </c>
      <c r="K10" s="99">
        <f t="shared" si="3"/>
        <v>25.060000000000002</v>
      </c>
      <c r="L10" s="99" t="s">
        <v>2467</v>
      </c>
    </row>
    <row r="11" spans="1:12" s="99" customFormat="1" x14ac:dyDescent="0.25">
      <c r="A11" s="99" t="s">
        <v>2441</v>
      </c>
      <c r="B11" s="100">
        <v>29.9</v>
      </c>
      <c r="C11" s="101">
        <v>6.22</v>
      </c>
      <c r="D11" s="102" t="s">
        <v>2442</v>
      </c>
      <c r="E11" s="103">
        <v>19.3</v>
      </c>
      <c r="F11" s="99">
        <v>0.06</v>
      </c>
      <c r="G11" s="99">
        <v>2</v>
      </c>
      <c r="H11" s="100">
        <f t="shared" ref="H11:H29" si="4">233.5+(30.4-B11)/29.4*3.5</f>
        <v>233.5595238095238</v>
      </c>
      <c r="I11" s="99">
        <f t="shared" si="0"/>
        <v>26.049999999999997</v>
      </c>
      <c r="J11" s="105">
        <f t="shared" si="2"/>
        <v>233.58759398496241</v>
      </c>
      <c r="K11" s="99">
        <f t="shared" si="3"/>
        <v>24.970000000000002</v>
      </c>
      <c r="L11" s="99" t="s">
        <v>2467</v>
      </c>
    </row>
    <row r="12" spans="1:12" s="99" customFormat="1" x14ac:dyDescent="0.25">
      <c r="A12" s="99" t="s">
        <v>2443</v>
      </c>
      <c r="B12" s="100">
        <v>28.8</v>
      </c>
      <c r="C12" s="101">
        <v>6.62</v>
      </c>
      <c r="D12" s="102"/>
      <c r="E12" s="103">
        <v>19</v>
      </c>
      <c r="F12" s="99">
        <v>0.27</v>
      </c>
      <c r="G12" s="99">
        <v>3</v>
      </c>
      <c r="H12" s="100">
        <f t="shared" si="4"/>
        <v>233.6904761904762</v>
      </c>
      <c r="I12" s="99">
        <f t="shared" si="0"/>
        <v>27.400000000000006</v>
      </c>
      <c r="J12" s="105">
        <f t="shared" si="2"/>
        <v>233.75</v>
      </c>
      <c r="K12" s="99">
        <f t="shared" si="3"/>
        <v>25.690000000000005</v>
      </c>
      <c r="L12" s="99" t="s">
        <v>2467</v>
      </c>
    </row>
    <row r="13" spans="1:12" s="99" customFormat="1" x14ac:dyDescent="0.25">
      <c r="A13" s="99" t="s">
        <v>2444</v>
      </c>
      <c r="B13" s="99">
        <v>26.5</v>
      </c>
      <c r="C13" s="101">
        <v>6.99</v>
      </c>
      <c r="D13" s="102"/>
      <c r="E13" s="103">
        <v>19.600000000000001</v>
      </c>
      <c r="F13" s="106">
        <v>0.3</v>
      </c>
      <c r="G13" s="99">
        <v>3</v>
      </c>
      <c r="H13" s="100">
        <f t="shared" si="4"/>
        <v>233.96428571428572</v>
      </c>
      <c r="I13" s="99">
        <f t="shared" si="0"/>
        <v>24.700000000000003</v>
      </c>
      <c r="J13" s="105">
        <f t="shared" si="2"/>
        <v>233.88333333333335</v>
      </c>
      <c r="K13" s="99">
        <f t="shared" si="3"/>
        <v>25.600000000000005</v>
      </c>
      <c r="L13" s="99" t="s">
        <v>2467</v>
      </c>
    </row>
    <row r="14" spans="1:12" s="99" customFormat="1" x14ac:dyDescent="0.25">
      <c r="A14" s="99" t="s">
        <v>2445</v>
      </c>
      <c r="B14" s="100">
        <v>25.9</v>
      </c>
      <c r="C14" s="101">
        <v>11</v>
      </c>
      <c r="D14" s="102" t="s">
        <v>2446</v>
      </c>
      <c r="E14" s="103">
        <v>19.2</v>
      </c>
      <c r="F14" s="99">
        <v>0.37</v>
      </c>
      <c r="G14" s="99">
        <v>3</v>
      </c>
      <c r="H14" s="100">
        <f t="shared" si="4"/>
        <v>234.03571428571428</v>
      </c>
      <c r="I14" s="99">
        <f t="shared" si="0"/>
        <v>26.500000000000014</v>
      </c>
      <c r="J14" s="105">
        <f t="shared" si="2"/>
        <v>234.02857142857141</v>
      </c>
      <c r="K14" s="99">
        <f t="shared" si="3"/>
        <v>25.060000000000009</v>
      </c>
      <c r="L14" s="99" t="s">
        <v>2467</v>
      </c>
    </row>
    <row r="15" spans="1:12" s="99" customFormat="1" x14ac:dyDescent="0.25">
      <c r="A15" s="99" t="s">
        <v>2447</v>
      </c>
      <c r="B15" s="100">
        <v>24.8</v>
      </c>
      <c r="C15" s="101">
        <v>7.75</v>
      </c>
      <c r="D15" s="102"/>
      <c r="E15" s="103">
        <v>19.899999999999999</v>
      </c>
      <c r="F15" s="99">
        <v>0.14000000000000001</v>
      </c>
      <c r="G15" s="99">
        <v>3</v>
      </c>
      <c r="H15" s="100">
        <f t="shared" si="4"/>
        <v>234.16666666666666</v>
      </c>
      <c r="I15" s="99">
        <f t="shared" si="0"/>
        <v>23.350000000000009</v>
      </c>
      <c r="J15" s="105">
        <f t="shared" si="2"/>
        <v>234.17142857142858</v>
      </c>
      <c r="K15" s="99">
        <f t="shared" si="3"/>
        <v>24.88000000000001</v>
      </c>
      <c r="L15" s="99" t="s">
        <v>2467</v>
      </c>
    </row>
    <row r="16" spans="1:12" s="99" customFormat="1" x14ac:dyDescent="0.25">
      <c r="A16" s="99" t="s">
        <v>2448</v>
      </c>
      <c r="B16" s="100">
        <v>23.8</v>
      </c>
      <c r="C16" s="101">
        <v>7.31</v>
      </c>
      <c r="D16" s="102" t="s">
        <v>2449</v>
      </c>
      <c r="E16" s="103">
        <v>19.899999999999999</v>
      </c>
      <c r="F16" s="99">
        <v>0.39</v>
      </c>
      <c r="G16" s="99">
        <v>3</v>
      </c>
      <c r="H16" s="100">
        <f t="shared" si="4"/>
        <v>234.28571428571428</v>
      </c>
      <c r="I16" s="99">
        <f t="shared" si="0"/>
        <v>23.350000000000009</v>
      </c>
      <c r="J16" s="105">
        <f t="shared" si="2"/>
        <v>234.28809523809522</v>
      </c>
      <c r="K16" s="99">
        <f t="shared" si="3"/>
        <v>24.70000000000001</v>
      </c>
      <c r="L16" s="99" t="s">
        <v>2467</v>
      </c>
    </row>
    <row r="17" spans="1:12" s="99" customFormat="1" x14ac:dyDescent="0.25">
      <c r="A17" s="99" t="s">
        <v>2450</v>
      </c>
      <c r="B17" s="100">
        <v>22.8</v>
      </c>
      <c r="C17" s="101">
        <v>5.8</v>
      </c>
      <c r="D17" s="102"/>
      <c r="E17" s="103">
        <v>19.2</v>
      </c>
      <c r="F17" s="99">
        <v>0.38</v>
      </c>
      <c r="G17" s="99">
        <v>3</v>
      </c>
      <c r="H17" s="100">
        <f t="shared" si="4"/>
        <v>234.4047619047619</v>
      </c>
      <c r="I17" s="99">
        <f t="shared" si="0"/>
        <v>26.500000000000014</v>
      </c>
      <c r="J17" s="105">
        <f t="shared" si="2"/>
        <v>234.42380952380955</v>
      </c>
      <c r="K17" s="99">
        <f t="shared" si="3"/>
        <v>24.70000000000001</v>
      </c>
      <c r="L17" s="99" t="s">
        <v>2467</v>
      </c>
    </row>
    <row r="18" spans="1:12" s="99" customFormat="1" x14ac:dyDescent="0.25">
      <c r="A18" s="99" t="s">
        <v>2451</v>
      </c>
      <c r="B18" s="100">
        <v>21.6</v>
      </c>
      <c r="C18" s="101">
        <v>7.18</v>
      </c>
      <c r="D18" s="102"/>
      <c r="E18" s="103">
        <v>19.8</v>
      </c>
      <c r="F18" s="99">
        <v>0.27</v>
      </c>
      <c r="G18" s="99">
        <v>3</v>
      </c>
      <c r="H18" s="100">
        <f t="shared" si="4"/>
        <v>234.54761904761904</v>
      </c>
      <c r="I18" s="99">
        <f t="shared" si="0"/>
        <v>23.799999999999997</v>
      </c>
      <c r="J18" s="105">
        <f t="shared" si="2"/>
        <v>234.55476190476193</v>
      </c>
      <c r="K18" s="99">
        <f t="shared" si="3"/>
        <v>24.88000000000001</v>
      </c>
      <c r="L18" s="99" t="s">
        <v>2467</v>
      </c>
    </row>
    <row r="19" spans="1:12" s="99" customFormat="1" x14ac:dyDescent="0.25">
      <c r="A19" s="99" t="s">
        <v>2452</v>
      </c>
      <c r="B19" s="100">
        <v>20.2</v>
      </c>
      <c r="C19" s="101">
        <v>7.25</v>
      </c>
      <c r="D19" s="102"/>
      <c r="E19" s="103">
        <v>19.2</v>
      </c>
      <c r="F19" s="99">
        <v>0.28999999999999998</v>
      </c>
      <c r="G19" s="99">
        <v>3</v>
      </c>
      <c r="H19" s="100">
        <f t="shared" si="4"/>
        <v>234.71428571428572</v>
      </c>
      <c r="I19" s="99">
        <f t="shared" si="0"/>
        <v>26.500000000000014</v>
      </c>
      <c r="J19" s="105">
        <f t="shared" si="2"/>
        <v>234.6904761904762</v>
      </c>
      <c r="K19" s="99">
        <f t="shared" si="3"/>
        <v>24.970000000000006</v>
      </c>
      <c r="L19" s="99" t="s">
        <v>2467</v>
      </c>
    </row>
    <row r="20" spans="1:12" s="99" customFormat="1" x14ac:dyDescent="0.25">
      <c r="A20" s="99" t="s">
        <v>2453</v>
      </c>
      <c r="B20" s="100">
        <v>19.3</v>
      </c>
      <c r="C20" s="101" t="s">
        <v>2454</v>
      </c>
      <c r="D20" s="102"/>
      <c r="E20" s="103">
        <v>19.7</v>
      </c>
      <c r="F20" s="99">
        <v>0.28999999999999998</v>
      </c>
      <c r="G20" s="99">
        <v>3</v>
      </c>
      <c r="H20" s="100">
        <f t="shared" si="4"/>
        <v>234.82142857142858</v>
      </c>
      <c r="I20" s="99">
        <f t="shared" si="0"/>
        <v>24.250000000000014</v>
      </c>
      <c r="J20" s="105">
        <f t="shared" si="2"/>
        <v>234.95476190476194</v>
      </c>
      <c r="K20" s="99">
        <f t="shared" si="3"/>
        <v>24.700000000000006</v>
      </c>
      <c r="L20" s="99" t="s">
        <v>2467</v>
      </c>
    </row>
    <row r="21" spans="1:12" s="99" customFormat="1" x14ac:dyDescent="0.25">
      <c r="A21" s="99" t="s">
        <v>2455</v>
      </c>
      <c r="B21" s="100">
        <v>18.100000000000001</v>
      </c>
      <c r="C21" s="101">
        <v>8.09</v>
      </c>
      <c r="D21" s="102"/>
      <c r="E21" s="103">
        <v>19.8</v>
      </c>
      <c r="F21" s="99">
        <v>0.19</v>
      </c>
      <c r="G21" s="99">
        <v>3</v>
      </c>
      <c r="H21" s="100">
        <f t="shared" si="4"/>
        <v>234.96428571428572</v>
      </c>
      <c r="I21" s="99">
        <f t="shared" si="0"/>
        <v>23.799999999999997</v>
      </c>
      <c r="J21" s="105">
        <f t="shared" si="2"/>
        <v>235.21190476190478</v>
      </c>
      <c r="K21" s="99">
        <f t="shared" si="3"/>
        <v>24.610000000000007</v>
      </c>
      <c r="L21" s="99" t="s">
        <v>2467</v>
      </c>
    </row>
    <row r="22" spans="1:12" s="99" customFormat="1" x14ac:dyDescent="0.25">
      <c r="A22" s="99" t="s">
        <v>2456</v>
      </c>
      <c r="B22" s="100">
        <v>11.7</v>
      </c>
      <c r="C22" s="101">
        <v>7.97</v>
      </c>
      <c r="D22" s="102"/>
      <c r="E22" s="103">
        <v>19.5</v>
      </c>
      <c r="F22" s="99">
        <v>0.34</v>
      </c>
      <c r="G22" s="99">
        <v>2</v>
      </c>
      <c r="H22" s="100">
        <f t="shared" si="4"/>
        <v>235.72619047619048</v>
      </c>
      <c r="I22" s="99">
        <f t="shared" si="0"/>
        <v>25.150000000000006</v>
      </c>
      <c r="J22" s="105">
        <f t="shared" si="2"/>
        <v>235.44285714285715</v>
      </c>
      <c r="K22" s="99">
        <f t="shared" si="3"/>
        <v>24.070000000000004</v>
      </c>
      <c r="L22" s="99" t="s">
        <v>2467</v>
      </c>
    </row>
    <row r="23" spans="1:12" s="99" customFormat="1" ht="12" customHeight="1" x14ac:dyDescent="0.25">
      <c r="A23" s="99" t="s">
        <v>2457</v>
      </c>
      <c r="B23" s="100">
        <v>10.8</v>
      </c>
      <c r="C23" s="101">
        <v>7.19</v>
      </c>
      <c r="D23" s="102" t="s">
        <v>2466</v>
      </c>
      <c r="E23" s="103">
        <v>19.899999999999999</v>
      </c>
      <c r="F23" s="99">
        <v>0.34</v>
      </c>
      <c r="G23" s="99">
        <v>3</v>
      </c>
      <c r="H23" s="100">
        <f t="shared" si="4"/>
        <v>235.83333333333334</v>
      </c>
      <c r="I23" s="99">
        <f t="shared" si="0"/>
        <v>23.350000000000009</v>
      </c>
      <c r="J23" s="105">
        <f t="shared" si="2"/>
        <v>235.67619047619047</v>
      </c>
      <c r="K23" s="99">
        <f t="shared" si="3"/>
        <v>24.160000000000004</v>
      </c>
      <c r="L23" s="99" t="s">
        <v>2467</v>
      </c>
    </row>
    <row r="24" spans="1:12" s="99" customFormat="1" x14ac:dyDescent="0.25">
      <c r="A24" s="99" t="s">
        <v>2458</v>
      </c>
      <c r="B24" s="100">
        <v>10.5</v>
      </c>
      <c r="C24" s="101">
        <v>8.41</v>
      </c>
      <c r="D24" s="102"/>
      <c r="E24" s="103">
        <v>19.8</v>
      </c>
      <c r="F24" s="99">
        <v>0.21</v>
      </c>
      <c r="G24" s="99">
        <v>3</v>
      </c>
      <c r="H24" s="100">
        <f t="shared" si="4"/>
        <v>235.86904761904762</v>
      </c>
      <c r="I24" s="99">
        <f t="shared" si="0"/>
        <v>23.799999999999997</v>
      </c>
      <c r="J24" s="105">
        <f t="shared" si="2"/>
        <v>235.9071428571429</v>
      </c>
      <c r="K24" s="99">
        <f t="shared" si="3"/>
        <v>24.340000000000003</v>
      </c>
      <c r="L24" s="99" t="s">
        <v>2467</v>
      </c>
    </row>
    <row r="25" spans="1:12" s="99" customFormat="1" x14ac:dyDescent="0.25">
      <c r="A25" s="99" t="s">
        <v>2459</v>
      </c>
      <c r="B25" s="100">
        <v>9.5</v>
      </c>
      <c r="C25" s="101">
        <v>7.54</v>
      </c>
      <c r="D25" s="102"/>
      <c r="E25" s="103">
        <v>19.600000000000001</v>
      </c>
      <c r="F25" s="99">
        <v>0.14000000000000001</v>
      </c>
      <c r="G25" s="99">
        <v>3</v>
      </c>
      <c r="H25" s="100">
        <f t="shared" si="4"/>
        <v>235.98809523809524</v>
      </c>
      <c r="I25" s="99">
        <f t="shared" si="0"/>
        <v>24.700000000000003</v>
      </c>
      <c r="J25" s="105">
        <f t="shared" si="2"/>
        <v>236.00952380952381</v>
      </c>
      <c r="K25" s="99">
        <f t="shared" si="3"/>
        <v>24.430000000000003</v>
      </c>
      <c r="L25" s="99" t="s">
        <v>2467</v>
      </c>
    </row>
    <row r="26" spans="1:12" s="99" customFormat="1" x14ac:dyDescent="0.25">
      <c r="A26" s="99" t="s">
        <v>2460</v>
      </c>
      <c r="B26" s="100">
        <v>8.4</v>
      </c>
      <c r="C26" s="101">
        <v>8.17</v>
      </c>
      <c r="D26" s="102"/>
      <c r="E26" s="103">
        <v>19.600000000000001</v>
      </c>
      <c r="F26" s="99">
        <v>0.16</v>
      </c>
      <c r="G26" s="99">
        <v>3</v>
      </c>
      <c r="H26" s="100">
        <f t="shared" si="4"/>
        <v>236.11904761904762</v>
      </c>
      <c r="I26" s="99">
        <f t="shared" si="0"/>
        <v>24.700000000000003</v>
      </c>
      <c r="J26" s="105">
        <f t="shared" si="2"/>
        <v>236.12619047619052</v>
      </c>
      <c r="K26" s="99">
        <f t="shared" si="3"/>
        <v>24.700000000000003</v>
      </c>
      <c r="L26" s="99" t="s">
        <v>2467</v>
      </c>
    </row>
    <row r="27" spans="1:12" s="99" customFormat="1" x14ac:dyDescent="0.25">
      <c r="A27" s="99" t="s">
        <v>2461</v>
      </c>
      <c r="B27" s="100">
        <v>7.4</v>
      </c>
      <c r="C27" s="101">
        <v>8.32</v>
      </c>
      <c r="D27" s="102"/>
      <c r="E27" s="103">
        <v>19.399999999999999</v>
      </c>
      <c r="F27" s="106">
        <v>0.1</v>
      </c>
      <c r="G27" s="99">
        <v>2</v>
      </c>
      <c r="H27" s="100">
        <f t="shared" si="4"/>
        <v>236.23809523809524</v>
      </c>
      <c r="I27" s="99">
        <f t="shared" si="0"/>
        <v>25.600000000000009</v>
      </c>
      <c r="J27" s="105">
        <f t="shared" si="2"/>
        <v>236.33809523809524</v>
      </c>
      <c r="K27" s="99">
        <f t="shared" si="3"/>
        <v>25.6</v>
      </c>
      <c r="L27" s="99" t="s">
        <v>2467</v>
      </c>
    </row>
    <row r="28" spans="1:12" s="99" customFormat="1" x14ac:dyDescent="0.25">
      <c r="A28" s="99" t="s">
        <v>2462</v>
      </c>
      <c r="B28" s="100">
        <v>5.9</v>
      </c>
      <c r="C28" s="101">
        <v>4.07</v>
      </c>
      <c r="D28" s="102"/>
      <c r="E28" s="103">
        <v>19.600000000000001</v>
      </c>
      <c r="F28" s="99">
        <v>0.23</v>
      </c>
      <c r="G28" s="99">
        <v>3</v>
      </c>
      <c r="H28" s="100">
        <f t="shared" si="4"/>
        <v>236.41666666666666</v>
      </c>
      <c r="I28" s="99">
        <f t="shared" si="0"/>
        <v>24.700000000000003</v>
      </c>
      <c r="L28" s="99" t="s">
        <v>2467</v>
      </c>
    </row>
    <row r="29" spans="1:12" s="99" customFormat="1" x14ac:dyDescent="0.25">
      <c r="A29" s="99" t="s">
        <v>2463</v>
      </c>
      <c r="B29" s="100">
        <v>1.6</v>
      </c>
      <c r="C29" s="101">
        <v>7.77</v>
      </c>
      <c r="D29" s="102"/>
      <c r="E29" s="103">
        <v>18.8</v>
      </c>
      <c r="F29" s="99">
        <v>0.28000000000000003</v>
      </c>
      <c r="G29" s="99">
        <v>2</v>
      </c>
      <c r="H29" s="100">
        <f t="shared" si="4"/>
        <v>236.92857142857142</v>
      </c>
      <c r="I29" s="99">
        <f t="shared" si="0"/>
        <v>28.299999999999997</v>
      </c>
      <c r="L29" s="99" t="s">
        <v>2467</v>
      </c>
    </row>
    <row r="30" spans="1:12" s="99" customFormat="1" x14ac:dyDescent="0.25">
      <c r="C30" s="102"/>
      <c r="D30" s="102"/>
    </row>
  </sheetData>
  <phoneticPr fontId="3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S1-S3</vt:lpstr>
      <vt:lpstr>D1-D3</vt:lpstr>
      <vt:lpstr>D4-D5</vt:lpstr>
      <vt:lpstr>C1-2</vt:lpstr>
      <vt:lpstr>C2-P3</vt:lpstr>
      <vt:lpstr>P4-5</vt:lpstr>
      <vt:lpstr>P5</vt:lpstr>
      <vt:lpstr>T2-T4</vt:lpstr>
      <vt:lpstr>T3</vt:lpstr>
      <vt:lpstr>T5</vt:lpstr>
      <vt:lpstr>J1</vt:lpstr>
      <vt:lpstr>J2-J3</vt:lpstr>
      <vt:lpstr>K4</vt:lpstr>
      <vt:lpstr>K5-6</vt:lpstr>
      <vt:lpstr>K7</vt:lpstr>
      <vt:lpstr>Pg1</vt:lpstr>
      <vt:lpstr>Pg5</vt:lpstr>
      <vt:lpstr>Ng1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2021-01-23T01:26:27Z</dcterms:modified>
</cp:coreProperties>
</file>