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Udacity_Project\Agile\Agile_Software_Development_UDACITY\Progress, Communication\Submit\"/>
    </mc:Choice>
  </mc:AlternateContent>
  <bookViews>
    <workbookView xWindow="0" yWindow="504" windowWidth="33600" windowHeight="20496" activeTab="1"/>
  </bookViews>
  <sheets>
    <sheet name="User Stories" sheetId="1" r:id="rId1"/>
    <sheet name="Burn Down  Up"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2" l="1"/>
  <c r="D11" i="2" s="1"/>
  <c r="D12" i="2" s="1"/>
  <c r="D13" i="2" s="1"/>
  <c r="D14" i="2" s="1"/>
  <c r="D15" i="2" s="1"/>
  <c r="D16" i="2" s="1"/>
  <c r="B16" i="2" l="1"/>
  <c r="B15" i="2"/>
  <c r="B14" i="2"/>
  <c r="B13" i="2"/>
  <c r="B12" i="2"/>
  <c r="B11" i="2"/>
  <c r="C11" i="2" s="1"/>
  <c r="C26" i="1"/>
  <c r="F8" i="1"/>
  <c r="F7" i="1"/>
  <c r="F6" i="1"/>
  <c r="F5" i="1"/>
  <c r="F4" i="1"/>
  <c r="F3" i="1"/>
  <c r="C12" i="2" l="1"/>
  <c r="C13" i="2" s="1"/>
  <c r="C14" i="2" s="1"/>
  <c r="C15" i="2" s="1"/>
  <c r="C16" i="2" s="1"/>
</calcChain>
</file>

<file path=xl/sharedStrings.xml><?xml version="1.0" encoding="utf-8"?>
<sst xmlns="http://schemas.openxmlformats.org/spreadsheetml/2006/main" count="55" uniqueCount="52">
  <si>
    <t xml:space="preserve">Directions: For each sprint, fill in the required columns and rows. Then, a copy of this chart should be placed into the Agile Communications Slide Deck where indicated for each sprint. Please use a copy of this table for each sprint as it will be updated over time and we need to see your changes over the sprints. NOTE: This table is linked to the Burn Down/Up tab and what you do here will update that tab automatically. 
You should only fill in the green rows and columns. You will be updating the priority column for Sprints 4,5, and 6. Rows 22/23 will be completed in Sprints 5 and 6 respectively. </t>
  </si>
  <si>
    <t>User Story #</t>
  </si>
  <si>
    <t>USER STORY</t>
  </si>
  <si>
    <t>STORY PTS</t>
  </si>
  <si>
    <t>PRIORITY</t>
  </si>
  <si>
    <t>SPRINT #</t>
  </si>
  <si>
    <t>Sprint Sums</t>
  </si>
  <si>
    <t>As VICTOR, the site Visitor, I want to view the website to review so that I can see what software is available for purchase</t>
  </si>
  <si>
    <t>As VICTOR, the site Visitor, I want to add software to purchase into my cart so that I can see the total cost before purchasing</t>
  </si>
  <si>
    <t>As VICTOR, the site Visitor, I want to create an account so that I can order software quicker the next time I visit the site</t>
  </si>
  <si>
    <t>As VICTOR, the site Visitor, I want to enter my credit card details knowing The Agile Software Company will securely store my details from hackers</t>
  </si>
  <si>
    <t>As VICTOR, the site Visitor, I want to post reviews on products that I have purchased so that others who visit the site and know of my experience with my purchase(s).</t>
  </si>
  <si>
    <t>As SALLY, the Site Administrator, I want to be able to adjust prices for software that can be purchased so that we maximize revenue</t>
  </si>
  <si>
    <t>As SALLY, the Site Administrator, I want to set a minimum and maximum price so that discount codes cannot cause a price for a software program to go above or below a set amount</t>
  </si>
  <si>
    <t>As SALLY, the Site Administrator, I want to enter discount codes so that sales can be presented to Site Visitors</t>
  </si>
  <si>
    <t>As SALLY, the Site Administrator, I want to I want to be able to create Customer Service Rep (CSR) accounts so that CSR’s can assist customers with purchases</t>
  </si>
  <si>
    <t>As SALLY, the Site Administrator, I want to be able to publish new software on the website for purchase by our customers</t>
  </si>
  <si>
    <t>As CARLOS, the Customer Service Rep (CSR), I want to be able to apply discounts to specific customers so that we can help potential SITE VISITORS buy our software</t>
  </si>
  <si>
    <t>As CARLOS, the Customer Service Rep (CSR), I want to be able to search Customers who have registered with the website so that I can assist them with purchases</t>
  </si>
  <si>
    <t>As CARLOS, the Customer Service Rep (CSR), I want to be able to make notes on a registered customer that are not shown to customers so that CSRs can review customer notes quickly</t>
  </si>
  <si>
    <t>As CARLOS, the Customer Service Rep (CSR), I want to review customer reviews so that I can remove personal information and approve of comments for other site visitors</t>
  </si>
  <si>
    <t>As SAM, the Security professional, I want to scan the website for vulnerabilities so that our business and our customers are not at risk of data breaches</t>
  </si>
  <si>
    <t>As MARK, the Manager, I want to review sales over varying time periods to review trends of software sold</t>
  </si>
  <si>
    <t>As MARK, the Manager, I want to read customer review data so that I can look for potential software improvements</t>
  </si>
  <si>
    <t>As Mark, the Manager, I want to make sure the website is available over 99.99% of the time so that customers can always purchase software</t>
  </si>
  <si>
    <t>As Mark, the Manager, I want to be able to approve software for sale so that a Site Administrator can publish the software on the website for purchase by customers</t>
  </si>
  <si>
    <t>As Debbie, the Developer, I want to have the right software installed on my computer so that I can create the best code for our customers</t>
  </si>
  <si>
    <t>As Debbie, the Developer, I want to have access to Git so that I can check my code in for security scans</t>
  </si>
  <si>
    <t>TOTAL STORY POINTS</t>
  </si>
  <si>
    <t>CHART DIRECTIONS:</t>
  </si>
  <si>
    <t xml:space="preserve">Sprint 1 </t>
  </si>
  <si>
    <t>Already completed</t>
  </si>
  <si>
    <t xml:space="preserve">Sprint 2 </t>
  </si>
  <si>
    <t xml:space="preserve">Sprint 3 </t>
  </si>
  <si>
    <t>Sprint 4</t>
  </si>
  <si>
    <t xml:space="preserve">Sprint 5 </t>
  </si>
  <si>
    <t xml:space="preserve">Sprint 6 </t>
  </si>
  <si>
    <t>Sprint</t>
  </si>
  <si>
    <t>Story Points Completed This Sprint</t>
  </si>
  <si>
    <t>Cumulative Story Points Completed</t>
  </si>
  <si>
    <t>Story Points Remaining</t>
  </si>
  <si>
    <t>Feel Free to Create Other Visuals Here</t>
  </si>
  <si>
    <t>DIRECTIONS:</t>
  </si>
  <si>
    <t xml:space="preserve"> </t>
  </si>
  <si>
    <t>For Sprint 4, Place a copy of these charts below into your Agile communicaitons Slide deck where indicated. 
If you have competed Sprint 4 tasks in the Users Stories Tab, the table below and the corresponding charts will automatically update. You can create other visuals if you want!</t>
  </si>
  <si>
    <t>For Sprint 5, Place a copy of these charts below into your Agile communicaitons Slide deck where indicated. 
If you have competed Sprint 5 tasks in the Users Stories Tab, the table below and the corresponding charts will automatically update. You can create other visuals if you want!</t>
  </si>
  <si>
    <t>For Sprint 6, Place a copy of these charts below into your Agile communicaitons Slide deck where indicated. 
If you have competed Sprint 6 tasks in the Users Stories Tab, the table below and the corresponding charts will automatically update. You can create other visuals if you want!</t>
  </si>
  <si>
    <t>For Sprints 1-3, Place a copy these charts below into your Agile communicaitons Slide deck where indicated.</t>
  </si>
  <si>
    <t xml:space="preserve">Update the User Stories tab for the current sprint to see your current SPRINT BURN UP chart </t>
  </si>
  <si>
    <t>As Edith, the End User, I want the website to respond quickly and streamline the product purchase process so that customers are less likely to abandon the site and shop elsewhere.</t>
    <phoneticPr fontId="11"/>
  </si>
  <si>
    <t>As Edith, the End User, I want to take advantage of a BOGO (Buy One, Get One Free) sale for equal or lower-priced items for the next 30 days so that the business can adapt to the new circumstances created by the pandemic and continue to meet customer needs.</t>
    <phoneticPr fontId="11"/>
  </si>
  <si>
    <t>Story Points Added</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</si>
</sst>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color rgb="FF000000"/>
      <name val="Arial"/>
    </font>
    <font>
      <b/>
      <sz val="12"/>
      <color rgb="FF000000"/>
      <name val="Open Sans"/>
    </font>
    <font>
      <b/>
      <sz val="11"/>
      <color rgb="FF000000"/>
      <name val="Open Sans"/>
    </font>
    <font>
      <b/>
      <sz val="12"/>
      <color theme="1"/>
      <name val="Open Sans"/>
    </font>
    <font>
      <sz val="11"/>
      <color rgb="FF000000"/>
      <name val="Open Sans"/>
    </font>
    <font>
      <sz val="10"/>
      <color theme="1"/>
      <name val="Open Sans"/>
    </font>
    <font>
      <sz val="10"/>
      <color rgb="FFFFFFFF"/>
      <name val="Arial"/>
      <family val="2"/>
    </font>
    <font>
      <b/>
      <sz val="10"/>
      <color theme="1"/>
      <name val="Arial"/>
      <family val="2"/>
    </font>
    <font>
      <sz val="10"/>
      <color theme="1"/>
      <name val="Arial"/>
      <family val="2"/>
    </font>
    <font>
      <sz val="10"/>
      <name val="Arial"/>
      <family val="2"/>
    </font>
    <font>
      <b/>
      <sz val="14"/>
      <color theme="1"/>
      <name val="Arial"/>
      <family val="2"/>
    </font>
    <font>
      <sz val="6"/>
      <name val="MS Gothic"/>
      <family val="3"/>
      <charset val="128"/>
    </font>
  </fonts>
  <fills count="5">
    <fill>
      <patternFill patternType="none"/>
    </fill>
    <fill>
      <patternFill patternType="gray125"/>
    </fill>
    <fill>
      <patternFill patternType="solid">
        <fgColor rgb="FF93C47D"/>
        <bgColor rgb="FF93C47D"/>
      </patternFill>
    </fill>
    <fill>
      <patternFill patternType="solid">
        <fgColor theme="9"/>
        <bgColor theme="9"/>
      </patternFill>
    </fill>
    <fill>
      <patternFill patternType="solid">
        <fgColor rgb="FFFFFFFF"/>
        <bgColor rgb="FFFFFFFF"/>
      </patternFill>
    </fill>
  </fills>
  <borders count="12">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46">
    <xf numFmtId="0" fontId="0" fillId="0" borderId="0" xfId="0" applyFont="1" applyAlignment="1"/>
    <xf numFmtId="0" fontId="2" fillId="0" borderId="1" xfId="0" applyFont="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wrapText="1"/>
    </xf>
    <xf numFmtId="0" fontId="3" fillId="0" borderId="1" xfId="0" applyFont="1" applyBorder="1" applyAlignment="1"/>
    <xf numFmtId="0" fontId="4"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xf numFmtId="0" fontId="5" fillId="0" borderId="0" xfId="0" applyFont="1"/>
    <xf numFmtId="0" fontId="5" fillId="0" borderId="1" xfId="0" applyFont="1" applyBorder="1" applyAlignment="1">
      <alignment horizontal="center" vertical="center"/>
    </xf>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2" fillId="2" borderId="1" xfId="0" applyFont="1" applyFill="1" applyBorder="1" applyAlignment="1">
      <alignment horizontal="right" wrapText="1"/>
    </xf>
    <xf numFmtId="0" fontId="5" fillId="2" borderId="2" xfId="0" applyFont="1" applyFill="1" applyBorder="1" applyAlignment="1">
      <alignment horizontal="center" vertical="center"/>
    </xf>
    <xf numFmtId="0" fontId="2" fillId="0" borderId="0" xfId="0" applyFont="1" applyAlignment="1">
      <alignment horizontal="right" wrapText="1"/>
    </xf>
    <xf numFmtId="0" fontId="2" fillId="0" borderId="1" xfId="0" applyFont="1" applyBorder="1" applyAlignment="1">
      <alignment horizontal="right" wrapText="1"/>
    </xf>
    <xf numFmtId="0" fontId="4" fillId="0" borderId="3" xfId="0" applyFont="1" applyBorder="1" applyAlignment="1">
      <alignment horizontal="center" vertical="center" wrapText="1"/>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6" fillId="3" borderId="0" xfId="0" applyFont="1" applyFill="1" applyAlignment="1"/>
    <xf numFmtId="0" fontId="7" fillId="0" borderId="1" xfId="0" applyFont="1" applyBorder="1" applyAlignment="1">
      <alignment horizontal="center" vertical="center"/>
    </xf>
    <xf numFmtId="0" fontId="8" fillId="0" borderId="0" xfId="0" applyFont="1" applyAlignment="1">
      <alignment wrapText="1"/>
    </xf>
    <xf numFmtId="0" fontId="7" fillId="0" borderId="8" xfId="0" applyFont="1" applyBorder="1" applyAlignment="1">
      <alignment horizontal="center"/>
    </xf>
    <xf numFmtId="0" fontId="7" fillId="0" borderId="0" xfId="0" applyFont="1" applyAlignment="1">
      <alignment horizontal="center"/>
    </xf>
    <xf numFmtId="0" fontId="8" fillId="0" borderId="8" xfId="0" applyFont="1" applyBorder="1" applyAlignment="1">
      <alignment horizontal="center"/>
    </xf>
    <xf numFmtId="0" fontId="8" fillId="0" borderId="0" xfId="0" applyFont="1" applyAlignment="1">
      <alignment horizontal="center"/>
    </xf>
    <xf numFmtId="0" fontId="8" fillId="0" borderId="8" xfId="0" applyFont="1" applyBorder="1" applyAlignment="1">
      <alignment horizontal="center"/>
    </xf>
    <xf numFmtId="0" fontId="8" fillId="0" borderId="0" xfId="0" applyFont="1" applyAlignment="1">
      <alignment horizontal="center"/>
    </xf>
    <xf numFmtId="0" fontId="8" fillId="0" borderId="0" xfId="0" applyFont="1" applyAlignment="1"/>
    <xf numFmtId="0" fontId="10" fillId="0" borderId="0" xfId="0" applyFont="1" applyAlignment="1"/>
    <xf numFmtId="0" fontId="7" fillId="0" borderId="0" xfId="0" applyFont="1" applyAlignment="1">
      <alignment wrapText="1"/>
    </xf>
    <xf numFmtId="0" fontId="8" fillId="0" borderId="0" xfId="0" applyFont="1" applyAlignment="1">
      <alignment vertical="center"/>
    </xf>
    <xf numFmtId="0" fontId="8" fillId="4" borderId="0" xfId="0" applyFont="1" applyFill="1"/>
    <xf numFmtId="0" fontId="2" fillId="2" borderId="1" xfId="0" applyFont="1" applyFill="1" applyBorder="1" applyAlignment="1">
      <alignment horizontal="left" wrapText="1"/>
    </xf>
    <xf numFmtId="0" fontId="1" fillId="0" borderId="0" xfId="0" applyFont="1" applyAlignment="1">
      <alignment horizontal="left" wrapText="1"/>
    </xf>
    <xf numFmtId="0" fontId="0" fillId="0" borderId="0" xfId="0" applyFont="1" applyAlignment="1"/>
    <xf numFmtId="0" fontId="8" fillId="0" borderId="3" xfId="0" applyFont="1" applyBorder="1" applyAlignment="1">
      <alignment wrapText="1"/>
    </xf>
    <xf numFmtId="0" fontId="9" fillId="0" borderId="6" xfId="0" applyFont="1" applyBorder="1"/>
    <xf numFmtId="0" fontId="9" fillId="0" borderId="7" xfId="0" applyFont="1" applyBorder="1"/>
    <xf numFmtId="0" fontId="6" fillId="3" borderId="0" xfId="0" applyFont="1" applyFill="1" applyAlignment="1"/>
    <xf numFmtId="0" fontId="8" fillId="0" borderId="10" xfId="0" applyFont="1" applyBorder="1" applyAlignment="1">
      <alignment horizontal="center"/>
    </xf>
    <xf numFmtId="0" fontId="7" fillId="0" borderId="11" xfId="0" applyFont="1" applyBorder="1" applyAlignment="1">
      <alignment horizontal="center"/>
    </xf>
    <xf numFmtId="0" fontId="8" fillId="0" borderId="9"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Burn Up</a:t>
            </a:r>
          </a:p>
        </c:rich>
      </c:tx>
      <c:layout/>
      <c:overlay val="0"/>
    </c:title>
    <c:autoTitleDeleted val="0"/>
    <c:plotArea>
      <c:layout/>
      <c:barChart>
        <c:barDir val="col"/>
        <c:grouping val="percentStacked"/>
        <c:varyColors val="1"/>
        <c:ser>
          <c:idx val="0"/>
          <c:order val="0"/>
          <c:tx>
            <c:strRef>
              <c:f>'Burn Down  Up'!$C$9</c:f>
              <c:strCache>
                <c:ptCount val="1"/>
                <c:pt idx="0">
                  <c:v>Cumulative Story Points Completed</c:v>
                </c:pt>
              </c:strCache>
            </c:strRef>
          </c:tx>
          <c:spPr>
            <a:solidFill>
              <a:srgbClr val="1155CC"/>
            </a:solidFill>
          </c:spPr>
          <c:invertIfNegative val="1"/>
          <c:dLbls>
            <c:spPr>
              <a:noFill/>
              <a:ln>
                <a:noFill/>
              </a:ln>
              <a:effectLst/>
            </c:spPr>
            <c:txPr>
              <a:bodyPr/>
              <a:lstStyle/>
              <a:p>
                <a:pPr lvl="0">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'Burn Down  Up'!$A$10:$A$16</c:f>
              <c:numCache>
                <c:formatCode>General</c:formatCode>
                <c:ptCount val="7"/>
                <c:pt idx="0">
                  <c:v>0</c:v>
                </c:pt>
                <c:pt idx="1">
                  <c:v>1</c:v>
                </c:pt>
                <c:pt idx="2">
                  <c:v>2</c:v>
                </c:pt>
                <c:pt idx="3">
                  <c:v>3</c:v>
                </c:pt>
                <c:pt idx="4">
                  <c:v>4</c:v>
                </c:pt>
                <c:pt idx="5">
                  <c:v>5</c:v>
                </c:pt>
                <c:pt idx="6">
                  <c:v>6</c:v>
                </c:pt>
              </c:numCache>
            </c:numRef>
          </c:cat>
          <c:val>
            <c:numRef>
              <c:f>'Burn Down  Up'!$C$10:$C$16</c:f>
              <c:numCache>
                <c:formatCode>General</c:formatCode>
                <c:ptCount val="7"/>
                <c:pt idx="0">
                  <c:v>0</c:v>
                </c:pt>
                <c:pt idx="1">
                  <c:v>20</c:v>
                </c:pt>
                <c:pt idx="2">
                  <c:v>43</c:v>
                </c:pt>
                <c:pt idx="3">
                  <c:v>65</c:v>
                </c:pt>
                <c:pt idx="4">
                  <c:v>86</c:v>
                </c:pt>
                <c:pt idx="5">
                  <c:v>109</c:v>
                </c:pt>
                <c:pt idx="6">
                  <c:v>131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242-0046-A2A8-7D6F3F7BF99B}"/>
            </c:ext>
          </c:extLst>
        </c:ser>
        <c:ser>
          <c:idx val="1"/>
          <c:order val="1"/>
          <c:tx>
            <c:strRef>
              <c:f>'Burn Down  Up'!$D$9</c:f>
              <c:strCache>
                <c:ptCount val="1"/>
                <c:pt idx="0">
                  <c:v>Story Points Remaining</c:v>
                </c:pt>
              </c:strCache>
            </c:strRef>
          </c:tx>
          <c:spPr>
            <a:solidFill>
              <a:srgbClr val="FBBC04"/>
            </a:solidFill>
          </c:spPr>
          <c:invertIfNegative val="1"/>
          <c:dLbls>
            <c:spPr>
              <a:noFill/>
              <a:ln>
                <a:noFill/>
              </a:ln>
              <a:effectLst/>
            </c:spPr>
            <c:txPr>
              <a:bodyPr/>
              <a:lstStyle/>
              <a:p>
                <a:pPr lvl="0">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'Burn Down  Up'!$A$10:$A$16</c:f>
              <c:numCache>
                <c:formatCode>General</c:formatCode>
                <c:ptCount val="7"/>
                <c:pt idx="0">
                  <c:v>0</c:v>
                </c:pt>
                <c:pt idx="1">
                  <c:v>1</c:v>
                </c:pt>
                <c:pt idx="2">
                  <c:v>2</c:v>
                </c:pt>
                <c:pt idx="3">
                  <c:v>3</c:v>
                </c:pt>
                <c:pt idx="4">
                  <c:v>4</c:v>
                </c:pt>
                <c:pt idx="5">
                  <c:v>5</c:v>
                </c:pt>
                <c:pt idx="6">
                  <c:v>6</c:v>
                </c:pt>
              </c:numCache>
            </c:numRef>
          </c:cat>
          <c:val>
            <c:numRef>
              <c:f>'Burn Down  Up'!$D$10:$D$16</c:f>
              <c:numCache>
                <c:formatCode>General</c:formatCode>
                <c:ptCount val="7"/>
                <c:pt idx="0">
                  <c:v>126</c:v>
                </c:pt>
                <c:pt idx="1">
                  <c:v>106</c:v>
                </c:pt>
                <c:pt idx="2">
                  <c:v>83</c:v>
                </c:pt>
                <c:pt idx="3">
                  <c:v>61</c:v>
                </c:pt>
                <c:pt idx="4">
                  <c:v>40</c:v>
                </c:pt>
                <c:pt idx="5">
                  <c:v>22</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E242-0046-A2A8-7D6F3F7BF99B}"/>
            </c:ext>
          </c:extLst>
        </c:ser>
        <c:dLbls>
          <c:showLegendKey val="0"/>
          <c:showVal val="0"/>
          <c:showCatName val="0"/>
          <c:showSerName val="0"/>
          <c:showPercent val="0"/>
          <c:showBubbleSize val="0"/>
        </c:dLbls>
        <c:gapWidth val="150"/>
        <c:overlap val="100"/>
        <c:axId val="1279179298"/>
        <c:axId val="77212460"/>
      </c:barChart>
      <c:catAx>
        <c:axId val="1279179298"/>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Sprint</a:t>
                </a:r>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ja-JP"/>
          </a:p>
        </c:txPr>
        <c:crossAx val="77212460"/>
        <c:crosses val="autoZero"/>
        <c:auto val="1"/>
        <c:lblAlgn val="ctr"/>
        <c:lblOffset val="100"/>
        <c:noMultiLvlLbl val="1"/>
      </c:catAx>
      <c:valAx>
        <c:axId val="772124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layout/>
          <c:overlay val="0"/>
        </c:title>
        <c:numFmt formatCode="0%" sourceLinked="1"/>
        <c:majorTickMark val="none"/>
        <c:minorTickMark val="none"/>
        <c:tickLblPos val="nextTo"/>
        <c:spPr>
          <a:ln/>
        </c:spPr>
        <c:txPr>
          <a:bodyPr/>
          <a:lstStyle/>
          <a:p>
            <a:pPr lvl="0">
              <a:defRPr b="0">
                <a:solidFill>
                  <a:srgbClr val="000000"/>
                </a:solidFill>
                <a:latin typeface="+mn-lt"/>
              </a:defRPr>
            </a:pPr>
            <a:endParaRPr lang="ja-JP"/>
          </a:p>
        </c:txPr>
        <c:crossAx val="1279179298"/>
        <c:crosses val="autoZero"/>
        <c:crossBetween val="between"/>
      </c:valAx>
    </c:plotArea>
    <c:legend>
      <c:legendPos val="r"/>
      <c:layout/>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Burn Down</a:t>
            </a:r>
          </a:p>
        </c:rich>
      </c:tx>
      <c:layout/>
      <c:overlay val="0"/>
    </c:title>
    <c:autoTitleDeleted val="0"/>
    <c:plotArea>
      <c:layout/>
      <c:barChart>
        <c:barDir val="col"/>
        <c:grouping val="stacked"/>
        <c:varyColors val="1"/>
        <c:ser>
          <c:idx val="0"/>
          <c:order val="0"/>
          <c:tx>
            <c:strRef>
              <c:f>'Burn Down  Up'!$D$9</c:f>
              <c:strCache>
                <c:ptCount val="1"/>
                <c:pt idx="0">
                  <c:v>Story Points Remaining</c:v>
                </c:pt>
              </c:strCache>
            </c:strRef>
          </c:tx>
          <c:spPr>
            <a:solidFill>
              <a:srgbClr val="3D85C6"/>
            </a:solidFill>
          </c:spPr>
          <c:invertIfNegative val="1"/>
          <c:dLbls>
            <c:spPr>
              <a:noFill/>
              <a:ln>
                <a:noFill/>
              </a:ln>
              <a:effectLst/>
            </c:spPr>
            <c:txPr>
              <a:bodyPr/>
              <a:lstStyle/>
              <a:p>
                <a:pPr lvl="0">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'Burn Down  Up'!$A$10:$A$16</c:f>
              <c:numCache>
                <c:formatCode>General</c:formatCode>
                <c:ptCount val="7"/>
                <c:pt idx="0">
                  <c:v>0</c:v>
                </c:pt>
                <c:pt idx="1">
                  <c:v>1</c:v>
                </c:pt>
                <c:pt idx="2">
                  <c:v>2</c:v>
                </c:pt>
                <c:pt idx="3">
                  <c:v>3</c:v>
                </c:pt>
                <c:pt idx="4">
                  <c:v>4</c:v>
                </c:pt>
                <c:pt idx="5">
                  <c:v>5</c:v>
                </c:pt>
                <c:pt idx="6">
                  <c:v>6</c:v>
                </c:pt>
              </c:numCache>
            </c:numRef>
          </c:cat>
          <c:val>
            <c:numRef>
              <c:f>'Burn Down  Up'!$D$10:$D$16</c:f>
              <c:numCache>
                <c:formatCode>General</c:formatCode>
                <c:ptCount val="7"/>
                <c:pt idx="0">
                  <c:v>126</c:v>
                </c:pt>
                <c:pt idx="1">
                  <c:v>106</c:v>
                </c:pt>
                <c:pt idx="2">
                  <c:v>83</c:v>
                </c:pt>
                <c:pt idx="3">
                  <c:v>61</c:v>
                </c:pt>
                <c:pt idx="4">
                  <c:v>40</c:v>
                </c:pt>
                <c:pt idx="5">
                  <c:v>22</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068-B448-B1DD-6388FEB761CF}"/>
            </c:ext>
          </c:extLst>
        </c:ser>
        <c:dLbls>
          <c:showLegendKey val="0"/>
          <c:showVal val="0"/>
          <c:showCatName val="0"/>
          <c:showSerName val="0"/>
          <c:showPercent val="0"/>
          <c:showBubbleSize val="0"/>
        </c:dLbls>
        <c:gapWidth val="150"/>
        <c:overlap val="100"/>
        <c:axId val="98334066"/>
        <c:axId val="274798495"/>
      </c:barChart>
      <c:catAx>
        <c:axId val="98334066"/>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Sprint</a:t>
                </a:r>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ja-JP"/>
          </a:p>
        </c:txPr>
        <c:crossAx val="274798495"/>
        <c:crosses val="autoZero"/>
        <c:auto val="1"/>
        <c:lblAlgn val="ctr"/>
        <c:lblOffset val="100"/>
        <c:noMultiLvlLbl val="1"/>
      </c:catAx>
      <c:valAx>
        <c:axId val="2747984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Story Points Remaining</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98334066"/>
        <c:crosses val="autoZero"/>
        <c:crossBetween val="between"/>
      </c:valAx>
    </c:plotArea>
    <c:legend>
      <c:legendPos val="r"/>
      <c:layout/>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47625</xdr:colOff>
      <xdr:row>17</xdr:row>
      <xdr:rowOff>85725</xdr:rowOff>
    </xdr:from>
    <xdr:ext cx="6162675" cy="320992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47625</xdr:colOff>
      <xdr:row>22</xdr:row>
      <xdr:rowOff>85725</xdr:rowOff>
    </xdr:from>
    <xdr:ext cx="6162675" cy="3209925"/>
    <xdr:graphicFrame macro="">
      <xdr:nvGraphicFramePr>
        <xdr:cNvPr id="3" name="Chart 2"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outlinePr summaryBelow="0" summaryRight="0"/>
  </sheetPr>
  <dimension ref="A1:F27"/>
  <sheetViews>
    <sheetView zoomScale="70" zoomScaleNormal="70" workbookViewId="0">
      <selection activeCell="C2" sqref="C1:C1048576"/>
    </sheetView>
  </sheetViews>
  <sheetFormatPr defaultColWidth="14.44140625" defaultRowHeight="15.75" customHeight="1"/>
  <cols>
    <col min="1" max="1" width="10.44140625" customWidth="1"/>
    <col min="2" max="2" width="133.6640625" customWidth="1"/>
    <col min="3" max="3" width="13.109375" customWidth="1"/>
    <col min="4" max="4" width="11.109375" customWidth="1"/>
    <col min="5" max="5" width="10.44140625" customWidth="1"/>
    <col min="6" max="6" width="16.44140625" customWidth="1"/>
  </cols>
  <sheetData>
    <row r="1" spans="1:6" ht="13.8">
      <c r="A1" s="37" t="s">
        <v>0</v>
      </c>
      <c r="B1" s="38"/>
      <c r="C1" s="38"/>
      <c r="D1" s="38"/>
      <c r="E1" s="38"/>
      <c r="F1" s="38"/>
    </row>
    <row r="2" spans="1:6" ht="32.25" customHeight="1">
      <c r="A2" s="1" t="s">
        <v>1</v>
      </c>
      <c r="B2" s="2" t="s">
        <v>2</v>
      </c>
      <c r="C2" s="3" t="s">
        <v>3</v>
      </c>
      <c r="D2" s="3" t="s">
        <v>4</v>
      </c>
      <c r="E2" s="3" t="s">
        <v>5</v>
      </c>
      <c r="F2" s="4" t="s">
        <v>6</v>
      </c>
    </row>
    <row r="3" spans="1:6" ht="13.8">
      <c r="A3" s="5">
        <v>1</v>
      </c>
      <c r="B3" s="6" t="s">
        <v>7</v>
      </c>
      <c r="C3" s="7">
        <v>5</v>
      </c>
      <c r="D3" s="8">
        <v>2</v>
      </c>
      <c r="E3" s="8">
        <v>1</v>
      </c>
      <c r="F3" s="9" t="str">
        <f>CONCATENATE("Sprint 1 Total: ",SUMIF($E$3:$E27,"1",$C$3:$C27))</f>
        <v>Sprint 1 Total: 20</v>
      </c>
    </row>
    <row r="4" spans="1:6" ht="13.8">
      <c r="A4" s="5">
        <v>2</v>
      </c>
      <c r="B4" s="6" t="s">
        <v>8</v>
      </c>
      <c r="C4" s="7">
        <v>1</v>
      </c>
      <c r="D4" s="8">
        <v>1</v>
      </c>
      <c r="E4" s="8">
        <v>1</v>
      </c>
      <c r="F4" s="9" t="str">
        <f>CONCATENATE("Sprint 2 Total: ",SUMIF($E$3:$E27,"2",$C$3:$C27))</f>
        <v>Sprint 2 Total: 23</v>
      </c>
    </row>
    <row r="5" spans="1:6" ht="13.8">
      <c r="A5" s="5">
        <v>3</v>
      </c>
      <c r="B5" s="6" t="s">
        <v>9</v>
      </c>
      <c r="C5" s="8">
        <v>3</v>
      </c>
      <c r="D5" s="8">
        <v>3</v>
      </c>
      <c r="E5" s="8">
        <v>1</v>
      </c>
      <c r="F5" s="9" t="str">
        <f>CONCATENATE("Sprint 3 Total: ",SUMIF($E$3:$E27,"3",$C$3:$C27))</f>
        <v>Sprint 3 Total: 22</v>
      </c>
    </row>
    <row r="6" spans="1:6" ht="13.8">
      <c r="A6" s="5">
        <v>4</v>
      </c>
      <c r="B6" s="6" t="s">
        <v>10</v>
      </c>
      <c r="C6" s="8">
        <v>13</v>
      </c>
      <c r="D6" s="8">
        <v>4</v>
      </c>
      <c r="E6" s="8">
        <v>2</v>
      </c>
      <c r="F6" s="9" t="str">
        <f>CONCATENATE("Sprint 4 Total: ",SUMIF($E$3:$E27,"4",$C$3:$C27))</f>
        <v>Sprint 4 Total: 21</v>
      </c>
    </row>
    <row r="7" spans="1:6" ht="27.6">
      <c r="A7" s="5">
        <v>5</v>
      </c>
      <c r="B7" s="6" t="s">
        <v>11</v>
      </c>
      <c r="C7" s="8">
        <v>3</v>
      </c>
      <c r="D7" s="8">
        <v>5</v>
      </c>
      <c r="E7" s="8">
        <v>1</v>
      </c>
      <c r="F7" s="9" t="str">
        <f>CONCATENATE("Sprint 5 Total: ",SUMIF($E$3:$E27,"5",$C$3:$C27))</f>
        <v>Sprint 5 Total: 23</v>
      </c>
    </row>
    <row r="8" spans="1:6" ht="13.8">
      <c r="A8" s="5">
        <v>6</v>
      </c>
      <c r="B8" s="6" t="s">
        <v>12</v>
      </c>
      <c r="C8" s="8">
        <v>3</v>
      </c>
      <c r="D8" s="8">
        <v>6</v>
      </c>
      <c r="E8" s="8">
        <v>1</v>
      </c>
      <c r="F8" s="9" t="str">
        <f>CONCATENATE("Sprint 6 Total: ",SUMIF($E$3:$E27,"6",$C$3:$C27))</f>
        <v>Sprint 6 Total: 22</v>
      </c>
    </row>
    <row r="9" spans="1:6" ht="27.6">
      <c r="A9" s="5">
        <v>7</v>
      </c>
      <c r="B9" s="6" t="s">
        <v>13</v>
      </c>
      <c r="C9" s="8">
        <v>5</v>
      </c>
      <c r="D9" s="8">
        <v>7</v>
      </c>
      <c r="E9" s="7">
        <v>1</v>
      </c>
      <c r="F9" s="10"/>
    </row>
    <row r="10" spans="1:6" ht="13.8">
      <c r="A10" s="5">
        <v>8</v>
      </c>
      <c r="B10" s="6" t="s">
        <v>14</v>
      </c>
      <c r="C10" s="8">
        <v>5</v>
      </c>
      <c r="D10" s="8">
        <v>8</v>
      </c>
      <c r="E10" s="8">
        <v>2</v>
      </c>
      <c r="F10" s="10"/>
    </row>
    <row r="11" spans="1:6" ht="27.6">
      <c r="A11" s="5">
        <v>9</v>
      </c>
      <c r="B11" s="6" t="s">
        <v>15</v>
      </c>
      <c r="C11" s="8">
        <v>8</v>
      </c>
      <c r="D11" s="8">
        <v>9</v>
      </c>
      <c r="E11" s="8">
        <v>3</v>
      </c>
      <c r="F11" s="10"/>
    </row>
    <row r="12" spans="1:6" ht="13.8">
      <c r="A12" s="5">
        <v>10</v>
      </c>
      <c r="B12" s="6" t="s">
        <v>16</v>
      </c>
      <c r="C12" s="8">
        <v>1</v>
      </c>
      <c r="D12" s="8">
        <v>10</v>
      </c>
      <c r="E12" s="8">
        <v>3</v>
      </c>
      <c r="F12" s="10"/>
    </row>
    <row r="13" spans="1:6" ht="27.6">
      <c r="A13" s="5">
        <v>11</v>
      </c>
      <c r="B13" s="6" t="s">
        <v>17</v>
      </c>
      <c r="C13" s="8">
        <v>5</v>
      </c>
      <c r="D13" s="8">
        <v>11</v>
      </c>
      <c r="E13" s="7">
        <v>2</v>
      </c>
      <c r="F13" s="10"/>
    </row>
    <row r="14" spans="1:6" ht="27.6">
      <c r="A14" s="5">
        <v>12</v>
      </c>
      <c r="B14" s="6" t="s">
        <v>18</v>
      </c>
      <c r="C14" s="8">
        <v>8</v>
      </c>
      <c r="D14" s="8">
        <v>12</v>
      </c>
      <c r="E14" s="8">
        <v>3</v>
      </c>
      <c r="F14" s="10"/>
    </row>
    <row r="15" spans="1:6" ht="27.6">
      <c r="A15" s="5">
        <v>13</v>
      </c>
      <c r="B15" s="6" t="s">
        <v>19</v>
      </c>
      <c r="C15" s="8">
        <v>5</v>
      </c>
      <c r="D15" s="7">
        <v>13</v>
      </c>
      <c r="E15" s="11">
        <v>3</v>
      </c>
      <c r="F15" s="10"/>
    </row>
    <row r="16" spans="1:6" ht="27.6">
      <c r="A16" s="5">
        <v>14</v>
      </c>
      <c r="B16" s="6" t="s">
        <v>20</v>
      </c>
      <c r="C16" s="8">
        <v>5</v>
      </c>
      <c r="D16" s="12">
        <v>23</v>
      </c>
      <c r="E16" s="13"/>
      <c r="F16" s="10"/>
    </row>
    <row r="17" spans="1:6" ht="27.6">
      <c r="A17" s="5">
        <v>15</v>
      </c>
      <c r="B17" s="6" t="s">
        <v>21</v>
      </c>
      <c r="C17" s="8">
        <v>13</v>
      </c>
      <c r="D17" s="12">
        <v>14</v>
      </c>
      <c r="E17" s="13">
        <v>4</v>
      </c>
      <c r="F17" s="10"/>
    </row>
    <row r="18" spans="1:6" ht="13.8">
      <c r="A18" s="5">
        <v>16</v>
      </c>
      <c r="B18" s="6" t="s">
        <v>22</v>
      </c>
      <c r="C18" s="8">
        <v>8</v>
      </c>
      <c r="D18" s="12">
        <v>22</v>
      </c>
      <c r="E18" s="13">
        <v>6</v>
      </c>
      <c r="F18" s="10"/>
    </row>
    <row r="19" spans="1:6" ht="13.8">
      <c r="A19" s="5">
        <v>17</v>
      </c>
      <c r="B19" s="6" t="s">
        <v>23</v>
      </c>
      <c r="C19" s="8">
        <v>5</v>
      </c>
      <c r="D19" s="12">
        <v>18</v>
      </c>
      <c r="E19" s="14">
        <v>5</v>
      </c>
      <c r="F19" s="10"/>
    </row>
    <row r="20" spans="1:6" ht="13.8">
      <c r="A20" s="5">
        <v>18</v>
      </c>
      <c r="B20" s="6" t="s">
        <v>24</v>
      </c>
      <c r="C20" s="8">
        <v>13</v>
      </c>
      <c r="D20" s="12">
        <v>17</v>
      </c>
      <c r="E20" s="13">
        <v>5</v>
      </c>
      <c r="F20" s="10"/>
    </row>
    <row r="21" spans="1:6" ht="27.6">
      <c r="A21" s="5">
        <v>19</v>
      </c>
      <c r="B21" s="6" t="s">
        <v>25</v>
      </c>
      <c r="C21" s="8">
        <v>1</v>
      </c>
      <c r="D21" s="12">
        <v>21</v>
      </c>
      <c r="E21" s="13">
        <v>6</v>
      </c>
      <c r="F21" s="10"/>
    </row>
    <row r="22" spans="1:6" ht="13.8">
      <c r="A22" s="5">
        <v>20</v>
      </c>
      <c r="B22" s="6" t="s">
        <v>26</v>
      </c>
      <c r="C22" s="8">
        <v>8</v>
      </c>
      <c r="D22" s="12">
        <v>20</v>
      </c>
      <c r="E22" s="13">
        <v>6</v>
      </c>
      <c r="F22" s="10"/>
    </row>
    <row r="23" spans="1:6" ht="13.8">
      <c r="A23" s="5">
        <v>21</v>
      </c>
      <c r="B23" s="6" t="s">
        <v>27</v>
      </c>
      <c r="C23" s="8">
        <v>8</v>
      </c>
      <c r="D23" s="12">
        <v>15</v>
      </c>
      <c r="E23" s="14">
        <v>4</v>
      </c>
      <c r="F23" s="10"/>
    </row>
    <row r="24" spans="1:6" ht="27.6">
      <c r="A24" s="15">
        <v>22</v>
      </c>
      <c r="B24" s="36" t="s">
        <v>49</v>
      </c>
      <c r="C24" s="12">
        <v>5</v>
      </c>
      <c r="D24" s="13">
        <v>16</v>
      </c>
      <c r="E24" s="13">
        <v>5</v>
      </c>
      <c r="F24" s="10"/>
    </row>
    <row r="25" spans="1:6" ht="27.6">
      <c r="A25" s="15">
        <v>23</v>
      </c>
      <c r="B25" s="36" t="s">
        <v>50</v>
      </c>
      <c r="C25" s="12">
        <v>5</v>
      </c>
      <c r="D25" s="16">
        <v>19</v>
      </c>
      <c r="E25" s="16">
        <v>6</v>
      </c>
      <c r="F25" s="10"/>
    </row>
    <row r="26" spans="1:6" ht="13.8">
      <c r="A26" s="17"/>
      <c r="B26" s="18" t="s">
        <v>28</v>
      </c>
      <c r="C26" s="19">
        <f>SUM(C3:C25)</f>
        <v>136</v>
      </c>
      <c r="D26" s="20"/>
      <c r="E26" s="21"/>
      <c r="F26" s="10"/>
    </row>
    <row r="27" spans="1:6" ht="13.2">
      <c r="A27" s="10"/>
      <c r="B27" s="10"/>
      <c r="C27" s="10"/>
      <c r="D27" s="10"/>
      <c r="E27" s="10"/>
      <c r="F27" s="10"/>
    </row>
  </sheetData>
  <mergeCells count="1">
    <mergeCell ref="A1:F1"/>
  </mergeCells>
  <phoneticPr fontId="1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155CC"/>
    <outlinePr summaryBelow="0" summaryRight="0"/>
  </sheetPr>
  <dimension ref="A1:F27"/>
  <sheetViews>
    <sheetView tabSelected="1" topLeftCell="A16" zoomScale="70" zoomScaleNormal="70" workbookViewId="0">
      <selection activeCell="F19" sqref="F19"/>
    </sheetView>
  </sheetViews>
  <sheetFormatPr defaultColWidth="14.44140625" defaultRowHeight="15.75" customHeight="1"/>
  <cols>
    <col min="2" max="2" width="33.77734375" customWidth="1"/>
    <col min="3" max="3" width="32.77734375" customWidth="1"/>
    <col min="4" max="4" width="23" customWidth="1"/>
    <col min="5" max="5" width="39.6640625" customWidth="1"/>
    <col min="6" max="6" width="66.33203125" customWidth="1"/>
  </cols>
  <sheetData>
    <row r="1" spans="1:6" ht="13.2">
      <c r="A1" s="42" t="s">
        <v>29</v>
      </c>
      <c r="B1" s="38"/>
      <c r="C1" s="38"/>
      <c r="D1" s="38"/>
      <c r="E1" s="22"/>
      <c r="F1" s="22"/>
    </row>
    <row r="2" spans="1:6" ht="13.2">
      <c r="A2" s="23" t="s">
        <v>30</v>
      </c>
      <c r="B2" s="39" t="s">
        <v>31</v>
      </c>
      <c r="C2" s="40"/>
      <c r="D2" s="41"/>
      <c r="E2" s="24"/>
      <c r="F2" s="24"/>
    </row>
    <row r="3" spans="1:6" ht="13.2">
      <c r="A3" s="23" t="s">
        <v>32</v>
      </c>
      <c r="B3" s="39" t="s">
        <v>31</v>
      </c>
      <c r="C3" s="40"/>
      <c r="D3" s="41"/>
      <c r="E3" s="24"/>
      <c r="F3" s="24"/>
    </row>
    <row r="4" spans="1:6" ht="13.2">
      <c r="A4" s="23" t="s">
        <v>33</v>
      </c>
      <c r="B4" s="39" t="s">
        <v>47</v>
      </c>
      <c r="C4" s="40"/>
      <c r="D4" s="41"/>
      <c r="E4" s="24"/>
      <c r="F4" s="24"/>
    </row>
    <row r="5" spans="1:6" ht="13.2">
      <c r="A5" s="23" t="s">
        <v>34</v>
      </c>
      <c r="B5" s="39" t="s">
        <v>44</v>
      </c>
      <c r="C5" s="40"/>
      <c r="D5" s="41"/>
      <c r="E5" s="24"/>
      <c r="F5" s="24"/>
    </row>
    <row r="6" spans="1:6" ht="13.2">
      <c r="A6" s="23" t="s">
        <v>35</v>
      </c>
      <c r="B6" s="39" t="s">
        <v>45</v>
      </c>
      <c r="C6" s="40"/>
      <c r="D6" s="41"/>
      <c r="E6" s="24"/>
      <c r="F6" s="24"/>
    </row>
    <row r="7" spans="1:6" ht="13.2">
      <c r="A7" s="23" t="s">
        <v>36</v>
      </c>
      <c r="B7" s="39" t="s">
        <v>46</v>
      </c>
      <c r="C7" s="40"/>
      <c r="D7" s="41"/>
      <c r="E7" s="24"/>
      <c r="F7" s="24"/>
    </row>
    <row r="9" spans="1:6" ht="13.2">
      <c r="A9" s="25" t="s">
        <v>37</v>
      </c>
      <c r="B9" s="25" t="s">
        <v>38</v>
      </c>
      <c r="C9" s="25" t="s">
        <v>39</v>
      </c>
      <c r="D9" s="25" t="s">
        <v>40</v>
      </c>
      <c r="E9" s="44" t="s">
        <v>51</v>
      </c>
      <c r="F9" s="26"/>
    </row>
    <row r="10" spans="1:6" ht="13.2">
      <c r="A10" s="25">
        <v>0</v>
      </c>
      <c r="B10" s="27">
        <v>0</v>
      </c>
      <c r="C10" s="27">
        <v>0</v>
      </c>
      <c r="D10" s="43">
        <f>'User Stories'!C26-SUM(E10:E16)</f>
        <v>126</v>
      </c>
      <c r="E10" s="45">
        <v>0</v>
      </c>
      <c r="F10" s="28"/>
    </row>
    <row r="11" spans="1:6" ht="13.2">
      <c r="A11" s="25">
        <v>1</v>
      </c>
      <c r="B11" s="27">
        <f>SUMIF('User Stories'!$E$3:$E27,A11,'User Stories'!$C$3:$C27)</f>
        <v>20</v>
      </c>
      <c r="C11" s="29">
        <f t="shared" ref="C11:C16" si="0">B11+C10</f>
        <v>20</v>
      </c>
      <c r="D11" s="43">
        <f>D10-B11+E11</f>
        <v>106</v>
      </c>
      <c r="E11" s="45">
        <v>0</v>
      </c>
      <c r="F11" s="30"/>
    </row>
    <row r="12" spans="1:6" ht="13.2">
      <c r="A12" s="25">
        <v>2</v>
      </c>
      <c r="B12" s="27">
        <f>SUMIF('User Stories'!$E$3:$E27,A12,'User Stories'!$C$3:$C27)</f>
        <v>23</v>
      </c>
      <c r="C12" s="29">
        <f t="shared" si="0"/>
        <v>43</v>
      </c>
      <c r="D12" s="43">
        <f>D11-B12+E12</f>
        <v>83</v>
      </c>
      <c r="E12" s="45">
        <v>0</v>
      </c>
      <c r="F12" s="30"/>
    </row>
    <row r="13" spans="1:6" ht="13.2">
      <c r="A13" s="25">
        <v>3</v>
      </c>
      <c r="B13" s="27">
        <f>SUMIF('User Stories'!$E$3:$E27,A13,'User Stories'!$C$3:$C27)</f>
        <v>22</v>
      </c>
      <c r="C13" s="29">
        <f t="shared" si="0"/>
        <v>65</v>
      </c>
      <c r="D13" s="43">
        <f t="shared" ref="D13:D16" si="1">D12-B13+E13</f>
        <v>61</v>
      </c>
      <c r="E13" s="45">
        <v>0</v>
      </c>
      <c r="F13" s="30"/>
    </row>
    <row r="14" spans="1:6" ht="13.2">
      <c r="A14" s="25">
        <v>4</v>
      </c>
      <c r="B14" s="27">
        <f>SUMIF('User Stories'!$E$3:$E27,A14,'User Stories'!$C$3:$C27)</f>
        <v>21</v>
      </c>
      <c r="C14" s="29">
        <f t="shared" si="0"/>
        <v>86</v>
      </c>
      <c r="D14" s="43">
        <f t="shared" si="1"/>
        <v>40</v>
      </c>
      <c r="E14" s="45">
        <v>0</v>
      </c>
      <c r="F14" s="30"/>
    </row>
    <row r="15" spans="1:6" ht="13.2">
      <c r="A15" s="25">
        <v>5</v>
      </c>
      <c r="B15" s="27">
        <f>SUMIF('User Stories'!$E$3:$E27,A15,'User Stories'!$C$3:$C27)</f>
        <v>23</v>
      </c>
      <c r="C15" s="29">
        <f t="shared" si="0"/>
        <v>109</v>
      </c>
      <c r="D15" s="43">
        <f t="shared" si="1"/>
        <v>22</v>
      </c>
      <c r="E15" s="45">
        <v>5</v>
      </c>
      <c r="F15" s="30"/>
    </row>
    <row r="16" spans="1:6" ht="13.2">
      <c r="A16" s="25">
        <v>6</v>
      </c>
      <c r="B16" s="27">
        <f>SUMIF('User Stories'!$E$3:$E27,A16,'User Stories'!$C$3:$C27)</f>
        <v>22</v>
      </c>
      <c r="C16" s="29">
        <f t="shared" si="0"/>
        <v>131</v>
      </c>
      <c r="D16" s="43">
        <f t="shared" si="1"/>
        <v>5</v>
      </c>
      <c r="E16" s="45">
        <v>5</v>
      </c>
      <c r="F16" s="30"/>
    </row>
    <row r="17" spans="1:6" ht="17.399999999999999">
      <c r="A17" s="31"/>
      <c r="B17" s="24"/>
      <c r="F17" s="32" t="s">
        <v>41</v>
      </c>
    </row>
    <row r="18" spans="1:6" ht="39.6">
      <c r="A18" s="22" t="s">
        <v>42</v>
      </c>
      <c r="B18" s="33" t="s">
        <v>48</v>
      </c>
    </row>
    <row r="19" spans="1:6" ht="137.25" customHeight="1">
      <c r="B19" s="34"/>
    </row>
    <row r="20" spans="1:6" ht="13.2">
      <c r="A20" s="31"/>
      <c r="B20" s="24"/>
    </row>
    <row r="21" spans="1:6" ht="63.75" customHeight="1"/>
    <row r="23" spans="1:6" ht="39.6">
      <c r="A23" s="22" t="s">
        <v>42</v>
      </c>
      <c r="B23" s="33" t="s">
        <v>48</v>
      </c>
      <c r="C23" s="31" t="s">
        <v>43</v>
      </c>
    </row>
    <row r="24" spans="1:6" ht="82.5" customHeight="1">
      <c r="B24" s="34"/>
    </row>
    <row r="25" spans="1:6" ht="13.2">
      <c r="A25" s="31"/>
      <c r="B25" s="24"/>
    </row>
    <row r="26" spans="1:6" ht="13.2">
      <c r="B26" s="35"/>
    </row>
    <row r="27" spans="1:6" ht="145.5" customHeight="1"/>
  </sheetData>
  <mergeCells count="7">
    <mergeCell ref="B6:D6"/>
    <mergeCell ref="B7:D7"/>
    <mergeCell ref="A1:D1"/>
    <mergeCell ref="B2:D2"/>
    <mergeCell ref="B3:D3"/>
    <mergeCell ref="B4:D4"/>
    <mergeCell ref="B5:D5"/>
  </mergeCells>
  <phoneticPr fontId="11"/>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User Stories</vt:lpstr>
      <vt:lpstr>Burn Down  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Long</cp:lastModifiedBy>
  <dcterms:modified xsi:type="dcterms:W3CDTF">2024-12-22T07:51:16Z</dcterms:modified>
</cp:coreProperties>
</file>