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nton\Documents\1 - 369 ACCOUNTANT\Relatórios\Modelos\"/>
    </mc:Choice>
  </mc:AlternateContent>
  <xr:revisionPtr revIDLastSave="0" documentId="13_ncr:1_{4BBE091E-0448-4992-BCF2-6A3FF66738F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dos" sheetId="1" r:id="rId1"/>
    <sheet name="Dashboard" sheetId="2" r:id="rId2"/>
  </sheets>
  <definedNames>
    <definedName name="_xlnm.Print_Area" localSheetId="0">Dados!$A$1:$P$22</definedName>
    <definedName name="_xlnm.Print_Area" localSheetId="1">Dashboard!$A$2:$T$19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F7" i="1"/>
  <c r="F20" i="1" s="1"/>
  <c r="G7" i="1"/>
  <c r="G19" i="1" s="1"/>
  <c r="I7" i="1"/>
  <c r="I19" i="1" s="1"/>
  <c r="J7" i="1"/>
  <c r="J20" i="1" s="1"/>
  <c r="K7" i="1"/>
  <c r="K19" i="1" s="1"/>
  <c r="L7" i="1"/>
  <c r="L20" i="1" s="1"/>
  <c r="M7" i="1"/>
  <c r="M20" i="1" s="1"/>
  <c r="O17" i="1"/>
  <c r="O16" i="1"/>
  <c r="O11" i="1"/>
  <c r="O12" i="1"/>
  <c r="O13" i="1"/>
  <c r="O8" i="1"/>
  <c r="N7" i="1"/>
  <c r="N20" i="1" s="1"/>
  <c r="D7" i="1"/>
  <c r="D20" i="1" s="1"/>
  <c r="E7" i="1"/>
  <c r="E19" i="1" s="1"/>
  <c r="H7" i="1"/>
  <c r="H19" i="1" s="1"/>
  <c r="J19" i="1" l="1"/>
  <c r="E20" i="1"/>
  <c r="F19" i="1"/>
  <c r="H20" i="1"/>
  <c r="D19" i="1"/>
  <c r="L19" i="1"/>
  <c r="K20" i="1"/>
  <c r="I20" i="1"/>
  <c r="G20" i="1"/>
  <c r="M19" i="1"/>
  <c r="C7" i="1"/>
  <c r="C20" i="1" s="1"/>
  <c r="O6" i="1"/>
  <c r="C19" i="1" l="1"/>
  <c r="N19" i="1"/>
  <c r="O7" i="1"/>
  <c r="O20" i="1" l="1"/>
  <c r="P10" i="1"/>
  <c r="Q10" i="1" s="1"/>
  <c r="P9" i="1"/>
  <c r="Q9" i="1" s="1"/>
  <c r="O18" i="1"/>
  <c r="O19" i="1" s="1"/>
  <c r="P8" i="1"/>
  <c r="Q8" i="1" s="1"/>
  <c r="P13" i="1"/>
  <c r="Q13" i="1" s="1"/>
  <c r="P12" i="1"/>
  <c r="Q12" i="1" s="1"/>
  <c r="P11" i="1"/>
  <c r="Q11" i="1" s="1"/>
</calcChain>
</file>

<file path=xl/sharedStrings.xml><?xml version="1.0" encoding="utf-8"?>
<sst xmlns="http://schemas.openxmlformats.org/spreadsheetml/2006/main" count="45" uniqueCount="32">
  <si>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</si>
  <si>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</si>
  <si>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</si>
  <si>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</si>
  <si>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</si>
  <si>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</si>
  <si>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</si>
  <si>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</si>
  <si>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</si>
  <si>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</si>
  <si>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</si>
  <si>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</si>
  <si>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</si>
  <si>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Dados</t>
  </si>
  <si>
    <t>Vendas</t>
  </si>
  <si>
    <t>Outros Indicadores</t>
  </si>
  <si>
    <t>%</t>
  </si>
  <si>
    <t>Aux</t>
  </si>
  <si>
    <t>Vendas vs Custos</t>
  </si>
  <si>
    <t>Número de Pedidos</t>
  </si>
  <si>
    <t>Total de Custos</t>
  </si>
  <si>
    <t>Realizado x Meta</t>
  </si>
  <si>
    <t>Resultado (Lucro/Prejuízo)</t>
  </si>
  <si>
    <t>Serviço 01</t>
  </si>
  <si>
    <t>Serviço 02</t>
  </si>
  <si>
    <t>Serviço 03</t>
  </si>
  <si>
    <t>Serviço 04</t>
  </si>
  <si>
    <t>Serviço 05</t>
  </si>
  <si>
    <t>Serviço 06</t>
  </si>
  <si>
    <t>Serviços Vendidos</t>
  </si>
  <si>
    <t>Meta de Faturamento</t>
  </si>
  <si>
    <t>Total do 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</si>
</sst>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[$R$-416]\ * #,##0_-;\-[$R$-416]\ * #,##0_-;_-[$R$-416]\ * &quot;-&quot;??_-;_-@_-"/>
    <numFmt numFmtId="166" formatCode="&quot;R$&quot;\ #,##0.00"/>
    <numFmt numFmtId="167" formatCode="[$R$-416]\ #,##0;\-[$R$-416]\ 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28383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459ADB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8458815271462"/>
      </left>
      <right style="thin">
        <color theme="0"/>
      </right>
      <top style="thin">
        <color theme="0" tint="-0.1498458815271462"/>
      </top>
      <bottom style="medium">
        <color rgb="FF459ADB"/>
      </bottom>
      <diagonal/>
    </border>
    <border>
      <left style="thin">
        <color theme="0"/>
      </left>
      <right style="thin">
        <color theme="0"/>
      </right>
      <top style="thin">
        <color theme="0" tint="-0.1498458815271462"/>
      </top>
      <bottom style="medium">
        <color rgb="FF459ADB"/>
      </bottom>
      <diagonal/>
    </border>
    <border>
      <left style="thin">
        <color theme="0"/>
      </left>
      <right style="thin">
        <color theme="0" tint="-0.1498458815271462"/>
      </right>
      <top style="thin">
        <color theme="0" tint="-0.1498458815271462"/>
      </top>
      <bottom style="medium">
        <color rgb="FF459ADB"/>
      </bottom>
      <diagonal/>
    </border>
    <border>
      <left style="thin">
        <color theme="0" tint="-0.14984588152714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 tint="-0.1498458815271462"/>
      </right>
      <top/>
      <bottom style="thin">
        <color theme="0"/>
      </bottom>
      <diagonal/>
    </border>
    <border>
      <left style="thin">
        <color theme="0" tint="-0.14984588152714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1498458815271462"/>
      </right>
      <top style="thin">
        <color theme="0"/>
      </top>
      <bottom style="thin">
        <color theme="0"/>
      </bottom>
      <diagonal/>
    </border>
    <border>
      <left style="thin">
        <color theme="0" tint="-0.14981536301767021"/>
      </left>
      <right style="thin">
        <color theme="0"/>
      </right>
      <top style="thin">
        <color theme="0" tint="-0.14981536301767021"/>
      </top>
      <bottom style="medium">
        <color rgb="FF459ADB"/>
      </bottom>
      <diagonal/>
    </border>
    <border>
      <left style="thin">
        <color theme="0"/>
      </left>
      <right style="thin">
        <color theme="0"/>
      </right>
      <top style="thin">
        <color theme="0" tint="-0.14981536301767021"/>
      </top>
      <bottom style="medium">
        <color rgb="FF459ADB"/>
      </bottom>
      <diagonal/>
    </border>
    <border>
      <left style="thin">
        <color theme="0"/>
      </left>
      <right style="thin">
        <color theme="0" tint="-0.14981536301767021"/>
      </right>
      <top style="thin">
        <color theme="0" tint="-0.14981536301767021"/>
      </top>
      <bottom style="medium">
        <color rgb="FF459ADB"/>
      </bottom>
      <diagonal/>
    </border>
    <border>
      <left style="thin">
        <color theme="0" tint="-0.1498153630176702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 tint="-0.14981536301767021"/>
      </right>
      <top/>
      <bottom style="thin">
        <color theme="0"/>
      </bottom>
      <diagonal/>
    </border>
    <border>
      <left style="thin">
        <color theme="0" tint="-0.1498153630176702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14981536301767021"/>
      </right>
      <top style="thin">
        <color theme="0"/>
      </top>
      <bottom style="thin">
        <color theme="0"/>
      </bottom>
      <diagonal/>
    </border>
    <border>
      <left style="thin">
        <color theme="0" tint="-0.14981536301767021"/>
      </left>
      <right style="thin">
        <color theme="0"/>
      </right>
      <top style="thin">
        <color theme="0"/>
      </top>
      <bottom style="thin">
        <color theme="0" tint="-0.14981536301767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81536301767021"/>
      </bottom>
      <diagonal/>
    </border>
    <border>
      <left style="thin">
        <color theme="0"/>
      </left>
      <right style="thin">
        <color theme="0" tint="-0.14981536301767021"/>
      </right>
      <top style="thin">
        <color theme="0"/>
      </top>
      <bottom style="thin">
        <color theme="0" tint="-0.14981536301767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165" fontId="0" fillId="0" borderId="0" xfId="0" applyNumberFormat="1"/>
    <xf numFmtId="165" fontId="5" fillId="4" borderId="13" xfId="0" applyNumberFormat="1" applyFont="1" applyFill="1" applyBorder="1" applyAlignment="1">
      <alignment horizontal="center" vertical="center"/>
    </xf>
    <xf numFmtId="9" fontId="2" fillId="0" borderId="0" xfId="2" applyFont="1" applyAlignment="1">
      <alignment horizontal="center" vertical="center"/>
    </xf>
    <xf numFmtId="9" fontId="2" fillId="0" borderId="0" xfId="0" applyNumberFormat="1" applyFont="1" applyAlignment="1">
      <alignment horizontal="left" vertical="center"/>
    </xf>
    <xf numFmtId="0" fontId="2" fillId="0" borderId="0" xfId="0" applyFont="1"/>
    <xf numFmtId="164" fontId="6" fillId="2" borderId="2" xfId="1" applyNumberFormat="1" applyFont="1" applyFill="1" applyBorder="1" applyAlignment="1">
      <alignment horizontal="right" vertical="center"/>
    </xf>
    <xf numFmtId="164" fontId="6" fillId="2" borderId="15" xfId="1" applyNumberFormat="1" applyFont="1" applyFill="1" applyBorder="1" applyAlignment="1">
      <alignment horizontal="right" vertical="center"/>
    </xf>
    <xf numFmtId="164" fontId="6" fillId="2" borderId="3" xfId="1" applyNumberFormat="1" applyFont="1" applyFill="1" applyBorder="1" applyAlignment="1">
      <alignment horizontal="right" vertical="center"/>
    </xf>
    <xf numFmtId="164" fontId="6" fillId="2" borderId="17" xfId="1" applyNumberFormat="1" applyFont="1" applyFill="1" applyBorder="1" applyAlignment="1">
      <alignment horizontal="right" vertical="center"/>
    </xf>
    <xf numFmtId="10" fontId="6" fillId="2" borderId="19" xfId="2" applyNumberFormat="1" applyFont="1" applyFill="1" applyBorder="1" applyAlignment="1">
      <alignment horizontal="right" vertical="center"/>
    </xf>
    <xf numFmtId="10" fontId="6" fillId="2" borderId="20" xfId="2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166" fontId="5" fillId="2" borderId="2" xfId="1" applyNumberFormat="1" applyFont="1" applyFill="1" applyBorder="1" applyAlignment="1">
      <alignment horizontal="center" vertical="center"/>
    </xf>
    <xf numFmtId="166" fontId="5" fillId="2" borderId="8" xfId="1" applyNumberFormat="1" applyFont="1" applyFill="1" applyBorder="1" applyAlignment="1">
      <alignment horizontal="center" vertical="center"/>
    </xf>
    <xf numFmtId="166" fontId="5" fillId="2" borderId="3" xfId="1" applyNumberFormat="1" applyFont="1" applyFill="1" applyBorder="1" applyAlignment="1">
      <alignment horizontal="center" vertical="center"/>
    </xf>
    <xf numFmtId="166" fontId="5" fillId="2" borderId="10" xfId="1" applyNumberFormat="1" applyFont="1" applyFill="1" applyBorder="1" applyAlignment="1">
      <alignment horizontal="center" vertical="center"/>
    </xf>
    <xf numFmtId="166" fontId="6" fillId="2" borderId="3" xfId="1" applyNumberFormat="1" applyFont="1" applyFill="1" applyBorder="1" applyAlignment="1">
      <alignment horizontal="center" vertical="center"/>
    </xf>
    <xf numFmtId="166" fontId="6" fillId="2" borderId="10" xfId="1" applyNumberFormat="1" applyFont="1" applyFill="1" applyBorder="1" applyAlignment="1">
      <alignment horizontal="center" vertical="center"/>
    </xf>
    <xf numFmtId="167" fontId="6" fillId="2" borderId="3" xfId="1" applyNumberFormat="1" applyFont="1" applyFill="1" applyBorder="1" applyAlignment="1">
      <alignment horizontal="right" vertical="center"/>
    </xf>
    <xf numFmtId="167" fontId="6" fillId="2" borderId="17" xfId="1" applyNumberFormat="1" applyFont="1" applyFill="1" applyBorder="1" applyAlignment="1">
      <alignment horizontal="right" vertical="center"/>
    </xf>
    <xf numFmtId="167" fontId="6" fillId="2" borderId="3" xfId="2" applyNumberFormat="1" applyFont="1" applyFill="1" applyBorder="1" applyAlignment="1">
      <alignment horizontal="right" vertical="center"/>
    </xf>
    <xf numFmtId="167" fontId="6" fillId="2" borderId="21" xfId="2" applyNumberFormat="1" applyFont="1" applyFill="1" applyBorder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0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459ADB"/>
      <color rgb="FFF7F7F7"/>
      <color rgb="FF28383C"/>
      <color rgb="FF395055"/>
      <color rgb="FF1D415C"/>
      <color rgb="FFDB5F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Dados!$B$7</c:f>
              <c:strCache>
                <c:ptCount val="1"/>
                <c:pt idx="0">
                  <c:v>Total do Faturamento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Dados!$C$5:$N$5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Dados!$C$7:$N$7</c:f>
              <c:numCache>
                <c:formatCode>"R$"\ #,##0.00</c:formatCode>
                <c:ptCount val="12"/>
                <c:pt idx="0">
                  <c:v>2150</c:v>
                </c:pt>
                <c:pt idx="1">
                  <c:v>5750</c:v>
                </c:pt>
                <c:pt idx="2">
                  <c:v>2600</c:v>
                </c:pt>
                <c:pt idx="3">
                  <c:v>5850</c:v>
                </c:pt>
                <c:pt idx="4">
                  <c:v>1500</c:v>
                </c:pt>
                <c:pt idx="5">
                  <c:v>4650</c:v>
                </c:pt>
                <c:pt idx="6">
                  <c:v>3500</c:v>
                </c:pt>
                <c:pt idx="7">
                  <c:v>6650</c:v>
                </c:pt>
                <c:pt idx="8">
                  <c:v>5250</c:v>
                </c:pt>
                <c:pt idx="9">
                  <c:v>4200</c:v>
                </c:pt>
                <c:pt idx="10">
                  <c:v>5080</c:v>
                </c:pt>
                <c:pt idx="11">
                  <c:v>5421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1A-4F66-BE9E-FE0767E9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02925167"/>
        <c:axId val="1802925583"/>
      </c:barChart>
      <c:lineChart>
        <c:grouping val="standard"/>
        <c:varyColors val="0"/>
        <c:ser>
          <c:idx val="0"/>
          <c:order val="0"/>
          <c:tx>
            <c:strRef>
              <c:f>Dados!$B$6</c:f>
              <c:strCache>
                <c:ptCount val="1"/>
                <c:pt idx="0">
                  <c:v>Meta de Faturamento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Dados!$C$5:$N$5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Dados!$C$6:$N$6</c:f>
              <c:numCache>
                <c:formatCode>"R$"\ #,##0.00</c:formatCode>
                <c:ptCount val="12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A-4F66-BE9E-FE0767E9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925167"/>
        <c:axId val="1802925583"/>
      </c:lineChart>
      <c:catAx>
        <c:axId val="180292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925583"/>
        <c:crosses val="autoZero"/>
        <c:auto val="1"/>
        <c:lblAlgn val="ctr"/>
        <c:lblOffset val="100"/>
        <c:noMultiLvlLbl val="0"/>
      </c:catAx>
      <c:valAx>
        <c:axId val="18029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292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Dados!$B$8:$B$13</c:f>
              <c:strCache>
                <c:ptCount val="6"/>
                <c:pt idx="0">
                  <c:v>Serviço 06</c:v>
                </c:pt>
                <c:pt idx="1">
                  <c:v>Serviço 05</c:v>
                </c:pt>
                <c:pt idx="2">
                  <c:v>Serviço 04</c:v>
                </c:pt>
                <c:pt idx="3">
                  <c:v>Serviço 03</c:v>
                </c:pt>
                <c:pt idx="4">
                  <c:v>Serviço 02</c:v>
                </c:pt>
                <c:pt idx="5">
                  <c:v>Serviço 01</c:v>
                </c:pt>
              </c:strCache>
            </c:strRef>
          </c:cat>
          <c:val>
            <c:numRef>
              <c:f>Dados!$P$8:$P$13</c:f>
              <c:numCache>
                <c:formatCode>0%</c:formatCode>
                <c:ptCount val="6"/>
                <c:pt idx="0">
                  <c:v>0.27718104218550976</c:v>
                </c:pt>
                <c:pt idx="1">
                  <c:v>0.2243683580160073</c:v>
                </c:pt>
                <c:pt idx="2">
                  <c:v>0.14326723826543222</c:v>
                </c:pt>
                <c:pt idx="3">
                  <c:v>0.14494021026216231</c:v>
                </c:pt>
                <c:pt idx="4">
                  <c:v>0.12513070093724454</c:v>
                </c:pt>
                <c:pt idx="5">
                  <c:v>8.5112450333643841E-2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B-47C1-86B1-1C1CF617D1E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273B6F2-86B3-4203-861E-3E7962577C8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F3B-47C1-86B1-1C1CF617D1E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FAFF4A-480E-4728-B0F5-9AE24471661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F3B-47C1-86B1-1C1CF617D1E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3FC1D91-75AF-462D-859F-FDB20E83574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F3B-47C1-86B1-1C1CF617D1E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6D7F79-C927-4F9D-A0E1-C3F799A06F0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F3B-47C1-86B1-1C1CF617D1E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AAE0069-7523-4663-8E57-543FB28899C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F3B-47C1-86B1-1C1CF617D1E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B7A5BDF-C74F-4743-97CD-869811443A9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EC2-4114-BBC7-61E742A8D8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Dados!$B$8:$B$13</c:f>
              <c:strCache>
                <c:ptCount val="6"/>
                <c:pt idx="0">
                  <c:v>Serviço 06</c:v>
                </c:pt>
                <c:pt idx="1">
                  <c:v>Serviço 05</c:v>
                </c:pt>
                <c:pt idx="2">
                  <c:v>Serviço 04</c:v>
                </c:pt>
                <c:pt idx="3">
                  <c:v>Serviço 03</c:v>
                </c:pt>
                <c:pt idx="4">
                  <c:v>Serviço 02</c:v>
                </c:pt>
                <c:pt idx="5">
                  <c:v>Serviço 01</c:v>
                </c:pt>
              </c:strCache>
            </c:strRef>
          </c:cat>
          <c:val>
            <c:numRef>
              <c:f>Dados!$Q$8:$Q$13</c:f>
              <c:numCache>
                <c:formatCode>0%</c:formatCode>
                <c:ptCount val="6"/>
                <c:pt idx="0">
                  <c:v>0.72281895781449024</c:v>
                </c:pt>
                <c:pt idx="1">
                  <c:v>0.7756316419839927</c:v>
                </c:pt>
                <c:pt idx="2">
                  <c:v>0.8567327617345678</c:v>
                </c:pt>
                <c:pt idx="3">
                  <c:v>0.85505978973783769</c:v>
                </c:pt>
                <c:pt idx="4">
                  <c:v>0.87486929906275546</c:v>
                </c:pt>
                <c:pt idx="5">
                  <c:v>0.91488754966635621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Dados!$P$8:$P$13</c15:f>
                <c15:dlblRangeCache>
                  <c:ptCount val="6"/>
                  <c:pt idx="0">
                    <c:v>28%</c:v>
                  </c:pt>
                  <c:pt idx="1">
                    <c:v>22%</c:v>
                  </c:pt>
                  <c:pt idx="2">
                    <c:v>14%</c:v>
                  </c:pt>
                  <c:pt idx="3">
                    <c:v>14%</c:v>
                  </c:pt>
                  <c:pt idx="4">
                    <c:v>13%</c:v>
                  </c:pt>
                  <c:pt idx="5">
                    <c:v>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3F3B-47C1-86B1-1C1CF617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6326383"/>
        <c:axId val="1836318895"/>
      </c:barChart>
      <c:catAx>
        <c:axId val="18363263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318895"/>
        <c:crosses val="autoZero"/>
        <c:auto val="1"/>
        <c:lblAlgn val="ctr"/>
        <c:lblOffset val="100"/>
        <c:noMultiLvlLbl val="0"/>
      </c:catAx>
      <c:valAx>
        <c:axId val="183631889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632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Dados!$B$18</c:f>
              <c:strCache>
                <c:ptCount val="1"/>
                <c:pt idx="0">
                  <c:v>Total de Custos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Dados!$C$5:$N$5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Dados!$C$18:$N$18</c:f>
              <c:numCache>
                <c:formatCode>[$R$-416]\ #,##0;\-[$R$-416]\ #,##0</c:formatCode>
                <c:ptCount val="12"/>
                <c:pt idx="0">
                  <c:v>1000</c:v>
                </c:pt>
                <c:pt idx="1">
                  <c:v>1500</c:v>
                </c:pt>
                <c:pt idx="2">
                  <c:v>2780</c:v>
                </c:pt>
                <c:pt idx="3">
                  <c:v>2200</c:v>
                </c:pt>
                <c:pt idx="4">
                  <c:v>2350</c:v>
                </c:pt>
                <c:pt idx="5">
                  <c:v>890</c:v>
                </c:pt>
                <c:pt idx="6">
                  <c:v>1550</c:v>
                </c:pt>
                <c:pt idx="7">
                  <c:v>1200</c:v>
                </c:pt>
                <c:pt idx="8">
                  <c:v>2100</c:v>
                </c:pt>
                <c:pt idx="9">
                  <c:v>1180</c:v>
                </c:pt>
                <c:pt idx="10">
                  <c:v>2200</c:v>
                </c:pt>
                <c:pt idx="11">
                  <c:v>1954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6-45EE-870F-A64D39B3154C}"/>
            </c:ext>
          </c:extLst>
        </c:ser>
        <c:ser>
          <c:idx val="0"/>
          <c:order val="0"/>
          <c:tx>
            <c:strRef>
              <c:f>Dados!$B$7</c:f>
              <c:strCache>
                <c:ptCount val="1"/>
                <c:pt idx="0">
                  <c:v>Total do Faturamento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Dados!$C$5:$N$5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Dados!$C$7:$N$7</c:f>
              <c:numCache>
                <c:formatCode>"R$"\ #,##0.00</c:formatCode>
                <c:ptCount val="12"/>
                <c:pt idx="0">
                  <c:v>2150</c:v>
                </c:pt>
                <c:pt idx="1">
                  <c:v>5750</c:v>
                </c:pt>
                <c:pt idx="2">
                  <c:v>2600</c:v>
                </c:pt>
                <c:pt idx="3">
                  <c:v>5850</c:v>
                </c:pt>
                <c:pt idx="4">
                  <c:v>1500</c:v>
                </c:pt>
                <c:pt idx="5">
                  <c:v>4650</c:v>
                </c:pt>
                <c:pt idx="6">
                  <c:v>3500</c:v>
                </c:pt>
                <c:pt idx="7">
                  <c:v>6650</c:v>
                </c:pt>
                <c:pt idx="8">
                  <c:v>5250</c:v>
                </c:pt>
                <c:pt idx="9">
                  <c:v>4200</c:v>
                </c:pt>
                <c:pt idx="10">
                  <c:v>5080</c:v>
                </c:pt>
                <c:pt idx="11">
                  <c:v>5421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6-45EE-870F-A64D39B31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3201279"/>
        <c:axId val="1593204607"/>
      </c:barChart>
      <c:catAx>
        <c:axId val="159320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204607"/>
        <c:crosses val="autoZero"/>
        <c:auto val="1"/>
        <c:lblAlgn val="ctr"/>
        <c:lblOffset val="100"/>
        <c:noMultiLvlLbl val="0"/>
      </c:catAx>
      <c:valAx>
        <c:axId val="15932046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R$-416]\ #,##0;\-[$R$-416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20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Dados!$B$8:$B$13</c:f>
              <c:strCache>
                <c:ptCount val="6"/>
                <c:pt idx="0">
                  <c:v>Serviço 06</c:v>
                </c:pt>
                <c:pt idx="1">
                  <c:v>Serviço 05</c:v>
                </c:pt>
                <c:pt idx="2">
                  <c:v>Serviço 04</c:v>
                </c:pt>
                <c:pt idx="3">
                  <c:v>Serviço 03</c:v>
                </c:pt>
                <c:pt idx="4">
                  <c:v>Serviço 02</c:v>
                </c:pt>
                <c:pt idx="5">
                  <c:v>Serviço 01</c:v>
                </c:pt>
              </c:strCache>
            </c:strRef>
          </c:cat>
          <c:val>
            <c:numRef>
              <c:f>Dados!$O$8:$O$13</c:f>
              <c:numCache>
                <c:formatCode>"R$"\ #,##0.00</c:formatCode>
                <c:ptCount val="6"/>
                <c:pt idx="0">
                  <c:v>14580</c:v>
                </c:pt>
                <c:pt idx="1">
                  <c:v>11802</c:v>
                </c:pt>
                <c:pt idx="2">
                  <c:v>7536</c:v>
                </c:pt>
                <c:pt idx="3">
                  <c:v>7624</c:v>
                </c:pt>
                <c:pt idx="4">
                  <c:v>6582</c:v>
                </c:pt>
                <c:pt idx="5">
                  <c:v>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E-4E05-8A01-D331D9D0C5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65450367"/>
        <c:axId val="465451199"/>
      </c:barChart>
      <c:catAx>
        <c:axId val="465450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451199"/>
        <c:crosses val="autoZero"/>
        <c:auto val="1"/>
        <c:lblAlgn val="ctr"/>
        <c:lblOffset val="100"/>
        <c:noMultiLvlLbl val="0"/>
      </c:catAx>
      <c:valAx>
        <c:axId val="46545119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46545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295274</xdr:colOff>
      <xdr:row>6</xdr:row>
      <xdr:rowOff>127541</xdr:rowOff>
    </xdr:to>
    <xdr:sp macro="" textlink="">
      <xdr:nvSpPr>
        <xdr:cNvPr id="46" name="Retângulo: Cantos Arredondados 45">
          <a:extLst>
            <a:ext uri="{FF2B5EF4-FFF2-40B4-BE49-F238E27FC236}">
              <a16:creationId xmlns:a16="http://schemas.microsoft.com/office/drawing/2014/main" id="{0C10670C-4800-4E2A-85BF-22035CDD4B3B}"/>
            </a:ext>
          </a:extLst>
        </xdr:cNvPr>
        <xdr:cNvSpPr/>
      </xdr:nvSpPr>
      <xdr:spPr>
        <a:xfrm>
          <a:off x="180975" y="1085850"/>
          <a:ext cx="12191999" cy="1346741"/>
        </a:xfrm>
        <a:prstGeom prst="roundRect">
          <a:avLst>
            <a:gd name="adj" fmla="val 6941"/>
          </a:avLst>
        </a:prstGeom>
        <a:ln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1</xdr:col>
      <xdr:colOff>0</xdr:colOff>
      <xdr:row>7</xdr:row>
      <xdr:rowOff>21148</xdr:rowOff>
    </xdr:from>
    <xdr:to>
      <xdr:col>12</xdr:col>
      <xdr:colOff>160703</xdr:colOff>
      <xdr:row>15</xdr:row>
      <xdr:rowOff>295275</xdr:rowOff>
    </xdr:to>
    <xdr:sp macro="" textlink="">
      <xdr:nvSpPr>
        <xdr:cNvPr id="47" name="Retângulo: Cantos Arredondados 46">
          <a:extLst>
            <a:ext uri="{FF2B5EF4-FFF2-40B4-BE49-F238E27FC236}">
              <a16:creationId xmlns:a16="http://schemas.microsoft.com/office/drawing/2014/main" id="{8731C44E-641C-4EDF-862C-123F86B60124}"/>
            </a:ext>
          </a:extLst>
        </xdr:cNvPr>
        <xdr:cNvSpPr/>
      </xdr:nvSpPr>
      <xdr:spPr>
        <a:xfrm>
          <a:off x="180975" y="2526223"/>
          <a:ext cx="8056928" cy="2712527"/>
        </a:xfrm>
        <a:prstGeom prst="roundRect">
          <a:avLst>
            <a:gd name="adj" fmla="val 3846"/>
          </a:avLst>
        </a:prstGeom>
        <a:ln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12</xdr:col>
      <xdr:colOff>266701</xdr:colOff>
      <xdr:row>7</xdr:row>
      <xdr:rowOff>21148</xdr:rowOff>
    </xdr:from>
    <xdr:to>
      <xdr:col>19</xdr:col>
      <xdr:colOff>295275</xdr:colOff>
      <xdr:row>15</xdr:row>
      <xdr:rowOff>295275</xdr:rowOff>
    </xdr:to>
    <xdr:sp macro="" textlink="">
      <xdr:nvSpPr>
        <xdr:cNvPr id="49" name="Retângulo: Cantos Arredondados 48">
          <a:extLst>
            <a:ext uri="{FF2B5EF4-FFF2-40B4-BE49-F238E27FC236}">
              <a16:creationId xmlns:a16="http://schemas.microsoft.com/office/drawing/2014/main" id="{8FA66AB1-9139-4FCC-B78A-BF48D4AC7B69}"/>
            </a:ext>
          </a:extLst>
        </xdr:cNvPr>
        <xdr:cNvSpPr/>
      </xdr:nvSpPr>
      <xdr:spPr>
        <a:xfrm>
          <a:off x="8343901" y="2526223"/>
          <a:ext cx="4029074" cy="2712527"/>
        </a:xfrm>
        <a:prstGeom prst="roundRect">
          <a:avLst>
            <a:gd name="adj" fmla="val 2761"/>
          </a:avLst>
        </a:prstGeom>
        <a:ln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4</xdr:col>
      <xdr:colOff>260154</xdr:colOff>
      <xdr:row>2</xdr:row>
      <xdr:rowOff>132451</xdr:rowOff>
    </xdr:from>
    <xdr:to>
      <xdr:col>14</xdr:col>
      <xdr:colOff>423445</xdr:colOff>
      <xdr:row>5</xdr:row>
      <xdr:rowOff>298935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AC2FA279-D46D-4241-A2FD-706D051677C7}"/>
            </a:ext>
          </a:extLst>
        </xdr:cNvPr>
        <xdr:cNvGrpSpPr/>
      </xdr:nvGrpSpPr>
      <xdr:grpSpPr>
        <a:xfrm>
          <a:off x="2630821" y="566368"/>
          <a:ext cx="7359957" cy="1087234"/>
          <a:chOff x="2437200" y="2102757"/>
          <a:chExt cx="7311600" cy="1457739"/>
        </a:xfrm>
        <a:solidFill>
          <a:schemeClr val="bg1"/>
        </a:solidFill>
      </xdr:grpSpPr>
      <xdr:cxnSp macro="">
        <xdr:nvCxnSpPr>
          <xdr:cNvPr id="52" name="Conector reto 51">
            <a:extLst>
              <a:ext uri="{FF2B5EF4-FFF2-40B4-BE49-F238E27FC236}">
                <a16:creationId xmlns:a16="http://schemas.microsoft.com/office/drawing/2014/main" id="{66550DDF-637F-4776-9B2F-723D4E4760F0}"/>
              </a:ext>
            </a:extLst>
          </xdr:cNvPr>
          <xdr:cNvCxnSpPr>
            <a:cxnSpLocks/>
          </xdr:cNvCxnSpPr>
        </xdr:nvCxnSpPr>
        <xdr:spPr>
          <a:xfrm>
            <a:off x="2437200" y="2102757"/>
            <a:ext cx="0" cy="1457739"/>
          </a:xfrm>
          <a:prstGeom prst="line">
            <a:avLst/>
          </a:prstGeom>
          <a:grpFill/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Conector reto 52">
            <a:extLst>
              <a:ext uri="{FF2B5EF4-FFF2-40B4-BE49-F238E27FC236}">
                <a16:creationId xmlns:a16="http://schemas.microsoft.com/office/drawing/2014/main" id="{8A420A4F-FC53-4B10-96B1-36229BD1B3F7}"/>
              </a:ext>
            </a:extLst>
          </xdr:cNvPr>
          <xdr:cNvCxnSpPr>
            <a:cxnSpLocks/>
          </xdr:cNvCxnSpPr>
        </xdr:nvCxnSpPr>
        <xdr:spPr>
          <a:xfrm>
            <a:off x="4874400" y="2102757"/>
            <a:ext cx="0" cy="1457739"/>
          </a:xfrm>
          <a:prstGeom prst="line">
            <a:avLst/>
          </a:prstGeom>
          <a:grpFill/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Conector reto 53">
            <a:extLst>
              <a:ext uri="{FF2B5EF4-FFF2-40B4-BE49-F238E27FC236}">
                <a16:creationId xmlns:a16="http://schemas.microsoft.com/office/drawing/2014/main" id="{1D00E274-B5E6-447C-B66B-2B56E0B6C388}"/>
              </a:ext>
            </a:extLst>
          </xdr:cNvPr>
          <xdr:cNvCxnSpPr>
            <a:cxnSpLocks/>
          </xdr:cNvCxnSpPr>
        </xdr:nvCxnSpPr>
        <xdr:spPr>
          <a:xfrm>
            <a:off x="7311600" y="2102757"/>
            <a:ext cx="0" cy="1457739"/>
          </a:xfrm>
          <a:prstGeom prst="line">
            <a:avLst/>
          </a:prstGeom>
          <a:grpFill/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Conector reto 54">
            <a:extLst>
              <a:ext uri="{FF2B5EF4-FFF2-40B4-BE49-F238E27FC236}">
                <a16:creationId xmlns:a16="http://schemas.microsoft.com/office/drawing/2014/main" id="{B8C56CFD-971C-476B-A7F3-360C4C79DEB9}"/>
              </a:ext>
            </a:extLst>
          </xdr:cNvPr>
          <xdr:cNvCxnSpPr>
            <a:cxnSpLocks/>
          </xdr:cNvCxnSpPr>
        </xdr:nvCxnSpPr>
        <xdr:spPr>
          <a:xfrm>
            <a:off x="9748800" y="2102757"/>
            <a:ext cx="0" cy="1457739"/>
          </a:xfrm>
          <a:prstGeom prst="line">
            <a:avLst/>
          </a:prstGeom>
          <a:grpFill/>
          <a:ln>
            <a:solidFill>
              <a:schemeClr val="bg1">
                <a:lumMod val="8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266701</xdr:colOff>
      <xdr:row>16</xdr:row>
      <xdr:rowOff>104774</xdr:rowOff>
    </xdr:from>
    <xdr:to>
      <xdr:col>19</xdr:col>
      <xdr:colOff>295275</xdr:colOff>
      <xdr:row>26</xdr:row>
      <xdr:rowOff>137583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FF84844C-BD54-4F2A-A7BA-2B102B78E361}"/>
            </a:ext>
          </a:extLst>
        </xdr:cNvPr>
        <xdr:cNvSpPr/>
      </xdr:nvSpPr>
      <xdr:spPr>
        <a:xfrm>
          <a:off x="8394701" y="4729691"/>
          <a:ext cx="4050241" cy="3101975"/>
        </a:xfrm>
        <a:prstGeom prst="roundRect">
          <a:avLst>
            <a:gd name="adj" fmla="val 2761"/>
          </a:avLst>
        </a:prstGeom>
        <a:ln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1</xdr:col>
      <xdr:colOff>0</xdr:colOff>
      <xdr:row>16</xdr:row>
      <xdr:rowOff>97348</xdr:rowOff>
    </xdr:from>
    <xdr:to>
      <xdr:col>12</xdr:col>
      <xdr:colOff>160703</xdr:colOff>
      <xdr:row>26</xdr:row>
      <xdr:rowOff>127000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EFBA93D7-5598-445A-BF37-4EEE2B6A6626}"/>
            </a:ext>
          </a:extLst>
        </xdr:cNvPr>
        <xdr:cNvSpPr/>
      </xdr:nvSpPr>
      <xdr:spPr>
        <a:xfrm>
          <a:off x="179917" y="4722265"/>
          <a:ext cx="8108786" cy="3098818"/>
        </a:xfrm>
        <a:prstGeom prst="roundRect">
          <a:avLst>
            <a:gd name="adj" fmla="val 3846"/>
          </a:avLst>
        </a:prstGeom>
        <a:ln/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t-BR"/>
        </a:p>
      </xdr:txBody>
    </xdr:sp>
    <xdr:clientData/>
  </xdr:twoCellAnchor>
  <xdr:twoCellAnchor>
    <xdr:from>
      <xdr:col>1</xdr:col>
      <xdr:colOff>87880</xdr:colOff>
      <xdr:row>8</xdr:row>
      <xdr:rowOff>114299</xdr:rowOff>
    </xdr:from>
    <xdr:to>
      <xdr:col>12</xdr:col>
      <xdr:colOff>95250</xdr:colOff>
      <xdr:row>15</xdr:row>
      <xdr:rowOff>219074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06E28630-167B-4CBC-9639-74BFD1358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33913</xdr:rowOff>
    </xdr:from>
    <xdr:to>
      <xdr:col>4</xdr:col>
      <xdr:colOff>92437</xdr:colOff>
      <xdr:row>4</xdr:row>
      <xdr:rowOff>143985</xdr:rowOff>
    </xdr:to>
    <xdr:sp macro="" textlink="Dados!O7">
      <xdr:nvSpPr>
        <xdr:cNvPr id="61" name="Retângulo 60">
          <a:extLst>
            <a:ext uri="{FF2B5EF4-FFF2-40B4-BE49-F238E27FC236}">
              <a16:creationId xmlns:a16="http://schemas.microsoft.com/office/drawing/2014/main" id="{8B7490C0-DE51-413F-A584-E1838998D05C}"/>
            </a:ext>
          </a:extLst>
        </xdr:cNvPr>
        <xdr:cNvSpPr/>
      </xdr:nvSpPr>
      <xdr:spPr>
        <a:xfrm>
          <a:off x="180975" y="1424563"/>
          <a:ext cx="2273662" cy="4148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fld id="{32B974CE-2CB4-4240-932B-F2A663DDFB85}" type="TxLink">
            <a:rPr lang="en-US" sz="22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R$ 52.601,00</a:t>
          </a:fld>
          <a:endParaRPr lang="pt-BR" sz="22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161925</xdr:colOff>
      <xdr:row>4</xdr:row>
      <xdr:rowOff>122816</xdr:rowOff>
    </xdr:from>
    <xdr:to>
      <xdr:col>3</xdr:col>
      <xdr:colOff>321669</xdr:colOff>
      <xdr:row>4</xdr:row>
      <xdr:rowOff>303178</xdr:rowOff>
    </xdr:to>
    <xdr:sp macro="" textlink="Dados!B7">
      <xdr:nvSpPr>
        <xdr:cNvPr id="65" name="Retângulo 64">
          <a:extLst>
            <a:ext uri="{FF2B5EF4-FFF2-40B4-BE49-F238E27FC236}">
              <a16:creationId xmlns:a16="http://schemas.microsoft.com/office/drawing/2014/main" id="{950677A6-473D-4A61-8228-1B43B7A392D7}"/>
            </a:ext>
          </a:extLst>
        </xdr:cNvPr>
        <xdr:cNvSpPr/>
      </xdr:nvSpPr>
      <xdr:spPr>
        <a:xfrm>
          <a:off x="161925" y="1818266"/>
          <a:ext cx="1807569" cy="1803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70000" tIns="0" rIns="0" bIns="0" rtlCol="0" anchor="ctr"/>
        <a:lstStyle/>
        <a:p>
          <a:pPr marL="0" indent="0" algn="l"/>
          <a:fld id="{310C6C9C-EE84-47A6-BF61-E2CD827B3F35}" type="TxLink">
            <a:rPr lang="en-US" sz="10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Total do Faturamento</a:t>
          </a:fld>
          <a:endParaRPr lang="pt-BR" sz="1000" b="0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0</xdr:colOff>
      <xdr:row>7</xdr:row>
      <xdr:rowOff>21148</xdr:rowOff>
    </xdr:from>
    <xdr:to>
      <xdr:col>5</xdr:col>
      <xdr:colOff>696654</xdr:colOff>
      <xdr:row>8</xdr:row>
      <xdr:rowOff>146733</xdr:rowOff>
    </xdr:to>
    <xdr:sp macro="" textlink="Dados!B20">
      <xdr:nvSpPr>
        <xdr:cNvPr id="95" name="Retângulo 94">
          <a:extLst>
            <a:ext uri="{FF2B5EF4-FFF2-40B4-BE49-F238E27FC236}">
              <a16:creationId xmlns:a16="http://schemas.microsoft.com/office/drawing/2014/main" id="{9F411033-9185-4AE0-ACA0-ECCEA51F58FE}"/>
            </a:ext>
          </a:extLst>
        </xdr:cNvPr>
        <xdr:cNvSpPr/>
      </xdr:nvSpPr>
      <xdr:spPr>
        <a:xfrm>
          <a:off x="183173" y="2951917"/>
          <a:ext cx="3605443" cy="4333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tlCol="0" anchor="t"/>
        <a:lstStyle/>
        <a:p>
          <a:pPr marL="0" indent="0" algn="l"/>
          <a:fld id="{B9B49B54-D7B7-4681-AA7B-8C97AC2388C7}" type="TxLink">
            <a:rPr lang="en-US" sz="14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Realizado x Meta</a:t>
          </a:fld>
          <a:endParaRPr lang="pt-BR" sz="1400" b="0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12</xdr:col>
      <xdr:colOff>365597</xdr:colOff>
      <xdr:row>7</xdr:row>
      <xdr:rowOff>21148</xdr:rowOff>
    </xdr:from>
    <xdr:to>
      <xdr:col>18</xdr:col>
      <xdr:colOff>336886</xdr:colOff>
      <xdr:row>8</xdr:row>
      <xdr:rowOff>146733</xdr:rowOff>
    </xdr:to>
    <xdr:sp macro="" textlink="">
      <xdr:nvSpPr>
        <xdr:cNvPr id="97" name="Retângulo 96">
          <a:extLst>
            <a:ext uri="{FF2B5EF4-FFF2-40B4-BE49-F238E27FC236}">
              <a16:creationId xmlns:a16="http://schemas.microsoft.com/office/drawing/2014/main" id="{4871CD69-9692-4781-95B4-C85AF275D478}"/>
            </a:ext>
          </a:extLst>
        </xdr:cNvPr>
        <xdr:cNvSpPr/>
      </xdr:nvSpPr>
      <xdr:spPr>
        <a:xfrm>
          <a:off x="8483828" y="2951917"/>
          <a:ext cx="3605443" cy="4333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tlCol="0" anchor="t"/>
        <a:lstStyle/>
        <a:p>
          <a:pPr marL="0" indent="0" algn="l"/>
          <a:r>
            <a:rPr lang="en-US" sz="14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Serviços</a:t>
          </a:r>
          <a:r>
            <a:rPr lang="en-US" sz="1400" b="0" i="0" u="none" strike="noStrike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por </a:t>
          </a:r>
          <a:r>
            <a:rPr lang="en-US" sz="14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Categoria em R$</a:t>
          </a:r>
        </a:p>
      </xdr:txBody>
    </xdr:sp>
    <xdr:clientData/>
  </xdr:twoCellAnchor>
  <xdr:twoCellAnchor>
    <xdr:from>
      <xdr:col>12</xdr:col>
      <xdr:colOff>359833</xdr:colOff>
      <xdr:row>17</xdr:row>
      <xdr:rowOff>142875</xdr:rowOff>
    </xdr:from>
    <xdr:to>
      <xdr:col>19</xdr:col>
      <xdr:colOff>222249</xdr:colOff>
      <xdr:row>26</xdr:row>
      <xdr:rowOff>52917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0787C3A6-72A2-48F9-BF40-D793015A4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346547</xdr:colOff>
      <xdr:row>16</xdr:row>
      <xdr:rowOff>78298</xdr:rowOff>
    </xdr:from>
    <xdr:to>
      <xdr:col>18</xdr:col>
      <xdr:colOff>317836</xdr:colOff>
      <xdr:row>17</xdr:row>
      <xdr:rowOff>203883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72F19CF6-FAA2-4026-A26A-06E6714E6E52}"/>
            </a:ext>
          </a:extLst>
        </xdr:cNvPr>
        <xdr:cNvSpPr/>
      </xdr:nvSpPr>
      <xdr:spPr>
        <a:xfrm>
          <a:off x="8423747" y="5326573"/>
          <a:ext cx="3590789" cy="4303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tlCol="0" anchor="t"/>
        <a:lstStyle/>
        <a:p>
          <a:pPr marL="0" indent="0" algn="l"/>
          <a:r>
            <a:rPr lang="en-US" sz="14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Serviços por Categoria em</a:t>
          </a:r>
          <a:r>
            <a:rPr lang="en-US" sz="1400" b="0" i="0" u="none" strike="noStrike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%</a:t>
          </a:r>
          <a:endParaRPr lang="en-US" sz="1400" b="0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88263</xdr:colOff>
      <xdr:row>17</xdr:row>
      <xdr:rowOff>123824</xdr:rowOff>
    </xdr:from>
    <xdr:to>
      <xdr:col>12</xdr:col>
      <xdr:colOff>95249</xdr:colOff>
      <xdr:row>26</xdr:row>
      <xdr:rowOff>42334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9BF20B8B-F2BC-45B8-9A31-955E403A5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16</xdr:row>
      <xdr:rowOff>97348</xdr:rowOff>
    </xdr:from>
    <xdr:to>
      <xdr:col>5</xdr:col>
      <xdr:colOff>696654</xdr:colOff>
      <xdr:row>17</xdr:row>
      <xdr:rowOff>222933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1F3B11C-D1C7-4E07-8CB7-290D08FEEF32}"/>
            </a:ext>
          </a:extLst>
        </xdr:cNvPr>
        <xdr:cNvSpPr/>
      </xdr:nvSpPr>
      <xdr:spPr>
        <a:xfrm>
          <a:off x="180975" y="5345623"/>
          <a:ext cx="3592254" cy="4303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90000" rtlCol="0" anchor="t"/>
        <a:lstStyle/>
        <a:p>
          <a:pPr marL="0" indent="0" algn="l"/>
          <a:r>
            <a:rPr lang="en-US" sz="14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Serviços x Custos</a:t>
          </a:r>
        </a:p>
      </xdr:txBody>
    </xdr:sp>
    <xdr:clientData/>
  </xdr:twoCellAnchor>
  <xdr:twoCellAnchor>
    <xdr:from>
      <xdr:col>12</xdr:col>
      <xdr:colOff>338667</xdr:colOff>
      <xdr:row>8</xdr:row>
      <xdr:rowOff>127000</xdr:rowOff>
    </xdr:from>
    <xdr:to>
      <xdr:col>19</xdr:col>
      <xdr:colOff>222251</xdr:colOff>
      <xdr:row>15</xdr:row>
      <xdr:rowOff>222250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7E87ED0F-A1E5-4341-8F1F-7F7362DF7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253875</xdr:colOff>
      <xdr:row>3</xdr:row>
      <xdr:rowOff>33913</xdr:rowOff>
    </xdr:from>
    <xdr:to>
      <xdr:col>7</xdr:col>
      <xdr:colOff>384412</xdr:colOff>
      <xdr:row>4</xdr:row>
      <xdr:rowOff>143985</xdr:rowOff>
    </xdr:to>
    <xdr:sp macro="" textlink="Dados!O18">
      <xdr:nvSpPr>
        <xdr:cNvPr id="43" name="Retângulo 42">
          <a:extLst>
            <a:ext uri="{FF2B5EF4-FFF2-40B4-BE49-F238E27FC236}">
              <a16:creationId xmlns:a16="http://schemas.microsoft.com/office/drawing/2014/main" id="{B7E1340A-0C83-4C79-8EAC-BF00784E0782}"/>
            </a:ext>
          </a:extLst>
        </xdr:cNvPr>
        <xdr:cNvSpPr/>
      </xdr:nvSpPr>
      <xdr:spPr>
        <a:xfrm>
          <a:off x="2616075" y="1424563"/>
          <a:ext cx="2273662" cy="4148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fld id="{1C484B47-0354-4CED-9F56-2DC5942DF176}" type="TxLink">
            <a:rPr lang="en-US" sz="22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R$ 20.904</a:t>
          </a:fld>
          <a:endParaRPr lang="pt-BR" sz="22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234825</xdr:colOff>
      <xdr:row>4</xdr:row>
      <xdr:rowOff>122816</xdr:rowOff>
    </xdr:from>
    <xdr:to>
      <xdr:col>6</xdr:col>
      <xdr:colOff>613644</xdr:colOff>
      <xdr:row>4</xdr:row>
      <xdr:rowOff>303178</xdr:rowOff>
    </xdr:to>
    <xdr:sp macro="" textlink="Dados!B18">
      <xdr:nvSpPr>
        <xdr:cNvPr id="45" name="Retângulo 44">
          <a:extLst>
            <a:ext uri="{FF2B5EF4-FFF2-40B4-BE49-F238E27FC236}">
              <a16:creationId xmlns:a16="http://schemas.microsoft.com/office/drawing/2014/main" id="{B8421C9B-49B6-4023-BB8D-A91046970DE1}"/>
            </a:ext>
          </a:extLst>
        </xdr:cNvPr>
        <xdr:cNvSpPr/>
      </xdr:nvSpPr>
      <xdr:spPr>
        <a:xfrm>
          <a:off x="2597025" y="1818266"/>
          <a:ext cx="1807569" cy="1803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70000" tIns="0" rIns="0" bIns="0" rtlCol="0" anchor="ctr"/>
        <a:lstStyle/>
        <a:p>
          <a:pPr marL="0" indent="0" algn="l"/>
          <a:fld id="{D7502AC7-204E-403F-BC51-C1559B415876}" type="TxLink">
            <a:rPr lang="en-US" sz="10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Total de Custos</a:t>
          </a:fld>
          <a:endParaRPr lang="pt-BR" sz="1000" b="0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545850</xdr:colOff>
      <xdr:row>3</xdr:row>
      <xdr:rowOff>33913</xdr:rowOff>
    </xdr:from>
    <xdr:to>
      <xdr:col>10</xdr:col>
      <xdr:colOff>676387</xdr:colOff>
      <xdr:row>4</xdr:row>
      <xdr:rowOff>143985</xdr:rowOff>
    </xdr:to>
    <xdr:sp macro="" textlink="Dados!O19">
      <xdr:nvSpPr>
        <xdr:cNvPr id="50" name="Retângulo 49">
          <a:extLst>
            <a:ext uri="{FF2B5EF4-FFF2-40B4-BE49-F238E27FC236}">
              <a16:creationId xmlns:a16="http://schemas.microsoft.com/office/drawing/2014/main" id="{D4A77233-81B7-4D09-8D0F-526C2333DC31}"/>
            </a:ext>
          </a:extLst>
        </xdr:cNvPr>
        <xdr:cNvSpPr/>
      </xdr:nvSpPr>
      <xdr:spPr>
        <a:xfrm>
          <a:off x="5051175" y="1424563"/>
          <a:ext cx="2273662" cy="4148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fld id="{C53A4272-B2D0-4A1C-A27A-A5962C727338}" type="TxLink">
            <a:rPr lang="en-US" sz="22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R$ 31.697</a:t>
          </a:fld>
          <a:endParaRPr lang="pt-BR" sz="22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526800</xdr:colOff>
      <xdr:row>4</xdr:row>
      <xdr:rowOff>122816</xdr:rowOff>
    </xdr:from>
    <xdr:to>
      <xdr:col>10</xdr:col>
      <xdr:colOff>191244</xdr:colOff>
      <xdr:row>4</xdr:row>
      <xdr:rowOff>303178</xdr:rowOff>
    </xdr:to>
    <xdr:sp macro="" textlink="Dados!B19">
      <xdr:nvSpPr>
        <xdr:cNvPr id="58" name="Retângulo 57">
          <a:extLst>
            <a:ext uri="{FF2B5EF4-FFF2-40B4-BE49-F238E27FC236}">
              <a16:creationId xmlns:a16="http://schemas.microsoft.com/office/drawing/2014/main" id="{884C29EA-F01D-4EB9-82CF-23E0A72BF71F}"/>
            </a:ext>
          </a:extLst>
        </xdr:cNvPr>
        <xdr:cNvSpPr/>
      </xdr:nvSpPr>
      <xdr:spPr>
        <a:xfrm>
          <a:off x="5032125" y="1818266"/>
          <a:ext cx="1807569" cy="1803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70000" tIns="0" rIns="0" bIns="0" rtlCol="0" anchor="ctr"/>
        <a:lstStyle/>
        <a:p>
          <a:pPr marL="0" indent="0" algn="l"/>
          <a:fld id="{49A15B79-25C3-4FA0-9BBD-2418B0B7DD3B}" type="TxLink">
            <a:rPr lang="en-US" sz="10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Resultado (Lucro/Prejuízo)</a:t>
          </a:fld>
          <a:endParaRPr lang="pt-BR" sz="1000" b="0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123450</xdr:colOff>
      <xdr:row>3</xdr:row>
      <xdr:rowOff>33913</xdr:rowOff>
    </xdr:from>
    <xdr:to>
      <xdr:col>14</xdr:col>
      <xdr:colOff>253987</xdr:colOff>
      <xdr:row>4</xdr:row>
      <xdr:rowOff>143985</xdr:rowOff>
    </xdr:to>
    <xdr:sp macro="" textlink="Dados!O16">
      <xdr:nvSpPr>
        <xdr:cNvPr id="62" name="Retângulo 61">
          <a:extLst>
            <a:ext uri="{FF2B5EF4-FFF2-40B4-BE49-F238E27FC236}">
              <a16:creationId xmlns:a16="http://schemas.microsoft.com/office/drawing/2014/main" id="{CF43D087-4DBC-421A-A3E2-CDF136A95B2D}"/>
            </a:ext>
          </a:extLst>
        </xdr:cNvPr>
        <xdr:cNvSpPr/>
      </xdr:nvSpPr>
      <xdr:spPr>
        <a:xfrm>
          <a:off x="7486275" y="1424563"/>
          <a:ext cx="2273662" cy="4148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fld id="{8B879112-D0F6-4E99-AFB6-4FEAA25E3698}" type="TxLink">
            <a:rPr lang="en-US" sz="22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 54 </a:t>
          </a:fld>
          <a:endParaRPr lang="pt-BR" sz="22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104400</xdr:colOff>
      <xdr:row>4</xdr:row>
      <xdr:rowOff>122816</xdr:rowOff>
    </xdr:from>
    <xdr:to>
      <xdr:col>13</xdr:col>
      <xdr:colOff>483219</xdr:colOff>
      <xdr:row>4</xdr:row>
      <xdr:rowOff>303178</xdr:rowOff>
    </xdr:to>
    <xdr:sp macro="" textlink="Dados!B16">
      <xdr:nvSpPr>
        <xdr:cNvPr id="66" name="Retângulo 65">
          <a:extLst>
            <a:ext uri="{FF2B5EF4-FFF2-40B4-BE49-F238E27FC236}">
              <a16:creationId xmlns:a16="http://schemas.microsoft.com/office/drawing/2014/main" id="{5964BC11-79D9-4855-8CA7-130833ABA577}"/>
            </a:ext>
          </a:extLst>
        </xdr:cNvPr>
        <xdr:cNvSpPr/>
      </xdr:nvSpPr>
      <xdr:spPr>
        <a:xfrm>
          <a:off x="7467225" y="1818266"/>
          <a:ext cx="1807569" cy="1803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70000" tIns="0" rIns="0" bIns="0" rtlCol="0" anchor="ctr"/>
        <a:lstStyle/>
        <a:p>
          <a:pPr marL="0" indent="0" algn="l"/>
          <a:fld id="{F298EB7A-D690-45E1-BF96-1025056AD4BA}" type="TxLink">
            <a:rPr lang="en-US" sz="10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Número de Pedidos</a:t>
          </a:fld>
          <a:endParaRPr lang="pt-BR" sz="1000" b="0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415424</xdr:colOff>
      <xdr:row>3</xdr:row>
      <xdr:rowOff>33913</xdr:rowOff>
    </xdr:from>
    <xdr:to>
      <xdr:col>19</xdr:col>
      <xdr:colOff>117336</xdr:colOff>
      <xdr:row>4</xdr:row>
      <xdr:rowOff>143985</xdr:rowOff>
    </xdr:to>
    <xdr:sp macro="" textlink="Dados!O17">
      <xdr:nvSpPr>
        <xdr:cNvPr id="68" name="Retângulo 67">
          <a:extLst>
            <a:ext uri="{FF2B5EF4-FFF2-40B4-BE49-F238E27FC236}">
              <a16:creationId xmlns:a16="http://schemas.microsoft.com/office/drawing/2014/main" id="{DAAB33C1-F335-41E5-98FA-689D3138F69C}"/>
            </a:ext>
          </a:extLst>
        </xdr:cNvPr>
        <xdr:cNvSpPr/>
      </xdr:nvSpPr>
      <xdr:spPr>
        <a:xfrm>
          <a:off x="9921374" y="1424563"/>
          <a:ext cx="2273662" cy="4148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0" tIns="0" rIns="0" bIns="0" rtlCol="0" anchor="ctr"/>
        <a:lstStyle/>
        <a:p>
          <a:pPr marL="0" indent="0" algn="l"/>
          <a:fld id="{4F0AC02A-61E0-46B6-8DA7-F82EF1DE1D21}" type="TxLink">
            <a:rPr lang="en-US" sz="22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l"/>
            <a:t> 101 </a:t>
          </a:fld>
          <a:endParaRPr lang="pt-BR" sz="22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396374</xdr:colOff>
      <xdr:row>4</xdr:row>
      <xdr:rowOff>122816</xdr:rowOff>
    </xdr:from>
    <xdr:to>
      <xdr:col>18</xdr:col>
      <xdr:colOff>13193</xdr:colOff>
      <xdr:row>4</xdr:row>
      <xdr:rowOff>303178</xdr:rowOff>
    </xdr:to>
    <xdr:sp macro="" textlink="Dados!B17">
      <xdr:nvSpPr>
        <xdr:cNvPr id="70" name="Retângulo 69">
          <a:extLst>
            <a:ext uri="{FF2B5EF4-FFF2-40B4-BE49-F238E27FC236}">
              <a16:creationId xmlns:a16="http://schemas.microsoft.com/office/drawing/2014/main" id="{1528AF27-4774-42E9-9F53-16EF38BCA89F}"/>
            </a:ext>
          </a:extLst>
        </xdr:cNvPr>
        <xdr:cNvSpPr/>
      </xdr:nvSpPr>
      <xdr:spPr>
        <a:xfrm>
          <a:off x="9902324" y="1818266"/>
          <a:ext cx="1807569" cy="1803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70000" tIns="0" rIns="0" bIns="0" rtlCol="0" anchor="ctr"/>
        <a:lstStyle/>
        <a:p>
          <a:pPr marL="0" indent="0" algn="l"/>
          <a:fld id="{D29C848A-DE9C-4EE5-9F0A-830F413332AC}" type="TxLink">
            <a:rPr lang="en-US" sz="1000" b="0" i="0" u="none" strike="noStrike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pPr marL="0" indent="0" algn="l"/>
            <a:t>Serviços Vendidos</a:t>
          </a:fld>
          <a:endParaRPr lang="pt-BR" sz="1000" b="0" i="0" u="none" strike="noStrike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oneCellAnchor>
    <xdr:from>
      <xdr:col>1</xdr:col>
      <xdr:colOff>171450</xdr:colOff>
      <xdr:row>5</xdr:row>
      <xdr:rowOff>142875</xdr:rowOff>
    </xdr:from>
    <xdr:ext cx="465640" cy="233205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5772603-7B0F-4F60-A447-FF3774C980A3}"/>
            </a:ext>
          </a:extLst>
        </xdr:cNvPr>
        <xdr:cNvSpPr txBox="1"/>
      </xdr:nvSpPr>
      <xdr:spPr>
        <a:xfrm>
          <a:off x="352425" y="2143125"/>
          <a:ext cx="46564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900">
              <a:solidFill>
                <a:schemeClr val="bg1"/>
              </a:solidFill>
            </a:rPr>
            <a:t>Meta</a:t>
          </a:r>
          <a:r>
            <a:rPr lang="pt-BR" sz="900">
              <a:solidFill>
                <a:schemeClr val="tx1">
                  <a:lumMod val="50000"/>
                  <a:lumOff val="50000"/>
                </a:schemeClr>
              </a:solidFill>
            </a:rPr>
            <a:t>:</a:t>
          </a:r>
        </a:p>
      </xdr:txBody>
    </xdr:sp>
    <xdr:clientData/>
  </xdr:oneCellAnchor>
  <xdr:oneCellAnchor>
    <xdr:from>
      <xdr:col>1</xdr:col>
      <xdr:colOff>485775</xdr:colOff>
      <xdr:row>5</xdr:row>
      <xdr:rowOff>123825</xdr:rowOff>
    </xdr:from>
    <xdr:ext cx="867802" cy="248851"/>
    <xdr:sp macro="" textlink="Dados!O6">
      <xdr:nvSpPr>
        <xdr:cNvPr id="40" name="CaixaDeTexto 39">
          <a:extLst>
            <a:ext uri="{FF2B5EF4-FFF2-40B4-BE49-F238E27FC236}">
              <a16:creationId xmlns:a16="http://schemas.microsoft.com/office/drawing/2014/main" id="{06442EF6-7DB6-41F4-ADF2-305EE50AE80F}"/>
            </a:ext>
          </a:extLst>
        </xdr:cNvPr>
        <xdr:cNvSpPr txBox="1"/>
      </xdr:nvSpPr>
      <xdr:spPr>
        <a:xfrm>
          <a:off x="666750" y="2124075"/>
          <a:ext cx="86780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A5D0E69-FD64-428F-80B6-BFD9FE5C67EC}" type="TxLink">
            <a:rPr lang="en-US" sz="10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R$ 60.000,00</a:t>
          </a:fld>
          <a:endParaRPr lang="pt-BR" sz="900" b="0">
            <a:solidFill>
              <a:schemeClr val="bg1"/>
            </a:solidFill>
          </a:endParaRPr>
        </a:p>
      </xdr:txBody>
    </xdr:sp>
    <xdr:clientData/>
  </xdr:oneCellAnchor>
  <xdr:oneCellAnchor>
    <xdr:from>
      <xdr:col>3</xdr:col>
      <xdr:colOff>323850</xdr:colOff>
      <xdr:row>5</xdr:row>
      <xdr:rowOff>142875</xdr:rowOff>
    </xdr:from>
    <xdr:ext cx="529889" cy="233205"/>
    <xdr:sp macro="" textlink="Dados!O20">
      <xdr:nvSpPr>
        <xdr:cNvPr id="42" name="CaixaDeTexto 41">
          <a:extLst>
            <a:ext uri="{FF2B5EF4-FFF2-40B4-BE49-F238E27FC236}">
              <a16:creationId xmlns:a16="http://schemas.microsoft.com/office/drawing/2014/main" id="{10C876A4-2E0A-457E-83B0-14944726C125}"/>
            </a:ext>
          </a:extLst>
        </xdr:cNvPr>
        <xdr:cNvSpPr txBox="1"/>
      </xdr:nvSpPr>
      <xdr:spPr>
        <a:xfrm>
          <a:off x="1971675" y="2143125"/>
          <a:ext cx="529889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48ECF540-E505-4C9A-82E3-524F8B17F18F}" type="TxLink">
            <a:rPr lang="en-US" sz="9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87,67%</a:t>
          </a:fld>
          <a:endParaRPr lang="pt-BR" sz="900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561975</xdr:colOff>
      <xdr:row>5</xdr:row>
      <xdr:rowOff>142875</xdr:rowOff>
    </xdr:from>
    <xdr:ext cx="574260" cy="233205"/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9E2BB20D-6BD9-4462-A0E6-B91BDB235651}"/>
            </a:ext>
          </a:extLst>
        </xdr:cNvPr>
        <xdr:cNvSpPr txBox="1"/>
      </xdr:nvSpPr>
      <xdr:spPr>
        <a:xfrm>
          <a:off x="1495425" y="2143125"/>
          <a:ext cx="57426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900">
              <a:solidFill>
                <a:schemeClr val="bg1"/>
              </a:solidFill>
            </a:rPr>
            <a:t>% Meta: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1"/>
  <sheetViews>
    <sheetView showGridLines="0" showRowColHeaders="0" topLeftCell="A4" zoomScale="90" zoomScaleNormal="90" workbookViewId="0">
      <selection activeCell="E19" sqref="E19"/>
    </sheetView>
  </sheetViews>
  <sheetFormatPr defaultColWidth="5.7109375" defaultRowHeight="21" customHeight="1" x14ac:dyDescent="0.25"/>
  <cols>
    <col min="1" max="1" width="2.7109375" style="1" customWidth="1"/>
    <col min="2" max="2" width="25.7109375" style="8" customWidth="1"/>
    <col min="3" max="3" width="12.7109375" style="8" customWidth="1"/>
    <col min="4" max="14" width="12.7109375" style="1" customWidth="1"/>
    <col min="15" max="15" width="15.7109375" style="1" customWidth="1"/>
    <col min="16" max="16" width="2.7109375" style="5" customWidth="1"/>
    <col min="17" max="17" width="5.7109375" style="5" customWidth="1"/>
    <col min="18" max="16384" width="5.7109375" style="1"/>
  </cols>
  <sheetData>
    <row r="1" spans="2:19" s="3" customFormat="1" ht="45" customHeight="1" thickBot="1" x14ac:dyDescent="0.3">
      <c r="B1" s="7"/>
      <c r="C1" s="7"/>
      <c r="P1" s="4"/>
      <c r="Q1" s="4"/>
    </row>
    <row r="2" spans="2:19" ht="21" customHeight="1" thickTop="1" x14ac:dyDescent="0.25"/>
    <row r="3" spans="2:19" ht="21" customHeight="1" x14ac:dyDescent="0.25">
      <c r="B3" s="2" t="s">
        <v>13</v>
      </c>
      <c r="C3" s="2"/>
    </row>
    <row r="5" spans="2:19" ht="21" customHeight="1" thickBot="1" x14ac:dyDescent="0.3">
      <c r="B5" s="9" t="s">
        <v>14</v>
      </c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1" t="s">
        <v>12</v>
      </c>
    </row>
    <row r="6" spans="2:19" ht="21" customHeight="1" x14ac:dyDescent="0.25">
      <c r="B6" s="12" t="s">
        <v>30</v>
      </c>
      <c r="C6" s="32">
        <v>5000</v>
      </c>
      <c r="D6" s="32">
        <v>5000</v>
      </c>
      <c r="E6" s="32">
        <v>5000</v>
      </c>
      <c r="F6" s="32">
        <v>5000</v>
      </c>
      <c r="G6" s="32">
        <v>5000</v>
      </c>
      <c r="H6" s="32">
        <v>5000</v>
      </c>
      <c r="I6" s="32">
        <v>5000</v>
      </c>
      <c r="J6" s="32">
        <v>5000</v>
      </c>
      <c r="K6" s="32">
        <v>5000</v>
      </c>
      <c r="L6" s="32">
        <v>5000</v>
      </c>
      <c r="M6" s="32">
        <v>5000</v>
      </c>
      <c r="N6" s="32">
        <v>5000</v>
      </c>
      <c r="O6" s="33">
        <f>SUM(C6:N6)</f>
        <v>60000</v>
      </c>
    </row>
    <row r="7" spans="2:19" ht="21" customHeight="1" x14ac:dyDescent="0.25">
      <c r="B7" s="13" t="s">
        <v>31</v>
      </c>
      <c r="C7" s="34">
        <f t="shared" ref="C7:N7" si="0">IFERROR(SUM(C8:C13),0)</f>
        <v>2150</v>
      </c>
      <c r="D7" s="34">
        <f t="shared" si="0"/>
        <v>5750</v>
      </c>
      <c r="E7" s="34">
        <f t="shared" si="0"/>
        <v>2600</v>
      </c>
      <c r="F7" s="34">
        <f t="shared" si="0"/>
        <v>5850</v>
      </c>
      <c r="G7" s="34">
        <f t="shared" si="0"/>
        <v>1500</v>
      </c>
      <c r="H7" s="34">
        <f t="shared" si="0"/>
        <v>4650</v>
      </c>
      <c r="I7" s="34">
        <f t="shared" si="0"/>
        <v>3500</v>
      </c>
      <c r="J7" s="34">
        <f t="shared" si="0"/>
        <v>6650</v>
      </c>
      <c r="K7" s="34">
        <f t="shared" si="0"/>
        <v>5250</v>
      </c>
      <c r="L7" s="34">
        <f t="shared" si="0"/>
        <v>4200</v>
      </c>
      <c r="M7" s="34">
        <f t="shared" si="0"/>
        <v>5080</v>
      </c>
      <c r="N7" s="34">
        <f t="shared" si="0"/>
        <v>5421</v>
      </c>
      <c r="O7" s="35">
        <f>IFERROR(SUM(C7:N7),0)</f>
        <v>52601</v>
      </c>
      <c r="P7" s="5" t="s">
        <v>16</v>
      </c>
      <c r="Q7" s="6" t="s">
        <v>17</v>
      </c>
      <c r="R7" s="5"/>
    </row>
    <row r="8" spans="2:19" ht="21" customHeight="1" x14ac:dyDescent="0.25">
      <c r="B8" s="14" t="s">
        <v>28</v>
      </c>
      <c r="C8" s="36">
        <v>750</v>
      </c>
      <c r="D8" s="36">
        <v>1500</v>
      </c>
      <c r="E8" s="36">
        <v>750</v>
      </c>
      <c r="F8" s="36">
        <v>2000</v>
      </c>
      <c r="G8" s="36">
        <v>500</v>
      </c>
      <c r="H8" s="36">
        <v>2000</v>
      </c>
      <c r="I8" s="36">
        <v>1100</v>
      </c>
      <c r="J8" s="36">
        <v>1600</v>
      </c>
      <c r="K8" s="36">
        <v>1100</v>
      </c>
      <c r="L8" s="36">
        <v>900</v>
      </c>
      <c r="M8" s="36">
        <v>1390</v>
      </c>
      <c r="N8" s="36">
        <v>990</v>
      </c>
      <c r="O8" s="37">
        <f>IFERROR(SUM(C8:N8),0)</f>
        <v>14580</v>
      </c>
      <c r="P8" s="22">
        <f>O8/$O$7</f>
        <v>0.27718104218550976</v>
      </c>
      <c r="Q8" s="23">
        <f>1-P8</f>
        <v>0.72281895781449024</v>
      </c>
      <c r="R8" s="5"/>
      <c r="S8" s="31"/>
    </row>
    <row r="9" spans="2:19" ht="21" customHeight="1" x14ac:dyDescent="0.25">
      <c r="B9" s="14" t="s">
        <v>27</v>
      </c>
      <c r="C9" s="36">
        <v>500</v>
      </c>
      <c r="D9" s="36">
        <v>2100</v>
      </c>
      <c r="E9" s="36">
        <v>150</v>
      </c>
      <c r="F9" s="36">
        <v>150</v>
      </c>
      <c r="G9" s="36">
        <v>200</v>
      </c>
      <c r="H9" s="36">
        <v>550</v>
      </c>
      <c r="I9" s="36">
        <v>350</v>
      </c>
      <c r="J9" s="36">
        <v>1900</v>
      </c>
      <c r="K9" s="36">
        <v>1550</v>
      </c>
      <c r="L9" s="36">
        <v>1210</v>
      </c>
      <c r="M9" s="36">
        <v>1500</v>
      </c>
      <c r="N9" s="36">
        <v>1642</v>
      </c>
      <c r="O9" s="37">
        <f>IFERROR(SUM(C9:N9),0)</f>
        <v>11802</v>
      </c>
      <c r="P9" s="22">
        <f t="shared" ref="P9:P13" si="1">O9/$O$7</f>
        <v>0.2243683580160073</v>
      </c>
      <c r="Q9" s="23">
        <f t="shared" ref="Q9:Q13" si="2">1-P9</f>
        <v>0.7756316419839927</v>
      </c>
      <c r="R9" s="5"/>
      <c r="S9" s="31"/>
    </row>
    <row r="10" spans="2:19" ht="21" customHeight="1" x14ac:dyDescent="0.25">
      <c r="B10" s="14" t="s">
        <v>26</v>
      </c>
      <c r="C10" s="36">
        <v>250</v>
      </c>
      <c r="D10" s="36">
        <v>1200</v>
      </c>
      <c r="E10" s="36">
        <v>350</v>
      </c>
      <c r="F10" s="36">
        <v>750</v>
      </c>
      <c r="G10" s="36">
        <v>150</v>
      </c>
      <c r="H10" s="36">
        <v>350</v>
      </c>
      <c r="I10" s="36">
        <v>550</v>
      </c>
      <c r="J10" s="36">
        <v>1500</v>
      </c>
      <c r="K10" s="36">
        <v>350</v>
      </c>
      <c r="L10" s="36">
        <v>990</v>
      </c>
      <c r="M10" s="36">
        <v>110</v>
      </c>
      <c r="N10" s="36">
        <v>986</v>
      </c>
      <c r="O10" s="37">
        <f>IFERROR(SUM(C10:N10),0)</f>
        <v>7536</v>
      </c>
      <c r="P10" s="22">
        <f t="shared" si="1"/>
        <v>0.14326723826543222</v>
      </c>
      <c r="Q10" s="23">
        <f t="shared" si="2"/>
        <v>0.8567327617345678</v>
      </c>
      <c r="R10" s="5"/>
      <c r="S10" s="31"/>
    </row>
    <row r="11" spans="2:19" ht="21" customHeight="1" x14ac:dyDescent="0.25">
      <c r="B11" s="14" t="s">
        <v>25</v>
      </c>
      <c r="C11" s="36">
        <v>100</v>
      </c>
      <c r="D11" s="36">
        <v>600</v>
      </c>
      <c r="E11" s="36">
        <v>850</v>
      </c>
      <c r="F11" s="36">
        <v>800</v>
      </c>
      <c r="G11" s="36">
        <v>350</v>
      </c>
      <c r="H11" s="36">
        <v>1250</v>
      </c>
      <c r="I11" s="36">
        <v>600</v>
      </c>
      <c r="J11" s="36">
        <v>550</v>
      </c>
      <c r="K11" s="36">
        <v>750</v>
      </c>
      <c r="L11" s="36">
        <v>660</v>
      </c>
      <c r="M11" s="36">
        <v>350</v>
      </c>
      <c r="N11" s="36">
        <v>764</v>
      </c>
      <c r="O11" s="37">
        <f t="shared" ref="O11:O13" si="3">IFERROR(SUM(C11:N11),0)</f>
        <v>7624</v>
      </c>
      <c r="P11" s="22">
        <f t="shared" si="1"/>
        <v>0.14494021026216231</v>
      </c>
      <c r="Q11" s="23">
        <f t="shared" si="2"/>
        <v>0.85505978973783769</v>
      </c>
      <c r="R11" s="5"/>
      <c r="S11" s="31"/>
    </row>
    <row r="12" spans="2:19" ht="21" customHeight="1" x14ac:dyDescent="0.25">
      <c r="B12" s="14" t="s">
        <v>24</v>
      </c>
      <c r="C12" s="36">
        <v>250</v>
      </c>
      <c r="D12" s="36">
        <v>200</v>
      </c>
      <c r="E12" s="36">
        <v>300</v>
      </c>
      <c r="F12" s="36">
        <v>1500</v>
      </c>
      <c r="G12" s="36">
        <v>200</v>
      </c>
      <c r="H12" s="36">
        <v>300</v>
      </c>
      <c r="I12" s="36">
        <v>700</v>
      </c>
      <c r="J12" s="36">
        <v>600</v>
      </c>
      <c r="K12" s="36">
        <v>900</v>
      </c>
      <c r="L12" s="36">
        <v>330</v>
      </c>
      <c r="M12" s="36">
        <v>950</v>
      </c>
      <c r="N12" s="36">
        <v>352</v>
      </c>
      <c r="O12" s="37">
        <f t="shared" si="3"/>
        <v>6582</v>
      </c>
      <c r="P12" s="22">
        <f t="shared" si="1"/>
        <v>0.12513070093724454</v>
      </c>
      <c r="Q12" s="23">
        <f t="shared" si="2"/>
        <v>0.87486929906275546</v>
      </c>
      <c r="R12" s="5"/>
      <c r="S12" s="31"/>
    </row>
    <row r="13" spans="2:19" ht="21" customHeight="1" x14ac:dyDescent="0.25">
      <c r="B13" s="14" t="s">
        <v>23</v>
      </c>
      <c r="C13" s="36">
        <v>300</v>
      </c>
      <c r="D13" s="36">
        <v>150</v>
      </c>
      <c r="E13" s="36">
        <v>200</v>
      </c>
      <c r="F13" s="36">
        <v>650</v>
      </c>
      <c r="G13" s="36">
        <v>100</v>
      </c>
      <c r="H13" s="36">
        <v>200</v>
      </c>
      <c r="I13" s="36">
        <v>200</v>
      </c>
      <c r="J13" s="36">
        <v>500</v>
      </c>
      <c r="K13" s="36">
        <v>600</v>
      </c>
      <c r="L13" s="36">
        <v>110</v>
      </c>
      <c r="M13" s="36">
        <v>780</v>
      </c>
      <c r="N13" s="36">
        <v>687</v>
      </c>
      <c r="O13" s="37">
        <f t="shared" si="3"/>
        <v>4477</v>
      </c>
      <c r="P13" s="22">
        <f t="shared" si="1"/>
        <v>8.5112450333643841E-2</v>
      </c>
      <c r="Q13" s="23">
        <f t="shared" si="2"/>
        <v>0.91488754966635621</v>
      </c>
      <c r="R13" s="5"/>
      <c r="S13" s="31"/>
    </row>
    <row r="14" spans="2:19" ht="21" customHeight="1" x14ac:dyDescent="0.25">
      <c r="B14"/>
      <c r="C14"/>
      <c r="D14"/>
      <c r="E14"/>
      <c r="F14"/>
      <c r="G14"/>
      <c r="H14"/>
      <c r="I14"/>
      <c r="J14"/>
      <c r="K14"/>
      <c r="L14"/>
      <c r="M14"/>
      <c r="N14"/>
      <c r="O14" s="20"/>
      <c r="P14" s="24"/>
    </row>
    <row r="15" spans="2:19" ht="21" customHeight="1" thickBot="1" x14ac:dyDescent="0.3">
      <c r="B15" s="15" t="s">
        <v>15</v>
      </c>
      <c r="C15" s="16" t="s">
        <v>0</v>
      </c>
      <c r="D15" s="16" t="s">
        <v>1</v>
      </c>
      <c r="E15" s="16" t="s">
        <v>2</v>
      </c>
      <c r="F15" s="16" t="s">
        <v>3</v>
      </c>
      <c r="G15" s="16" t="s">
        <v>4</v>
      </c>
      <c r="H15" s="16" t="s">
        <v>5</v>
      </c>
      <c r="I15" s="16" t="s">
        <v>6</v>
      </c>
      <c r="J15" s="16" t="s">
        <v>7</v>
      </c>
      <c r="K15" s="16" t="s">
        <v>8</v>
      </c>
      <c r="L15" s="16" t="s">
        <v>9</v>
      </c>
      <c r="M15" s="16" t="s">
        <v>10</v>
      </c>
      <c r="N15" s="16" t="s">
        <v>11</v>
      </c>
      <c r="O15" s="21" t="s">
        <v>12</v>
      </c>
      <c r="P15" s="24"/>
    </row>
    <row r="16" spans="2:19" ht="21" customHeight="1" x14ac:dyDescent="0.25">
      <c r="B16" s="18" t="s">
        <v>19</v>
      </c>
      <c r="C16" s="25">
        <v>6</v>
      </c>
      <c r="D16" s="25">
        <v>5</v>
      </c>
      <c r="E16" s="25">
        <v>3</v>
      </c>
      <c r="F16" s="25">
        <v>6</v>
      </c>
      <c r="G16" s="25">
        <v>4</v>
      </c>
      <c r="H16" s="25">
        <v>1</v>
      </c>
      <c r="I16" s="25">
        <v>4</v>
      </c>
      <c r="J16" s="25">
        <v>6</v>
      </c>
      <c r="K16" s="25">
        <v>7</v>
      </c>
      <c r="L16" s="25">
        <v>4</v>
      </c>
      <c r="M16" s="25">
        <v>3</v>
      </c>
      <c r="N16" s="25">
        <v>5</v>
      </c>
      <c r="O16" s="26">
        <f>SUM(C16:N16)</f>
        <v>54</v>
      </c>
      <c r="P16" s="24"/>
      <c r="Q16" s="6"/>
    </row>
    <row r="17" spans="2:17" ht="21" customHeight="1" x14ac:dyDescent="0.25">
      <c r="B17" s="19" t="s">
        <v>29</v>
      </c>
      <c r="C17" s="27">
        <v>12</v>
      </c>
      <c r="D17" s="27">
        <v>10</v>
      </c>
      <c r="E17" s="27">
        <v>5</v>
      </c>
      <c r="F17" s="27">
        <v>11</v>
      </c>
      <c r="G17" s="27">
        <v>7</v>
      </c>
      <c r="H17" s="27">
        <v>3</v>
      </c>
      <c r="I17" s="27">
        <v>4</v>
      </c>
      <c r="J17" s="27">
        <v>15</v>
      </c>
      <c r="K17" s="27">
        <v>9</v>
      </c>
      <c r="L17" s="27">
        <v>8</v>
      </c>
      <c r="M17" s="27">
        <v>6</v>
      </c>
      <c r="N17" s="27">
        <v>11</v>
      </c>
      <c r="O17" s="28">
        <f>IFERROR(SUM(C17:N17),0)</f>
        <v>101</v>
      </c>
      <c r="P17" s="24"/>
    </row>
    <row r="18" spans="2:17" ht="21" customHeight="1" x14ac:dyDescent="0.25">
      <c r="B18" s="19" t="s">
        <v>20</v>
      </c>
      <c r="C18" s="38">
        <v>1000</v>
      </c>
      <c r="D18" s="38">
        <v>1500</v>
      </c>
      <c r="E18" s="38">
        <v>2780</v>
      </c>
      <c r="F18" s="38">
        <v>2200</v>
      </c>
      <c r="G18" s="38">
        <v>2350</v>
      </c>
      <c r="H18" s="38">
        <v>890</v>
      </c>
      <c r="I18" s="38">
        <v>1550</v>
      </c>
      <c r="J18" s="38">
        <v>1200</v>
      </c>
      <c r="K18" s="38">
        <v>2100</v>
      </c>
      <c r="L18" s="38">
        <v>1180</v>
      </c>
      <c r="M18" s="38">
        <v>2200</v>
      </c>
      <c r="N18" s="38">
        <v>1954</v>
      </c>
      <c r="O18" s="39">
        <f>IFERROR(SUM(C18:N18),0)</f>
        <v>20904</v>
      </c>
      <c r="P18" s="24"/>
    </row>
    <row r="19" spans="2:17" ht="21" customHeight="1" x14ac:dyDescent="0.25">
      <c r="B19" s="19" t="s">
        <v>22</v>
      </c>
      <c r="C19" s="40">
        <f t="shared" ref="C19:O19" si="4">C7-C18</f>
        <v>1150</v>
      </c>
      <c r="D19" s="40">
        <f t="shared" si="4"/>
        <v>4250</v>
      </c>
      <c r="E19" s="40">
        <f t="shared" si="4"/>
        <v>-180</v>
      </c>
      <c r="F19" s="40">
        <f t="shared" si="4"/>
        <v>3650</v>
      </c>
      <c r="G19" s="40">
        <f t="shared" si="4"/>
        <v>-850</v>
      </c>
      <c r="H19" s="40">
        <f t="shared" si="4"/>
        <v>3760</v>
      </c>
      <c r="I19" s="40">
        <f t="shared" si="4"/>
        <v>1950</v>
      </c>
      <c r="J19" s="40">
        <f t="shared" si="4"/>
        <v>5450</v>
      </c>
      <c r="K19" s="40">
        <f t="shared" si="4"/>
        <v>3150</v>
      </c>
      <c r="L19" s="40">
        <f t="shared" si="4"/>
        <v>3020</v>
      </c>
      <c r="M19" s="40">
        <f t="shared" si="4"/>
        <v>2880</v>
      </c>
      <c r="N19" s="40">
        <f t="shared" si="4"/>
        <v>3467</v>
      </c>
      <c r="O19" s="41">
        <f t="shared" si="4"/>
        <v>31697</v>
      </c>
      <c r="P19" s="24"/>
    </row>
    <row r="20" spans="2:17" ht="21" customHeight="1" x14ac:dyDescent="0.25">
      <c r="B20" s="17" t="s">
        <v>21</v>
      </c>
      <c r="C20" s="29">
        <f>IFERROR(C7/C6,0)</f>
        <v>0.43</v>
      </c>
      <c r="D20" s="29">
        <f t="shared" ref="D20:O20" si="5">IFERROR(D7/D6,0)</f>
        <v>1.1499999999999999</v>
      </c>
      <c r="E20" s="29">
        <f t="shared" si="5"/>
        <v>0.52</v>
      </c>
      <c r="F20" s="29">
        <f t="shared" si="5"/>
        <v>1.17</v>
      </c>
      <c r="G20" s="29">
        <f t="shared" si="5"/>
        <v>0.3</v>
      </c>
      <c r="H20" s="29">
        <f t="shared" si="5"/>
        <v>0.93</v>
      </c>
      <c r="I20" s="29">
        <f t="shared" si="5"/>
        <v>0.7</v>
      </c>
      <c r="J20" s="29">
        <f t="shared" si="5"/>
        <v>1.33</v>
      </c>
      <c r="K20" s="29">
        <f t="shared" si="5"/>
        <v>1.05</v>
      </c>
      <c r="L20" s="29">
        <f t="shared" si="5"/>
        <v>0.84</v>
      </c>
      <c r="M20" s="29">
        <f t="shared" si="5"/>
        <v>1.016</v>
      </c>
      <c r="N20" s="29">
        <f t="shared" si="5"/>
        <v>1.0842000000000001</v>
      </c>
      <c r="O20" s="30">
        <f t="shared" si="5"/>
        <v>0.87668333333333337</v>
      </c>
      <c r="P20" s="24"/>
    </row>
    <row r="21" spans="2:17" ht="21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 s="24"/>
      <c r="Q21" s="6"/>
    </row>
  </sheetData>
  <phoneticPr fontId="3" type="noConversion"/>
  <pageMargins left="0.25" right="0.25" top="0.75" bottom="0.75" header="0.3" footer="0.3"/>
  <pageSetup paperSize="9" scale="69" orientation="landscape" r:id="rId1"/>
  <ignoredErrors>
    <ignoredError sqref="P8:Q8 P11 P12:Q13 Q11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119E3-A1BB-4183-B625-5CF0412C20FC}">
  <dimension ref="A1:AS51"/>
  <sheetViews>
    <sheetView showGridLines="0" showRowColHeaders="0" tabSelected="1" topLeftCell="A13" zoomScale="90" zoomScaleNormal="90" workbookViewId="0">
      <selection activeCell="W22" sqref="W22"/>
    </sheetView>
  </sheetViews>
  <sheetFormatPr defaultColWidth="0" defaultRowHeight="24" customHeight="1" zeroHeight="1" x14ac:dyDescent="0.25"/>
  <cols>
    <col min="1" max="1" width="2.7109375" style="42" customWidth="1"/>
    <col min="2" max="2" width="11.28515625" style="42" bestFit="1" customWidth="1"/>
    <col min="3" max="16" width="10.7109375" style="42" customWidth="1"/>
    <col min="17" max="45" width="5.7109375" style="42" customWidth="1"/>
    <col min="46" max="16384" width="5.7109375" style="42" hidden="1"/>
  </cols>
  <sheetData>
    <row r="1" spans="2:15" ht="24" customHeight="1" x14ac:dyDescent="0.25"/>
    <row r="2" spans="2:15" ht="9.9499999999999993" customHeight="1" x14ac:dyDescent="0.25"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2:15" ht="24" customHeight="1" x14ac:dyDescent="0.2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2:15" ht="24" customHeight="1" x14ac:dyDescent="0.25"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</row>
    <row r="5" spans="2:15" ht="24" customHeight="1" x14ac:dyDescent="0.25"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</row>
    <row r="6" spans="2:15" ht="24" customHeight="1" x14ac:dyDescent="0.25"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</row>
    <row r="7" spans="2:15" ht="15.75" customHeight="1" x14ac:dyDescent="0.25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</row>
    <row r="8" spans="2:15" ht="24" customHeight="1" x14ac:dyDescent="0.25"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2:15" ht="24" customHeight="1" x14ac:dyDescent="0.25"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</row>
    <row r="10" spans="2:15" ht="24" customHeight="1" x14ac:dyDescent="0.25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2:15" ht="24" customHeight="1" x14ac:dyDescent="0.25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</row>
    <row r="12" spans="2:15" ht="24" customHeight="1" x14ac:dyDescent="0.25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</row>
    <row r="13" spans="2:15" ht="24" customHeight="1" x14ac:dyDescent="0.25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</row>
    <row r="14" spans="2:15" ht="24" customHeight="1" x14ac:dyDescent="0.25"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</row>
    <row r="15" spans="2:15" ht="24" customHeight="1" x14ac:dyDescent="0.25"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</row>
    <row r="16" spans="2:15" ht="24" customHeight="1" x14ac:dyDescent="0.25"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</row>
    <row r="17" spans="2:15" ht="24" customHeight="1" x14ac:dyDescent="0.25"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</row>
    <row r="18" spans="2:15" s="44" customFormat="1" ht="24" customHeight="1" x14ac:dyDescent="0.25"/>
    <row r="19" spans="2:15" ht="24" customHeight="1" x14ac:dyDescent="0.25"/>
    <row r="20" spans="2:15" ht="24" customHeight="1" x14ac:dyDescent="0.25"/>
    <row r="21" spans="2:15" ht="24" customHeight="1" x14ac:dyDescent="0.25"/>
    <row r="22" spans="2:15" ht="24" customHeight="1" x14ac:dyDescent="0.25"/>
    <row r="23" spans="2:15" ht="24" customHeight="1" x14ac:dyDescent="0.25"/>
    <row r="24" spans="2:15" ht="24" customHeight="1" x14ac:dyDescent="0.25"/>
    <row r="25" spans="2:15" ht="24" customHeight="1" x14ac:dyDescent="0.25">
      <c r="D25" s="43" t="s">
        <v>18</v>
      </c>
    </row>
    <row r="26" spans="2:15" ht="24" customHeight="1" x14ac:dyDescent="0.25"/>
    <row r="27" spans="2:15" ht="24" customHeight="1" x14ac:dyDescent="0.25"/>
    <row r="28" spans="2:15" ht="24" customHeight="1" x14ac:dyDescent="0.25"/>
    <row r="29" spans="2:15" ht="24" customHeight="1" x14ac:dyDescent="0.25"/>
    <row r="30" spans="2:15" ht="24" customHeight="1" x14ac:dyDescent="0.25"/>
    <row r="31" spans="2:15" ht="24" customHeight="1" x14ac:dyDescent="0.25"/>
    <row r="32" spans="2:15" ht="24" customHeight="1" x14ac:dyDescent="0.25"/>
    <row r="33" s="42" customFormat="1" ht="24" customHeight="1" x14ac:dyDescent="0.25"/>
    <row r="34" s="42" customFormat="1" ht="24" customHeight="1" x14ac:dyDescent="0.25"/>
    <row r="35" s="42" customFormat="1" ht="24" customHeight="1" x14ac:dyDescent="0.25"/>
    <row r="36" s="42" customFormat="1" ht="24" customHeight="1" x14ac:dyDescent="0.25"/>
    <row r="37" s="42" customFormat="1" ht="24" customHeight="1" x14ac:dyDescent="0.25"/>
    <row r="38" s="42" customFormat="1" ht="24" customHeight="1" x14ac:dyDescent="0.25"/>
    <row r="39" s="42" customFormat="1" ht="24" customHeight="1" x14ac:dyDescent="0.25"/>
    <row r="40" s="42" customFormat="1" ht="24" customHeight="1" x14ac:dyDescent="0.25"/>
    <row r="41" s="42" customFormat="1" ht="24" customHeight="1" x14ac:dyDescent="0.25"/>
    <row r="42" s="42" customFormat="1" ht="24" customHeight="1" x14ac:dyDescent="0.25"/>
    <row r="43" s="42" customFormat="1" ht="24" customHeight="1" x14ac:dyDescent="0.25"/>
    <row r="44" s="42" customFormat="1" ht="24" customHeight="1" x14ac:dyDescent="0.25"/>
    <row r="45" s="42" customFormat="1" ht="24" customHeight="1" x14ac:dyDescent="0.25"/>
    <row r="46" s="42" customFormat="1" ht="24" customHeight="1" x14ac:dyDescent="0.25"/>
    <row r="47" s="42" customFormat="1" ht="24" customHeight="1" x14ac:dyDescent="0.25"/>
    <row r="48" s="42" customFormat="1" ht="24" customHeight="1" x14ac:dyDescent="0.25"/>
    <row r="49" s="42" customFormat="1" ht="24" customHeight="1" x14ac:dyDescent="0.25"/>
    <row r="50" s="42" customFormat="1" ht="24" customHeight="1" x14ac:dyDescent="0.25"/>
    <row r="51" s="42" customFormat="1" ht="24" customHeight="1" x14ac:dyDescent="0.25"/>
  </sheetData>
  <pageMargins left="0.25" right="0.25" top="0.75" bottom="0.75" header="0.3" footer="0.3"/>
  <pageSetup paperSize="9" scale="7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Dados</vt:lpstr>
      <vt:lpstr>Dashboard</vt:lpstr>
      <vt:lpstr>Dados!Area_de_impressao</vt:lpstr>
      <vt:lpstr>Dashboard!Area_de_impressao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Áurea Angelo</dc:creator>
  <cp:lastModifiedBy>Tony Jr</cp:lastModifiedBy>
  <cp:lastPrinted>2022-03-08T18:52:53Z</cp:lastPrinted>
  <dcterms:created xsi:type="dcterms:W3CDTF">2015-06-05T18:19:34Z</dcterms:created>
  <dcterms:modified xsi:type="dcterms:W3CDTF">2024-04-24T17:54:35Z</dcterms:modified>
</cp:coreProperties>
</file>