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relationships+xml" PartName="/_rels/.rels"/>
  <Override ContentType="application/vnd.openxmlformats-package.relationships+xml" PartName="/customXml/_rels/item1.xml.rels"/>
  <Override ContentType="application/vnd.openxmlformats-package.relationships+xml" PartName="/customXml/_rels/item2.xml.rels"/>
  <Override ContentType="application/vnd.openxmlformats-package.relationships+xml" PartName="/customXml/_rels/item3.xml.rels"/>
  <Override ContentType="application/vnd.openxmlformats-package.relationships+xml" PartName="/customXml/_rels/item4.xml.rels"/>
  <Override ContentType="application/xml" PartName="/customXml/item1.xml"/>
  <Override ContentType="application/xml" PartName="/customXml/item2.xml"/>
  <Override ContentType="application/xml" PartName="/customXml/item3.xml"/>
  <Override ContentType="application/xml" PartName="/customXml/item4.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drawing+xml" PartName="/xl/drawings/drawing1.xml"/>
  <Override ContentType="application/vnd.openxmlformats-package.relationships+xml" PartName="/xl/externalLinks/_rels/externalLink1.xml.rels"/>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7.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 Id="rId5" Target="../customXml/item1.xml" Type="http://schemas.openxmlformats.org/officeDocument/2006/relationships/customXml"/><Relationship Id="rId6" Target="../customXml/item2.xml" Type="http://schemas.openxmlformats.org/officeDocument/2006/relationships/customXml"/><Relationship Id="rId7" Target="../customXml/item3.xml" Type="http://schemas.openxmlformats.org/officeDocument/2006/relationships/customXml"/><Relationship Id="rId8" Target="../customXml/item4.xml" Type="http://schemas.openxmlformats.org/officeDocument/2006/relationshi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authors>
    <author/>
  </authors>
  <commentList>
    <comment ref="AD168" authorId="0">
      <text>
        <t>Actual value: 3.8</t>
      </text>
    </comment>
    <comment ref="AE168" authorId="0">
      <text>
        <t>Actual value: 0.05%</t>
      </text>
    </comment>
    <comment ref="AF168" authorId="0">
      <text>
        <t>Actual value: 0.3%</t>
      </text>
    </comment>
    <comment ref="AH168" authorId="0">
      <text>
        <t>Actual value: 0.35%</t>
      </text>
    </comment>
    <comment ref="AI168" authorId="0">
      <text>
        <t>Actual value: 5%</t>
      </text>
    </comment>
    <comment ref="AK168" authorId="0">
      <text>
        <t>Actual value: 0.25%</t>
      </text>
    </comment>
    <comment ref="AL168" authorId="0">
      <text>
        <t>Actual value: 0.2%</t>
      </text>
    </comment>
    <comment ref="AM168" authorId="0">
      <text>
        <t>Actual value: 1.5%</t>
      </text>
    </comment>
    <comment ref="AN168" authorId="0">
      <text>
        <t>Actual value: 0.3%</t>
      </text>
    </comment>
    <comment ref="AD169" authorId="0">
      <text>
        <t>Actual value: 5.5</t>
      </text>
    </comment>
    <comment ref="AE169" authorId="0">
      <text>
        <t>Actual value: 0.05%</t>
      </text>
    </comment>
    <comment ref="AF169" authorId="0">
      <text>
        <t>Actual value: 0.4%</t>
      </text>
    </comment>
    <comment ref="AH169" authorId="0">
      <text>
        <t>Actual value: 0.45%</t>
      </text>
    </comment>
    <comment ref="AI169" authorId="0">
      <text>
        <t>Actual value: 5%</t>
      </text>
    </comment>
    <comment ref="AK169" authorId="0">
      <text>
        <t>Actual value: 0.25%</t>
      </text>
    </comment>
    <comment ref="AL169" authorId="0">
      <text>
        <t>Actual value: 0.2%</t>
      </text>
    </comment>
    <comment ref="AM169" authorId="0">
      <text>
        <t>Actual value: 1.5%</t>
      </text>
    </comment>
    <comment ref="AN169" authorId="0">
      <text>
        <t>Actual value: 0.3%</t>
      </text>
    </comment>
    <comment ref="AD170" authorId="0">
      <text>
        <t>Actual value: 6</t>
      </text>
    </comment>
    <comment ref="AE170" authorId="0">
      <text>
        <t>Actual value: 0.05%</t>
      </text>
    </comment>
    <comment ref="AF170" authorId="0">
      <text>
        <t>Actual value: 0.5%</t>
      </text>
    </comment>
    <comment ref="AH170" authorId="0">
      <text>
        <t>Actual value: 0.55%</t>
      </text>
    </comment>
    <comment ref="AI170" authorId="0">
      <text>
        <t>Actual value: 5%</t>
      </text>
    </comment>
    <comment ref="AK170" authorId="0">
      <text>
        <t>Actual value: 0.25%</t>
      </text>
    </comment>
    <comment ref="AL170" authorId="0">
      <text>
        <t>Actual value: 0.3%</t>
      </text>
    </comment>
    <comment ref="AM170" authorId="0">
      <text>
        <t>Actual value: 1.5%</t>
      </text>
    </comment>
    <comment ref="AN170" authorId="0">
      <text>
        <t>Actual value: 0.3%</t>
      </text>
    </comment>
    <comment ref="AD171" authorId="0">
      <text>
        <t>Actual value: 6</t>
      </text>
    </comment>
    <comment ref="AE171" authorId="0">
      <text>
        <t>Actual value: 0.05%</t>
      </text>
    </comment>
    <comment ref="AF171" authorId="0">
      <text>
        <t>Actual value: 0.6%</t>
      </text>
    </comment>
    <comment ref="AH171" authorId="0">
      <text>
        <t>Actual value: 0.55%</t>
      </text>
    </comment>
    <comment ref="AI171" authorId="0">
      <text>
        <t>Actual value: 5%</t>
      </text>
    </comment>
    <comment ref="AK171" authorId="0">
      <text>
        <t>Actual value: 0.25%</t>
      </text>
    </comment>
    <comment ref="AL171" authorId="0">
      <text>
        <t>Actual value: 0.3%</t>
      </text>
    </comment>
    <comment ref="AM171" authorId="0">
      <text>
        <t>Actual value: 1.5%</t>
      </text>
    </comment>
    <comment ref="AN171" authorId="0">
      <text>
        <t>Actual value: 0.3%</t>
      </text>
    </comment>
    <comment ref="AD173" authorId="0">
      <text>
        <t>Actual value: 3.8</t>
      </text>
    </comment>
    <comment ref="AE173" authorId="0">
      <text>
        <t>Actual value: 0.05%</t>
      </text>
    </comment>
    <comment ref="AF173" authorId="0">
      <text>
        <t>Actual value: 0.3%</t>
      </text>
    </comment>
    <comment ref="AH173" authorId="0">
      <text>
        <t>Actual value: 0.35%</t>
      </text>
    </comment>
    <comment ref="AI173" authorId="0">
      <text>
        <t>Actual value: 5%</t>
      </text>
    </comment>
    <comment ref="AK173" authorId="0">
      <text>
        <t>Actual value: 0.25%</t>
      </text>
    </comment>
    <comment ref="AL173" authorId="0">
      <text>
        <t>Actual value: 0.2%</t>
      </text>
    </comment>
    <comment ref="AM173" authorId="0">
      <text>
        <t>Actual value: 1.5%</t>
      </text>
    </comment>
    <comment ref="AN173" authorId="0">
      <text>
        <t>Actual value: 0.3%</t>
      </text>
    </comment>
    <comment ref="AD174" authorId="0">
      <text>
        <t>Actual value: 5.5</t>
      </text>
    </comment>
    <comment ref="AE174" authorId="0">
      <text>
        <t>Actual value: 0.05%</t>
      </text>
    </comment>
    <comment ref="AF174" authorId="0">
      <text>
        <t>Actual value: 0.4%</t>
      </text>
    </comment>
    <comment ref="AH174" authorId="0">
      <text>
        <t>Actual value: 0.45%</t>
      </text>
    </comment>
    <comment ref="AI174" authorId="0">
      <text>
        <t>Actual value: 5%</t>
      </text>
    </comment>
    <comment ref="AK174" authorId="0">
      <text>
        <t>Actual value: 0.25%</t>
      </text>
    </comment>
    <comment ref="AL174" authorId="0">
      <text>
        <t>Actual value: 0.2%</t>
      </text>
    </comment>
    <comment ref="AM174" authorId="0">
      <text>
        <t>Actual value: 1.5%</t>
      </text>
    </comment>
    <comment ref="AN174" authorId="0">
      <text>
        <t>Actual value: 0.3%</t>
      </text>
    </comment>
    <comment ref="AD175" authorId="0">
      <text>
        <t>Actual value: 6</t>
      </text>
    </comment>
    <comment ref="AE175" authorId="0">
      <text>
        <t>Actual value: 0.05%</t>
      </text>
    </comment>
    <comment ref="AF175" authorId="0">
      <text>
        <t>Actual value: 0.5%</t>
      </text>
    </comment>
    <comment ref="AH175" authorId="0">
      <text>
        <t>Actual value: 0.55%</t>
      </text>
    </comment>
    <comment ref="AI175" authorId="0">
      <text>
        <t>Actual value: 5%</t>
      </text>
    </comment>
    <comment ref="AK175" authorId="0">
      <text>
        <t>Actual value: 0.25%</t>
      </text>
    </comment>
    <comment ref="AL175" authorId="0">
      <text>
        <t>Actual value: 0.3%</t>
      </text>
    </comment>
    <comment ref="AM175" authorId="0">
      <text>
        <t>Actual value: 1.5%</t>
      </text>
    </comment>
    <comment ref="AN175" authorId="0">
      <text>
        <t>Actual value: 0.3%</t>
      </text>
    </comment>
    <comment ref="AD176" authorId="0">
      <text>
        <t>Actual value: 6</t>
      </text>
    </comment>
    <comment ref="AE176" authorId="0">
      <text>
        <t>Actual value: 0.05%</t>
      </text>
    </comment>
    <comment ref="AF176" authorId="0">
      <text>
        <t>Actual value: 0.6%</t>
      </text>
    </comment>
    <comment ref="AH176" authorId="0">
      <text>
        <t>Actual value: 0.55%</t>
      </text>
    </comment>
    <comment ref="AI176" authorId="0">
      <text>
        <t>Actual value: 5%</t>
      </text>
    </comment>
    <comment ref="AK176" authorId="0">
      <text>
        <t>Actual value: 0.25%</t>
      </text>
    </comment>
    <comment ref="AL176" authorId="0">
      <text>
        <t>Actual value: 0.3%</t>
      </text>
    </comment>
    <comment ref="AM176" authorId="0">
      <text>
        <t>Actual value: 1.5%</t>
      </text>
    </comment>
    <comment ref="AN176" authorId="0">
      <text>
        <t>Actual value: 0.3%</t>
      </text>
    </comment>
    <comment ref="AD178" authorId="0">
      <text>
        <t>Actual value: 3.7</t>
      </text>
    </comment>
    <comment ref="AE178" authorId="0">
      <text>
        <t>Actual value: 0.05%</t>
      </text>
    </comment>
    <comment ref="AF178" authorId="0">
      <text>
        <t>Actual value: 0.3%</t>
      </text>
    </comment>
    <comment ref="AH178" authorId="0">
      <text>
        <t>Actual value: 0.35%</t>
      </text>
    </comment>
    <comment ref="AI178" authorId="0">
      <text>
        <t>Actual value: 5%</t>
      </text>
    </comment>
    <comment ref="AK178" authorId="0">
      <text>
        <t>Actual value: 0.25%</t>
      </text>
    </comment>
    <comment ref="AL178" authorId="0">
      <text>
        <t>Actual value: 0.2%</t>
      </text>
    </comment>
    <comment ref="AM178" authorId="0">
      <text>
        <t>Actual value: 1.5%</t>
      </text>
    </comment>
    <comment ref="AN178" authorId="0">
      <text>
        <t>Actual value: 0.3%</t>
      </text>
    </comment>
    <comment ref="AD179" authorId="0">
      <text>
        <t>Actual value: 5.3</t>
      </text>
    </comment>
    <comment ref="AE179" authorId="0">
      <text>
        <t>Actual value: 0.05%</t>
      </text>
    </comment>
    <comment ref="AF179" authorId="0">
      <text>
        <t>Actual value: 0.4%</t>
      </text>
    </comment>
    <comment ref="AH179" authorId="0">
      <text>
        <t>Actual value: 0.45%</t>
      </text>
    </comment>
    <comment ref="AI179" authorId="0">
      <text>
        <t>Actual value: 5%</t>
      </text>
    </comment>
    <comment ref="AK179" authorId="0">
      <text>
        <t>Actual value: 0.25%</t>
      </text>
    </comment>
    <comment ref="AL179" authorId="0">
      <text>
        <t>Actual value: 0.2%</t>
      </text>
    </comment>
    <comment ref="AM179" authorId="0">
      <text>
        <t>Actual value: 1.5%</t>
      </text>
    </comment>
    <comment ref="AN179" authorId="0">
      <text>
        <t>Actual value: 0.3%</t>
      </text>
    </comment>
    <comment ref="AD180" authorId="0">
      <text>
        <t>Actual value: 5.5</t>
      </text>
    </comment>
    <comment ref="AE180" authorId="0">
      <text>
        <t>Actual value: 0.05%</t>
      </text>
    </comment>
    <comment ref="AF180" authorId="0">
      <text>
        <t>Actual value: 0.5%</t>
      </text>
    </comment>
    <comment ref="AH180" authorId="0">
      <text>
        <t>Actual value: 0.55%</t>
      </text>
    </comment>
    <comment ref="AI180" authorId="0">
      <text>
        <t>Actual value: 5%</t>
      </text>
    </comment>
    <comment ref="AK180" authorId="0">
      <text>
        <t>Actual value: 0.25%</t>
      </text>
    </comment>
    <comment ref="AL180" authorId="0">
      <text>
        <t>Actual value: 0.3%</t>
      </text>
    </comment>
    <comment ref="AM180" authorId="0">
      <text>
        <t>Actual value: 1.5%</t>
      </text>
    </comment>
    <comment ref="AN180" authorId="0">
      <text>
        <t>Actual value: 0.3%</t>
      </text>
    </comment>
    <comment ref="AD181" authorId="0">
      <text>
        <t>Actual value: 5.5</t>
      </text>
    </comment>
    <comment ref="AE181" authorId="0">
      <text>
        <t>Actual value: 0.05%</t>
      </text>
    </comment>
    <comment ref="AF181" authorId="0">
      <text>
        <t>Actual value: 0.5%</t>
      </text>
    </comment>
    <comment ref="AH181" authorId="0">
      <text>
        <t>Actual value: 0.55%</t>
      </text>
    </comment>
    <comment ref="AI181" authorId="0">
      <text>
        <t>Actual value: 5%</t>
      </text>
    </comment>
    <comment ref="AK181" authorId="0">
      <text>
        <t>Actual value: 0.25%</t>
      </text>
    </comment>
    <comment ref="AL181" authorId="0">
      <text>
        <t>Actual value: 0.3%</t>
      </text>
    </comment>
    <comment ref="AM181" authorId="0">
      <text>
        <t>Actual value: 1.5%</t>
      </text>
    </comment>
    <comment ref="AN181" authorId="0">
      <text>
        <t>Actual value: 0.3%</t>
      </text>
    </comment>
    <comment ref="AD152" authorId="0">
      <text>
        <t>Actual value: 5.5</t>
      </text>
    </comment>
    <comment ref="AE152" authorId="0">
      <text>
        <t>Actual value: 0.05%</t>
      </text>
    </comment>
    <comment ref="AF152" authorId="0">
      <text>
        <t>Actual value: 0.5%</t>
      </text>
    </comment>
    <comment ref="AH152" authorId="0">
      <text>
        <t>Actual value: 0.55%</t>
      </text>
    </comment>
    <comment ref="AI152" authorId="0">
      <text>
        <t>Actual value: 5%</t>
      </text>
    </comment>
    <comment ref="AK152" authorId="0">
      <text>
        <t>Actual value: 0.25%</t>
      </text>
    </comment>
    <comment ref="AL152" authorId="0">
      <text>
        <t>Actual value: 0.3%</t>
      </text>
    </comment>
    <comment ref="AM152" authorId="0">
      <text>
        <t>Actual value: 1.5%</t>
      </text>
    </comment>
    <comment ref="AN152" authorId="0">
      <text>
        <t>Actual value: 0.3%</t>
      </text>
    </comment>
    <comment ref="AD153" authorId="0">
      <text>
        <t>Actual value: 5.5</t>
      </text>
    </comment>
    <comment ref="AE153" authorId="0">
      <text>
        <t>Actual value: 0.05%</t>
      </text>
    </comment>
    <comment ref="AF153" authorId="0">
      <text>
        <t>Actual value: 0.5%</t>
      </text>
    </comment>
    <comment ref="AH153" authorId="0">
      <text>
        <t>Actual value: 0.55%</t>
      </text>
    </comment>
    <comment ref="AI153" authorId="0">
      <text>
        <t>Actual value: 5%</t>
      </text>
    </comment>
    <comment ref="AK153" authorId="0">
      <text>
        <t>Actual value: 0.25%</t>
      </text>
    </comment>
    <comment ref="AL153" authorId="0">
      <text>
        <t>Actual value: 0.3%</t>
      </text>
    </comment>
    <comment ref="AM153" authorId="0">
      <text>
        <t>Actual value: 1.5%</t>
      </text>
    </comment>
    <comment ref="AN153" authorId="0">
      <text>
        <t>Actual value: 0.3%</t>
      </text>
    </comment>
    <comment ref="AD154" authorId="0">
      <text>
        <t>Actual value: 5.5</t>
      </text>
    </comment>
    <comment ref="AE154" authorId="0">
      <text>
        <t>Actual value: 0.05%</t>
      </text>
    </comment>
    <comment ref="AF154" authorId="0">
      <text>
        <t>Actual value: 0.5%</t>
      </text>
    </comment>
    <comment ref="AH154" authorId="0">
      <text>
        <t>Actual value: 0.55%</t>
      </text>
    </comment>
    <comment ref="AI154" authorId="0">
      <text>
        <t>Actual value: 5%</t>
      </text>
    </comment>
    <comment ref="AK154" authorId="0">
      <text>
        <t>Actual value: 0.25%</t>
      </text>
    </comment>
    <comment ref="AL154" authorId="0">
      <text>
        <t>Actual value: 0.3%</t>
      </text>
    </comment>
    <comment ref="AM154" authorId="0">
      <text>
        <t>Actual value: 1.5%</t>
      </text>
    </comment>
    <comment ref="AN154" authorId="0">
      <text>
        <t>Actual value: 0.3%</t>
      </text>
    </comment>
    <comment ref="AD155" authorId="0">
      <text>
        <t>Actual value: 5.5</t>
      </text>
    </comment>
    <comment ref="AE155" authorId="0">
      <text>
        <t>Actual value: 0.05%</t>
      </text>
    </comment>
    <comment ref="AF155" authorId="0">
      <text>
        <t>Actual value: 0.5%</t>
      </text>
    </comment>
    <comment ref="AH155" authorId="0">
      <text>
        <t>Actual value: 0.55%</t>
      </text>
    </comment>
    <comment ref="AI155" authorId="0">
      <text>
        <t>Actual value: 5%</t>
      </text>
    </comment>
    <comment ref="AK155" authorId="0">
      <text>
        <t>Actual value: 0.25%</t>
      </text>
    </comment>
    <comment ref="AL155" authorId="0">
      <text>
        <t>Actual value: 0.3%</t>
      </text>
    </comment>
    <comment ref="AM155" authorId="0">
      <text>
        <t>Actual value: 1.5%</t>
      </text>
    </comment>
    <comment ref="AN155" authorId="0">
      <text>
        <t>Actual value: 0.3%</t>
      </text>
    </comment>
    <comment ref="AD156" authorId="0">
      <text>
        <t>Actual value: 5.5</t>
      </text>
    </comment>
    <comment ref="AE156" authorId="0">
      <text>
        <t>Actual value: 0.05%</t>
      </text>
    </comment>
    <comment ref="AF156" authorId="0">
      <text>
        <t>Actual value: 0.5%</t>
      </text>
    </comment>
    <comment ref="AH156" authorId="0">
      <text>
        <t>Actual value: 0.55%</t>
      </text>
    </comment>
    <comment ref="AI156" authorId="0">
      <text>
        <t>Actual value: 5%</t>
      </text>
    </comment>
    <comment ref="AK156" authorId="0">
      <text>
        <t>Actual value: 0.25%</t>
      </text>
    </comment>
    <comment ref="AL156" authorId="0">
      <text>
        <t>Actual value: 0.3%</t>
      </text>
    </comment>
    <comment ref="AM156" authorId="0">
      <text>
        <t>Actual value: 1.5%</t>
      </text>
    </comment>
    <comment ref="AN156" authorId="0">
      <text>
        <t>Actual value: 0.3%</t>
      </text>
    </comment>
    <comment ref="AD157" authorId="0">
      <text>
        <t>Actual value: 5.5</t>
      </text>
    </comment>
    <comment ref="AE157" authorId="0">
      <text>
        <t>Actual value: 0.05%</t>
      </text>
    </comment>
    <comment ref="AF157" authorId="0">
      <text>
        <t>Actual value: 0.5%</t>
      </text>
    </comment>
    <comment ref="AH157" authorId="0">
      <text>
        <t>Actual value: 0.55%</t>
      </text>
    </comment>
    <comment ref="AI157" authorId="0">
      <text>
        <t>Actual value: 5%</t>
      </text>
    </comment>
    <comment ref="AK157" authorId="0">
      <text>
        <t>Actual value: 0.25%</t>
      </text>
    </comment>
    <comment ref="AL157" authorId="0">
      <text>
        <t>Actual value: 0.3%</t>
      </text>
    </comment>
    <comment ref="AM157" authorId="0">
      <text>
        <t>Actual value: 1.5%</t>
      </text>
    </comment>
    <comment ref="AN157" authorId="0">
      <text>
        <t>Actual value: 0.3%</t>
      </text>
    </comment>
    <comment ref="AD158" authorId="0">
      <text>
        <t>Actual value: 5.5</t>
      </text>
    </comment>
    <comment ref="AE158" authorId="0">
      <text>
        <t>Actual value: 0.05%</t>
      </text>
    </comment>
    <comment ref="AF158" authorId="0">
      <text>
        <t>Actual value: 0.5%</t>
      </text>
    </comment>
    <comment ref="AH158" authorId="0">
      <text>
        <t>Actual value: 0.55%</t>
      </text>
    </comment>
    <comment ref="AI158" authorId="0">
      <text>
        <t>Actual value: 5%</t>
      </text>
    </comment>
    <comment ref="AK158" authorId="0">
      <text>
        <t>Actual value: 0.25%</t>
      </text>
    </comment>
    <comment ref="AL158" authorId="0">
      <text>
        <t>Actual value: 0.3%</t>
      </text>
    </comment>
    <comment ref="AM158" authorId="0">
      <text>
        <t>Actual value: 1.5%</t>
      </text>
    </comment>
    <comment ref="AN158" authorId="0">
      <text>
        <t>Actual value: 0.3%</t>
      </text>
    </comment>
    <comment ref="AD159" authorId="0">
      <text>
        <t>Actual value: 5.5</t>
      </text>
    </comment>
    <comment ref="AE159" authorId="0">
      <text>
        <t>Actual value: 0.05%</t>
      </text>
    </comment>
    <comment ref="AF159" authorId="0">
      <text>
        <t>Actual value: 0.5%</t>
      </text>
    </comment>
    <comment ref="AH159" authorId="0">
      <text>
        <t>Actual value: 0.55%</t>
      </text>
    </comment>
    <comment ref="AI159" authorId="0">
      <text>
        <t>Actual value: 5%</t>
      </text>
    </comment>
    <comment ref="AK159" authorId="0">
      <text>
        <t>Actual value: 0.25%</t>
      </text>
    </comment>
    <comment ref="AL159" authorId="0">
      <text>
        <t>Actual value: 0.3%</t>
      </text>
    </comment>
    <comment ref="AM159" authorId="0">
      <text>
        <t>Actual value: 1.5%</t>
      </text>
    </comment>
    <comment ref="AN159" authorId="0">
      <text>
        <t>Actual value: 0.3%</t>
      </text>
    </comment>
    <comment ref="AD160" authorId="0">
      <text>
        <t>Actual value: 5.5</t>
      </text>
    </comment>
    <comment ref="AE160" authorId="0">
      <text>
        <t>Actual value: 0.05%</t>
      </text>
    </comment>
    <comment ref="AF160" authorId="0">
      <text>
        <t>Actual value: 0.5%</t>
      </text>
    </comment>
    <comment ref="AH160" authorId="0">
      <text>
        <t>Actual value: 0.55%</t>
      </text>
    </comment>
    <comment ref="AI160" authorId="0">
      <text>
        <t>Actual value: 5%</t>
      </text>
    </comment>
    <comment ref="AK160" authorId="0">
      <text>
        <t>Actual value: 0.25%</t>
      </text>
    </comment>
    <comment ref="AL160" authorId="0">
      <text>
        <t>Actual value: 0.3%</t>
      </text>
    </comment>
    <comment ref="AM160" authorId="0">
      <text>
        <t>Actual value: 1.5%</t>
      </text>
    </comment>
    <comment ref="AN160" authorId="0">
      <text>
        <t>Actual value: 0.3%</t>
      </text>
    </comment>
    <comment ref="AD161" authorId="0">
      <text>
        <t>Actual value: 5.5</t>
      </text>
    </comment>
    <comment ref="AE161" authorId="0">
      <text>
        <t>Actual value: 0.05%</t>
      </text>
    </comment>
    <comment ref="AF161" authorId="0">
      <text>
        <t>Actual value: 0.5%</t>
      </text>
    </comment>
    <comment ref="AH161" authorId="0">
      <text>
        <t>Actual value: 0.55%</t>
      </text>
    </comment>
    <comment ref="AI161" authorId="0">
      <text>
        <t>Actual value: 5%</t>
      </text>
    </comment>
    <comment ref="AK161" authorId="0">
      <text>
        <t>Actual value: 0.25%</t>
      </text>
    </comment>
    <comment ref="AL161" authorId="0">
      <text>
        <t>Actual value: 0.3%</t>
      </text>
    </comment>
    <comment ref="AM161" authorId="0">
      <text>
        <t>Actual value: 1.5%</t>
      </text>
    </comment>
    <comment ref="AN161" authorId="0">
      <text>
        <t>Actual value: 0.3%</t>
      </text>
    </comment>
    <comment ref="AD162" authorId="0">
      <text>
        <t>Actual value: 5.5</t>
      </text>
    </comment>
    <comment ref="AE162" authorId="0">
      <text>
        <t>Actual value: 0.05%</t>
      </text>
    </comment>
    <comment ref="AF162" authorId="0">
      <text>
        <t>Actual value: 0.5%</t>
      </text>
    </comment>
    <comment ref="AH162" authorId="0">
      <text>
        <t>Actual value: 0.55%</t>
      </text>
    </comment>
    <comment ref="AI162" authorId="0">
      <text>
        <t>Actual value: 5%</t>
      </text>
    </comment>
    <comment ref="AK162" authorId="0">
      <text>
        <t>Actual value: 0.25%</t>
      </text>
    </comment>
    <comment ref="AL162" authorId="0">
      <text>
        <t>Actual value: 0.3%</t>
      </text>
    </comment>
    <comment ref="AM162" authorId="0">
      <text>
        <t>Actual value: 1.5%</t>
      </text>
    </comment>
    <comment ref="AN162" authorId="0">
      <text>
        <t>Actual value: 0.3%</t>
      </text>
    </comment>
    <comment ref="AD163" authorId="0">
      <text>
        <t>Actual value: 5.5</t>
      </text>
    </comment>
    <comment ref="AE163" authorId="0">
      <text>
        <t>Actual value: 0.05%</t>
      </text>
    </comment>
    <comment ref="AF163" authorId="0">
      <text>
        <t>Actual value: 0.5%</t>
      </text>
    </comment>
    <comment ref="AH163" authorId="0">
      <text>
        <t>Actual value: 0.55%</t>
      </text>
    </comment>
    <comment ref="AI163" authorId="0">
      <text>
        <t>Actual value: 5%</t>
      </text>
    </comment>
    <comment ref="AK163" authorId="0">
      <text>
        <t>Actual value: 0.25%</t>
      </text>
    </comment>
    <comment ref="AL163" authorId="0">
      <text>
        <t>Actual value: 0.3%</t>
      </text>
    </comment>
    <comment ref="AM163" authorId="0">
      <text>
        <t>Actual value: 1.5%</t>
      </text>
    </comment>
    <comment ref="AN163" authorId="0">
      <text>
        <t>Actual value: 0.3%</t>
      </text>
    </comment>
    <comment ref="AD164" authorId="0">
      <text>
        <t>Actual value: 5.5</t>
      </text>
    </comment>
    <comment ref="AE164" authorId="0">
      <text>
        <t>Actual value: 0.05%</t>
      </text>
    </comment>
    <comment ref="AF164" authorId="0">
      <text>
        <t>Actual value: 0.5%</t>
      </text>
    </comment>
    <comment ref="AH164" authorId="0">
      <text>
        <t>Actual value: 0.55%</t>
      </text>
    </comment>
    <comment ref="AI164" authorId="0">
      <text>
        <t>Actual value: 5%</t>
      </text>
    </comment>
    <comment ref="AK164" authorId="0">
      <text>
        <t>Actual value: 0.25%</t>
      </text>
    </comment>
    <comment ref="AL164" authorId="0">
      <text>
        <t>Actual value: 0.3%</t>
      </text>
    </comment>
    <comment ref="AM164" authorId="0">
      <text>
        <t>Actual value: 1.5%</t>
      </text>
    </comment>
    <comment ref="AN164" authorId="0">
      <text>
        <t>Actual value: 0.3%</t>
      </text>
    </comment>
    <comment ref="AD165" authorId="0">
      <text>
        <t>Actual value: 5.5</t>
      </text>
    </comment>
    <comment ref="AE165" authorId="0">
      <text>
        <t>Actual value: 0.05%</t>
      </text>
    </comment>
    <comment ref="AF165" authorId="0">
      <text>
        <t>Actual value: 0.5%</t>
      </text>
    </comment>
    <comment ref="AH165" authorId="0">
      <text>
        <t>Actual value: 0.55%</t>
      </text>
    </comment>
    <comment ref="AI165" authorId="0">
      <text>
        <t>Actual value: 5%</t>
      </text>
    </comment>
    <comment ref="AK165" authorId="0">
      <text>
        <t>Actual value: 0.25%</t>
      </text>
    </comment>
    <comment ref="AL165" authorId="0">
      <text>
        <t>Actual value: 0.3%</t>
      </text>
    </comment>
    <comment ref="AM165" authorId="0">
      <text>
        <t>Actual value: 1.5%</t>
      </text>
    </comment>
    <comment ref="AN165" authorId="0">
      <text>
        <t>Actual value: 0.3%</t>
      </text>
    </comment>
    <comment ref="AD166" authorId="0">
      <text>
        <t>Actual value: 5.5</t>
      </text>
    </comment>
    <comment ref="AE166" authorId="0">
      <text>
        <t>Actual value: 0.05%</t>
      </text>
    </comment>
    <comment ref="AF166" authorId="0">
      <text>
        <t>Actual value: 0.5%</t>
      </text>
    </comment>
    <comment ref="AH166" authorId="0">
      <text>
        <t>Actual value: 0.55%</t>
      </text>
    </comment>
    <comment ref="AI166" authorId="0">
      <text>
        <t>Actual value: 5%</t>
      </text>
    </comment>
    <comment ref="AK166" authorId="0">
      <text>
        <t>Actual value: 0.25%</t>
      </text>
    </comment>
    <comment ref="AL166" authorId="0">
      <text>
        <t>Actual value: 0.3%</t>
      </text>
    </comment>
    <comment ref="AM166" authorId="0">
      <text>
        <t>Actual value: 1.5%</t>
      </text>
    </comment>
    <comment ref="AN166" authorId="0">
      <text>
        <t>Actual value: 0.3%</t>
      </text>
    </comment>
    <comment ref="AD182" authorId="0">
      <text>
        <t>Actual value: 5.5</t>
      </text>
    </comment>
    <comment ref="AE182" authorId="0">
      <text>
        <t>Actual value: 0.05%</t>
      </text>
    </comment>
    <comment ref="AF182" authorId="0">
      <text>
        <t>Actual value: 0.5%</t>
      </text>
    </comment>
    <comment ref="AH182" authorId="0">
      <text>
        <t>Actual value: 0.55%</t>
      </text>
    </comment>
    <comment ref="AI182" authorId="0">
      <text>
        <t>Actual value: 5%</t>
      </text>
    </comment>
    <comment ref="AK182" authorId="0">
      <text>
        <t>Actual value: 0.25%</t>
      </text>
    </comment>
    <comment ref="AL182" authorId="0">
      <text>
        <t>Actual value: 0.3%</t>
      </text>
    </comment>
    <comment ref="AM182" authorId="0">
      <text>
        <t>Actual value: 1.5%</t>
      </text>
    </comment>
    <comment ref="AN182" authorId="0">
      <text>
        <t>Actual value: 0.3%</t>
      </text>
    </comment>
    <comment ref="AD183" authorId="0">
      <text>
        <t>Actual value: 5.5</t>
      </text>
    </comment>
    <comment ref="AE183" authorId="0">
      <text>
        <t>Actual value: 0.05%</t>
      </text>
    </comment>
    <comment ref="AF183" authorId="0">
      <text>
        <t>Actual value: 0.5%</t>
      </text>
    </comment>
    <comment ref="AH183" authorId="0">
      <text>
        <t>Actual value: 0.55%</t>
      </text>
    </comment>
    <comment ref="AI183" authorId="0">
      <text>
        <t>Actual value: 5%</t>
      </text>
    </comment>
    <comment ref="AK183" authorId="0">
      <text>
        <t>Actual value: 0.25%</t>
      </text>
    </comment>
    <comment ref="AL183" authorId="0">
      <text>
        <t>Actual value: 0.3%</t>
      </text>
    </comment>
    <comment ref="AM183" authorId="0">
      <text>
        <t>Actual value: 1.5%</t>
      </text>
    </comment>
    <comment ref="AN183" authorId="0">
      <text>
        <t>Actual value: 0.3%</t>
      </text>
    </comment>
    <comment ref="AD184" authorId="0">
      <text>
        <t>Actual value: 5.5</t>
      </text>
    </comment>
    <comment ref="AE184" authorId="0">
      <text>
        <t>Actual value: 0.05%</t>
      </text>
    </comment>
    <comment ref="AF184" authorId="0">
      <text>
        <t>Actual value: 0.5%</t>
      </text>
    </comment>
    <comment ref="AH184" authorId="0">
      <text>
        <t>Actual value: 0.55%</t>
      </text>
    </comment>
    <comment ref="AI184" authorId="0">
      <text>
        <t>Actual value: 5%</t>
      </text>
    </comment>
    <comment ref="AK184" authorId="0">
      <text>
        <t>Actual value: 0.25%</t>
      </text>
    </comment>
    <comment ref="AL184" authorId="0">
      <text>
        <t>Actual value: 0.3%</t>
      </text>
    </comment>
    <comment ref="AM184" authorId="0">
      <text>
        <t>Actual value: 1.5%</t>
      </text>
    </comment>
    <comment ref="AN184" authorId="0">
      <text>
        <t>Actual value: 0.3%</t>
      </text>
    </comment>
    <comment ref="AD185" authorId="0">
      <text>
        <t>Actual value: 5.5</t>
      </text>
    </comment>
    <comment ref="AE185" authorId="0">
      <text>
        <t>Actual value: 0.05%</t>
      </text>
    </comment>
    <comment ref="AF185" authorId="0">
      <text>
        <t>Actual value: 0.5%</t>
      </text>
    </comment>
    <comment ref="AH185" authorId="0">
      <text>
        <t>Actual value: 0.55%</t>
      </text>
    </comment>
    <comment ref="AI185" authorId="0">
      <text>
        <t>Actual value: 5%</t>
      </text>
    </comment>
    <comment ref="AK185" authorId="0">
      <text>
        <t>Actual value: 0.25%</t>
      </text>
    </comment>
    <comment ref="AL185" authorId="0">
      <text>
        <t>Actual value: 0.3%</t>
      </text>
    </comment>
    <comment ref="AM185" authorId="0">
      <text>
        <t>Actual value: 1.5%</t>
      </text>
    </comment>
    <comment ref="AN185" authorId="0">
      <text>
        <t>Actual value: 0.3%</t>
      </text>
    </comment>
    <comment ref="AD186" authorId="0">
      <text>
        <t>Actual value: 5.5</t>
      </text>
    </comment>
    <comment ref="AE186" authorId="0">
      <text>
        <t>Actual value: 0.05%</t>
      </text>
    </comment>
    <comment ref="AF186" authorId="0">
      <text>
        <t>Actual value: 0.5%</t>
      </text>
    </comment>
    <comment ref="AH186" authorId="0">
      <text>
        <t>Actual value: 0.55%</t>
      </text>
    </comment>
    <comment ref="AI186" authorId="0">
      <text>
        <t>Actual value: 5%</t>
      </text>
    </comment>
    <comment ref="AK186" authorId="0">
      <text>
        <t>Actual value: 0.25%</t>
      </text>
    </comment>
    <comment ref="AL186" authorId="0">
      <text>
        <t>Actual value: 0.3%</t>
      </text>
    </comment>
    <comment ref="AM186" authorId="0">
      <text>
        <t>Actual value: 1.5%</t>
      </text>
    </comment>
    <comment ref="AN186" authorId="0">
      <text>
        <t>Actual value: 0.3%</t>
      </text>
    </comment>
    <comment ref="AD187" authorId="0">
      <text>
        <t>Actual value: 5.5</t>
      </text>
    </comment>
    <comment ref="AE187" authorId="0">
      <text>
        <t>Actual value: 0.05%</t>
      </text>
    </comment>
    <comment ref="AF187" authorId="0">
      <text>
        <t>Actual value: 0.5%</t>
      </text>
    </comment>
    <comment ref="AH187" authorId="0">
      <text>
        <t>Actual value: 0.55%</t>
      </text>
    </comment>
    <comment ref="AI187" authorId="0">
      <text>
        <t>Actual value: 5%</t>
      </text>
    </comment>
    <comment ref="AK187" authorId="0">
      <text>
        <t>Actual value: 0.25%</t>
      </text>
    </comment>
    <comment ref="AL187" authorId="0">
      <text>
        <t>Actual value: 0.3%</t>
      </text>
    </comment>
    <comment ref="AM187" authorId="0">
      <text>
        <t>Actual value: 1.5%</t>
      </text>
    </comment>
    <comment ref="AN187" authorId="0">
      <text>
        <t>Actual value: 0.3%</t>
      </text>
    </comment>
    <comment ref="AD188" authorId="0">
      <text>
        <t>Actual value: 5.5</t>
      </text>
    </comment>
    <comment ref="AE188" authorId="0">
      <text>
        <t>Actual value: 0.05%</t>
      </text>
    </comment>
    <comment ref="AF188" authorId="0">
      <text>
        <t>Actual value: 0.5%</t>
      </text>
    </comment>
    <comment ref="AH188" authorId="0">
      <text>
        <t>Actual value: 0.55%</t>
      </text>
    </comment>
    <comment ref="AI188" authorId="0">
      <text>
        <t>Actual value: 5%</t>
      </text>
    </comment>
    <comment ref="AK188" authorId="0">
      <text>
        <t>Actual value: 0.25%</t>
      </text>
    </comment>
    <comment ref="AL188" authorId="0">
      <text>
        <t>Actual value: 0.3%</t>
      </text>
    </comment>
    <comment ref="AM188" authorId="0">
      <text>
        <t>Actual value: 1.5%</t>
      </text>
    </comment>
    <comment ref="AN188" authorId="0">
      <text>
        <t>Actual value: 0.3%</t>
      </text>
    </comment>
    <comment ref="AD189" authorId="0">
      <text>
        <t>Actual value: 5.5</t>
      </text>
    </comment>
    <comment ref="AE189" authorId="0">
      <text>
        <t>Actual value: 0.05%</t>
      </text>
    </comment>
    <comment ref="AF189" authorId="0">
      <text>
        <t>Actual value: 0.5%</t>
      </text>
    </comment>
    <comment ref="AH189" authorId="0">
      <text>
        <t>Actual value: 0.55%</t>
      </text>
    </comment>
    <comment ref="AI189" authorId="0">
      <text>
        <t>Actual value: 5%</t>
      </text>
    </comment>
    <comment ref="AK189" authorId="0">
      <text>
        <t>Actual value: 0.25%</t>
      </text>
    </comment>
    <comment ref="AL189" authorId="0">
      <text>
        <t>Actual value: 0.3%</t>
      </text>
    </comment>
    <comment ref="AM189" authorId="0">
      <text>
        <t>Actual value: 1.5%</t>
      </text>
    </comment>
    <comment ref="AN189" authorId="0">
      <text>
        <t>Actual value: 0.3%</t>
      </text>
    </comment>
    <comment ref="AD190" authorId="0">
      <text>
        <t>Actual value: 5.5</t>
      </text>
    </comment>
    <comment ref="AE190" authorId="0">
      <text>
        <t>Actual value: 0.05%</t>
      </text>
    </comment>
    <comment ref="AF190" authorId="0">
      <text>
        <t>Actual value: 0.5%</t>
      </text>
    </comment>
    <comment ref="AH190" authorId="0">
      <text>
        <t>Actual value: 0.55%</t>
      </text>
    </comment>
    <comment ref="AI190" authorId="0">
      <text>
        <t>Actual value: 5%</t>
      </text>
    </comment>
    <comment ref="AK190" authorId="0">
      <text>
        <t>Actual value: 0.25%</t>
      </text>
    </comment>
    <comment ref="AL190" authorId="0">
      <text>
        <t>Actual value: 0.3%</t>
      </text>
    </comment>
    <comment ref="AM190" authorId="0">
      <text>
        <t>Actual value: 1.5%</t>
      </text>
    </comment>
    <comment ref="AN190" authorId="0">
      <text>
        <t>Actual value: 0.3%</t>
      </text>
    </comment>
    <comment ref="AD191" authorId="0">
      <text>
        <t>Actual value: 5.5</t>
      </text>
    </comment>
    <comment ref="AE191" authorId="0">
      <text>
        <t>Actual value: 0.05%</t>
      </text>
    </comment>
    <comment ref="AF191" authorId="0">
      <text>
        <t>Actual value: 0.5%</t>
      </text>
    </comment>
    <comment ref="AH191" authorId="0">
      <text>
        <t>Actual value: 0.55%</t>
      </text>
    </comment>
    <comment ref="AI191" authorId="0">
      <text>
        <t>Actual value: 5%</t>
      </text>
    </comment>
    <comment ref="AK191" authorId="0">
      <text>
        <t>Actual value: 0.25%</t>
      </text>
    </comment>
    <comment ref="AL191" authorId="0">
      <text>
        <t>Actual value: 0.3%</t>
      </text>
    </comment>
    <comment ref="AM191" authorId="0">
      <text>
        <t>Actual value: 1.5%</t>
      </text>
    </comment>
    <comment ref="AN191" authorId="0">
      <text>
        <t>Actual value: 0.3%</t>
      </text>
    </comment>
    <comment ref="AD192" authorId="0">
      <text>
        <t>Actual value: 5.5</t>
      </text>
    </comment>
    <comment ref="AE192" authorId="0">
      <text>
        <t>Actual value: 0.05%</t>
      </text>
    </comment>
    <comment ref="AF192" authorId="0">
      <text>
        <t>Actual value: 0.5%</t>
      </text>
    </comment>
    <comment ref="AH192" authorId="0">
      <text>
        <t>Actual value: 0.55%</t>
      </text>
    </comment>
    <comment ref="AI192" authorId="0">
      <text>
        <t>Actual value: 5%</t>
      </text>
    </comment>
    <comment ref="AK192" authorId="0">
      <text>
        <t>Actual value: 0.25%</t>
      </text>
    </comment>
    <comment ref="AL192" authorId="0">
      <text>
        <t>Actual value: 0.3%</t>
      </text>
    </comment>
    <comment ref="AM192" authorId="0">
      <text>
        <t>Actual value: 1.5%</t>
      </text>
    </comment>
    <comment ref="AN192" authorId="0">
      <text>
        <t>Actual value: 0.3%</t>
      </text>
    </comment>
    <comment ref="AD193" authorId="0">
      <text>
        <t>Actual value: 5.5</t>
      </text>
    </comment>
    <comment ref="AE193" authorId="0">
      <text>
        <t>Actual value: 0.05%</t>
      </text>
    </comment>
    <comment ref="AF193" authorId="0">
      <text>
        <t>Actual value: 0.5%</t>
      </text>
    </comment>
    <comment ref="AH193" authorId="0">
      <text>
        <t>Actual value: 0.55%</t>
      </text>
    </comment>
    <comment ref="AI193" authorId="0">
      <text>
        <t>Actual value: 5%</t>
      </text>
    </comment>
    <comment ref="AK193" authorId="0">
      <text>
        <t>Actual value: 0.25%</t>
      </text>
    </comment>
    <comment ref="AL193" authorId="0">
      <text>
        <t>Actual value: 0.3%</t>
      </text>
    </comment>
    <comment ref="AM193" authorId="0">
      <text>
        <t>Actual value: 1.5%</t>
      </text>
    </comment>
    <comment ref="AN193" authorId="0">
      <text>
        <t>Actual value: 0.3%</t>
      </text>
    </comment>
    <comment ref="AD194" authorId="0">
      <text>
        <t>Actual value: 5.5</t>
      </text>
    </comment>
    <comment ref="AE194" authorId="0">
      <text>
        <t>Actual value: 0.05%</t>
      </text>
    </comment>
    <comment ref="AF194" authorId="0">
      <text>
        <t>Actual value: 0.5%</t>
      </text>
    </comment>
    <comment ref="AH194" authorId="0">
      <text>
        <t>Actual value: 0.55%</t>
      </text>
    </comment>
    <comment ref="AI194" authorId="0">
      <text>
        <t>Actual value: 5%</t>
      </text>
    </comment>
    <comment ref="AK194" authorId="0">
      <text>
        <t>Actual value: 0.25%</t>
      </text>
    </comment>
    <comment ref="AL194" authorId="0">
      <text>
        <t>Actual value: 0.3%</t>
      </text>
    </comment>
    <comment ref="AM194" authorId="0">
      <text>
        <t>Actual value: 1.5%</t>
      </text>
    </comment>
    <comment ref="AN194" authorId="0">
      <text>
        <t>Actual value: 0.3%</t>
      </text>
    </comment>
    <comment ref="AD195" authorId="0">
      <text>
        <t>Actual value: 5.5</t>
      </text>
    </comment>
    <comment ref="AE195" authorId="0">
      <text>
        <t>Actual value: 0.05%</t>
      </text>
    </comment>
    <comment ref="AF195" authorId="0">
      <text>
        <t>Actual value: 0.5%</t>
      </text>
    </comment>
    <comment ref="AH195" authorId="0">
      <text>
        <t>Actual value: 0.55%</t>
      </text>
    </comment>
    <comment ref="AI195" authorId="0">
      <text>
        <t>Actual value: 5%</t>
      </text>
    </comment>
    <comment ref="AK195" authorId="0">
      <text>
        <t>Actual value: 0.25%</t>
      </text>
    </comment>
    <comment ref="AL195" authorId="0">
      <text>
        <t>Actual value: 0.3%</t>
      </text>
    </comment>
    <comment ref="AM195" authorId="0">
      <text>
        <t>Actual value: 1.5%</t>
      </text>
    </comment>
    <comment ref="AN195" authorId="0">
      <text>
        <t>Actual value: 0.3%</t>
      </text>
    </comment>
    <comment ref="AD196" authorId="0">
      <text>
        <t>Actual value: 5.5</t>
      </text>
    </comment>
    <comment ref="AE196" authorId="0">
      <text>
        <t>Actual value: 0.05%</t>
      </text>
    </comment>
    <comment ref="AF196" authorId="0">
      <text>
        <t>Actual value: 0.5%</t>
      </text>
    </comment>
    <comment ref="AH196" authorId="0">
      <text>
        <t>Actual value: 0.55%</t>
      </text>
    </comment>
    <comment ref="AI196" authorId="0">
      <text>
        <t>Actual value: 5%</t>
      </text>
    </comment>
    <comment ref="AK196" authorId="0">
      <text>
        <t>Actual value: 0.25%</t>
      </text>
    </comment>
    <comment ref="AL196" authorId="0">
      <text>
        <t>Actual value: 0.3%</t>
      </text>
    </comment>
    <comment ref="AM196" authorId="0">
      <text>
        <t>Actual value: 1.5%</t>
      </text>
    </comment>
    <comment ref="AN196" authorId="0">
      <text>
        <t>Actual value: 0.3%</t>
      </text>
    </comment>
    <comment ref="AD2" authorId="0">
      <text>
        <t>Actual value: 5.5</t>
      </text>
    </comment>
    <comment ref="AE2" authorId="0">
      <text>
        <t>Actual value: 0.05%</t>
      </text>
    </comment>
    <comment ref="AF2" authorId="0">
      <text>
        <t>Actual value: 0.5%</t>
      </text>
    </comment>
    <comment ref="AH2" authorId="0">
      <text>
        <t>Actual value: 0.55%</t>
      </text>
    </comment>
    <comment ref="AI2" authorId="0">
      <text>
        <t>Actual value: 5%</t>
      </text>
    </comment>
    <comment ref="AK2" authorId="0">
      <text>
        <t>Actual value: 0.25%</t>
      </text>
    </comment>
    <comment ref="AL2" authorId="0">
      <text>
        <t>Actual value: 0.3%</t>
      </text>
    </comment>
    <comment ref="AM2" authorId="0">
      <text>
        <t>Actual value: 1.5%</t>
      </text>
    </comment>
    <comment ref="AN2" authorId="0">
      <text>
        <t>Actual value: 0.3%</t>
      </text>
    </comment>
    <comment ref="AD3" authorId="0">
      <text>
        <t>Actual value: 5.5</t>
      </text>
    </comment>
    <comment ref="AE3" authorId="0">
      <text>
        <t>Actual value: 0.05%</t>
      </text>
    </comment>
    <comment ref="AF3" authorId="0">
      <text>
        <t>Actual value: 0.5%</t>
      </text>
    </comment>
    <comment ref="AH3" authorId="0">
      <text>
        <t>Actual value: 0.55%</t>
      </text>
    </comment>
    <comment ref="AI3" authorId="0">
      <text>
        <t>Actual value: 5%</t>
      </text>
    </comment>
    <comment ref="AK3" authorId="0">
      <text>
        <t>Actual value: 0.25%</t>
      </text>
    </comment>
    <comment ref="AL3" authorId="0">
      <text>
        <t>Actual value: 0.3%</t>
      </text>
    </comment>
    <comment ref="AM3" authorId="0">
      <text>
        <t>Actual value: 1.5%</t>
      </text>
    </comment>
    <comment ref="AN3" authorId="0">
      <text>
        <t>Actual value: 0.3%</t>
      </text>
    </comment>
    <comment ref="AD4" authorId="0">
      <text>
        <t>Actual value: 5.5</t>
      </text>
    </comment>
    <comment ref="AE4" authorId="0">
      <text>
        <t>Actual value: 0.05%</t>
      </text>
    </comment>
    <comment ref="AF4" authorId="0">
      <text>
        <t>Actual value: 0.5%</t>
      </text>
    </comment>
    <comment ref="AH4" authorId="0">
      <text>
        <t>Actual value: 0.55%</t>
      </text>
    </comment>
    <comment ref="AI4" authorId="0">
      <text>
        <t>Actual value: 5%</t>
      </text>
    </comment>
    <comment ref="AK4" authorId="0">
      <text>
        <t>Actual value: 0.25%</t>
      </text>
    </comment>
    <comment ref="AL4" authorId="0">
      <text>
        <t>Actual value: 0.3%</t>
      </text>
    </comment>
    <comment ref="AM4" authorId="0">
      <text>
        <t>Actual value: 1.5%</t>
      </text>
    </comment>
    <comment ref="AN4" authorId="0">
      <text>
        <t>Actual value: 0.3%</t>
      </text>
    </comment>
    <comment ref="AD5" authorId="0">
      <text>
        <t>Actual value: 5.5</t>
      </text>
    </comment>
    <comment ref="AE5" authorId="0">
      <text>
        <t>Actual value: 0.05%</t>
      </text>
    </comment>
    <comment ref="AF5" authorId="0">
      <text>
        <t>Actual value: 0.5%</t>
      </text>
    </comment>
    <comment ref="AH5" authorId="0">
      <text>
        <t>Actual value: 0.55%</t>
      </text>
    </comment>
    <comment ref="AI5" authorId="0">
      <text>
        <t>Actual value: 5%</t>
      </text>
    </comment>
    <comment ref="AK5" authorId="0">
      <text>
        <t>Actual value: 0.25%</t>
      </text>
    </comment>
    <comment ref="AL5" authorId="0">
      <text>
        <t>Actual value: 0.3%</t>
      </text>
    </comment>
    <comment ref="AM5" authorId="0">
      <text>
        <t>Actual value: 1.5%</t>
      </text>
    </comment>
    <comment ref="AN5" authorId="0">
      <text>
        <t>Actual value: 0.3%</t>
      </text>
    </comment>
    <comment ref="AD6" authorId="0">
      <text>
        <t>Actual value: 5.5</t>
      </text>
    </comment>
    <comment ref="AE6" authorId="0">
      <text>
        <t>Actual value: 0.05%</t>
      </text>
    </comment>
    <comment ref="AF6" authorId="0">
      <text>
        <t>Actual value: 0.5%</t>
      </text>
    </comment>
    <comment ref="AH6" authorId="0">
      <text>
        <t>Actual value: 0.55%</t>
      </text>
    </comment>
    <comment ref="AI6" authorId="0">
      <text>
        <t>Actual value: 5%</t>
      </text>
    </comment>
    <comment ref="AK6" authorId="0">
      <text>
        <t>Actual value: 0.25%</t>
      </text>
    </comment>
    <comment ref="AL6" authorId="0">
      <text>
        <t>Actual value: 0.3%</t>
      </text>
    </comment>
    <comment ref="AM6" authorId="0">
      <text>
        <t>Actual value: 1.5%</t>
      </text>
    </comment>
    <comment ref="AN6" authorId="0">
      <text>
        <t>Actual value: 0.3%</t>
      </text>
    </comment>
    <comment ref="AD7" authorId="0">
      <text>
        <t>Actual value: 5.5</t>
      </text>
    </comment>
    <comment ref="AE7" authorId="0">
      <text>
        <t>Actual value: 0.05%</t>
      </text>
    </comment>
    <comment ref="AF7" authorId="0">
      <text>
        <t>Actual value: 0.5%</t>
      </text>
    </comment>
    <comment ref="AH7" authorId="0">
      <text>
        <t>Actual value: 0.55%</t>
      </text>
    </comment>
    <comment ref="AI7" authorId="0">
      <text>
        <t>Actual value: 5%</t>
      </text>
    </comment>
    <comment ref="AK7" authorId="0">
      <text>
        <t>Actual value: 0.25%</t>
      </text>
    </comment>
    <comment ref="AL7" authorId="0">
      <text>
        <t>Actual value: 0.3%</t>
      </text>
    </comment>
    <comment ref="AM7" authorId="0">
      <text>
        <t>Actual value: 1.5%</t>
      </text>
    </comment>
    <comment ref="AN7" authorId="0">
      <text>
        <t>Actual value: 0.3%</t>
      </text>
    </comment>
    <comment ref="AD8" authorId="0">
      <text>
        <t>Actual value: 5.5</t>
      </text>
    </comment>
    <comment ref="AE8" authorId="0">
      <text>
        <t>Actual value: 0.05%</t>
      </text>
    </comment>
    <comment ref="AF8" authorId="0">
      <text>
        <t>Actual value: 0.5%</t>
      </text>
    </comment>
    <comment ref="AH8" authorId="0">
      <text>
        <t>Actual value: 0.55%</t>
      </text>
    </comment>
    <comment ref="AI8" authorId="0">
      <text>
        <t>Actual value: 5%</t>
      </text>
    </comment>
    <comment ref="AK8" authorId="0">
      <text>
        <t>Actual value: 0.25%</t>
      </text>
    </comment>
    <comment ref="AL8" authorId="0">
      <text>
        <t>Actual value: 0.3%</t>
      </text>
    </comment>
    <comment ref="AM8" authorId="0">
      <text>
        <t>Actual value: 1.5%</t>
      </text>
    </comment>
    <comment ref="AN8" authorId="0">
      <text>
        <t>Actual value: 0.3%</t>
      </text>
    </comment>
    <comment ref="AD9" authorId="0">
      <text>
        <t>Actual value: 5.5</t>
      </text>
    </comment>
    <comment ref="AE9" authorId="0">
      <text>
        <t>Actual value: 0.05%</t>
      </text>
    </comment>
    <comment ref="AF9" authorId="0">
      <text>
        <t>Actual value: 0.5%</t>
      </text>
    </comment>
    <comment ref="AH9" authorId="0">
      <text>
        <t>Actual value: 0.55%</t>
      </text>
    </comment>
    <comment ref="AI9" authorId="0">
      <text>
        <t>Actual value: 5%</t>
      </text>
    </comment>
    <comment ref="AK9" authorId="0">
      <text>
        <t>Actual value: 0.25%</t>
      </text>
    </comment>
    <comment ref="AL9" authorId="0">
      <text>
        <t>Actual value: 0.3%</t>
      </text>
    </comment>
    <comment ref="AM9" authorId="0">
      <text>
        <t>Actual value: 1.5%</t>
      </text>
    </comment>
    <comment ref="AN9" authorId="0">
      <text>
        <t>Actual value: 0.3%</t>
      </text>
    </comment>
    <comment ref="AD10" authorId="0">
      <text>
        <t>Actual value: 5.5</t>
      </text>
    </comment>
    <comment ref="AE10" authorId="0">
      <text>
        <t>Actual value: 0.05%</t>
      </text>
    </comment>
    <comment ref="AF10" authorId="0">
      <text>
        <t>Actual value: 0.5%</t>
      </text>
    </comment>
    <comment ref="AH10" authorId="0">
      <text>
        <t>Actual value: 0.55%</t>
      </text>
    </comment>
    <comment ref="AI10" authorId="0">
      <text>
        <t>Actual value: 5%</t>
      </text>
    </comment>
    <comment ref="AK10" authorId="0">
      <text>
        <t>Actual value: 0.25%</t>
      </text>
    </comment>
    <comment ref="AL10" authorId="0">
      <text>
        <t>Actual value: 0.3%</t>
      </text>
    </comment>
    <comment ref="AM10" authorId="0">
      <text>
        <t>Actual value: 1.5%</t>
      </text>
    </comment>
    <comment ref="AN10" authorId="0">
      <text>
        <t>Actual value: 0.3%</t>
      </text>
    </comment>
    <comment ref="AD11" authorId="0">
      <text>
        <t>Actual value: 5.5</t>
      </text>
    </comment>
    <comment ref="AE11" authorId="0">
      <text>
        <t>Actual value: 0.05%</t>
      </text>
    </comment>
    <comment ref="AF11" authorId="0">
      <text>
        <t>Actual value: 0.5%</t>
      </text>
    </comment>
    <comment ref="AH11" authorId="0">
      <text>
        <t>Actual value: 0.55%</t>
      </text>
    </comment>
    <comment ref="AI11" authorId="0">
      <text>
        <t>Actual value: 5%</t>
      </text>
    </comment>
    <comment ref="AK11" authorId="0">
      <text>
        <t>Actual value: 0.25%</t>
      </text>
    </comment>
    <comment ref="AL11" authorId="0">
      <text>
        <t>Actual value: 0.3%</t>
      </text>
    </comment>
    <comment ref="AM11" authorId="0">
      <text>
        <t>Actual value: 1.5%</t>
      </text>
    </comment>
    <comment ref="AN11" authorId="0">
      <text>
        <t>Actual value: 0.3%</t>
      </text>
    </comment>
    <comment ref="AD12" authorId="0">
      <text>
        <t>Actual value: 5.5</t>
      </text>
    </comment>
    <comment ref="AE12" authorId="0">
      <text>
        <t>Actual value: 0.05%</t>
      </text>
    </comment>
    <comment ref="AF12" authorId="0">
      <text>
        <t>Actual value: 0.5%</t>
      </text>
    </comment>
    <comment ref="AH12" authorId="0">
      <text>
        <t>Actual value: 0.55%</t>
      </text>
    </comment>
    <comment ref="AI12" authorId="0">
      <text>
        <t>Actual value: 5%</t>
      </text>
    </comment>
    <comment ref="AK12" authorId="0">
      <text>
        <t>Actual value: 0.25%</t>
      </text>
    </comment>
    <comment ref="AL12" authorId="0">
      <text>
        <t>Actual value: 0.3%</t>
      </text>
    </comment>
    <comment ref="AM12" authorId="0">
      <text>
        <t>Actual value: 1.5%</t>
      </text>
    </comment>
    <comment ref="AN12" authorId="0">
      <text>
        <t>Actual value: 0.3%</t>
      </text>
    </comment>
    <comment ref="AD13" authorId="0">
      <text>
        <t>Actual value: 5.5</t>
      </text>
    </comment>
    <comment ref="AE13" authorId="0">
      <text>
        <t>Actual value: 0.05%</t>
      </text>
    </comment>
    <comment ref="AF13" authorId="0">
      <text>
        <t>Actual value: 0.5%</t>
      </text>
    </comment>
    <comment ref="AH13" authorId="0">
      <text>
        <t>Actual value: 0.55%</t>
      </text>
    </comment>
    <comment ref="AI13" authorId="0">
      <text>
        <t>Actual value: 5%</t>
      </text>
    </comment>
    <comment ref="AK13" authorId="0">
      <text>
        <t>Actual value: 0.25%</t>
      </text>
    </comment>
    <comment ref="AL13" authorId="0">
      <text>
        <t>Actual value: 0.3%</t>
      </text>
    </comment>
    <comment ref="AM13" authorId="0">
      <text>
        <t>Actual value: 1.5%</t>
      </text>
    </comment>
    <comment ref="AN13" authorId="0">
      <text>
        <t>Actual value: 0.3%</t>
      </text>
    </comment>
    <comment ref="AD14" authorId="0">
      <text>
        <t>Actual value: 5.5</t>
      </text>
    </comment>
    <comment ref="AE14" authorId="0">
      <text>
        <t>Actual value: 0.05%</t>
      </text>
    </comment>
    <comment ref="AF14" authorId="0">
      <text>
        <t>Actual value: 0.5%</t>
      </text>
    </comment>
    <comment ref="AH14" authorId="0">
      <text>
        <t>Actual value: 0.55%</t>
      </text>
    </comment>
    <comment ref="AI14" authorId="0">
      <text>
        <t>Actual value: 5%</t>
      </text>
    </comment>
    <comment ref="AK14" authorId="0">
      <text>
        <t>Actual value: 0.25%</t>
      </text>
    </comment>
    <comment ref="AL14" authorId="0">
      <text>
        <t>Actual value: 0.3%</t>
      </text>
    </comment>
    <comment ref="AM14" authorId="0">
      <text>
        <t>Actual value: 1.5%</t>
      </text>
    </comment>
    <comment ref="AN14" authorId="0">
      <text>
        <t>Actual value: 0.3%</t>
      </text>
    </comment>
    <comment ref="AD15" authorId="0">
      <text>
        <t>Actual value: 5.5</t>
      </text>
    </comment>
    <comment ref="AE15" authorId="0">
      <text>
        <t>Actual value: 0.05%</t>
      </text>
    </comment>
    <comment ref="AF15" authorId="0">
      <text>
        <t>Actual value: 0.5%</t>
      </text>
    </comment>
    <comment ref="AH15" authorId="0">
      <text>
        <t>Actual value: 0.55%</t>
      </text>
    </comment>
    <comment ref="AI15" authorId="0">
      <text>
        <t>Actual value: 5%</t>
      </text>
    </comment>
    <comment ref="AK15" authorId="0">
      <text>
        <t>Actual value: 0.25%</t>
      </text>
    </comment>
    <comment ref="AL15" authorId="0">
      <text>
        <t>Actual value: 0.3%</t>
      </text>
    </comment>
    <comment ref="AM15" authorId="0">
      <text>
        <t>Actual value: 1.5%</t>
      </text>
    </comment>
    <comment ref="AN15" authorId="0">
      <text>
        <t>Actual value: 0.3%</t>
      </text>
    </comment>
    <comment ref="AD16" authorId="0">
      <text>
        <t>Actual value: 5.5</t>
      </text>
    </comment>
    <comment ref="AE16" authorId="0">
      <text>
        <t>Actual value: 0.05%</t>
      </text>
    </comment>
    <comment ref="AF16" authorId="0">
      <text>
        <t>Actual value: 0.5%</t>
      </text>
    </comment>
    <comment ref="AH16" authorId="0">
      <text>
        <t>Actual value: 0.55%</t>
      </text>
    </comment>
    <comment ref="AI16" authorId="0">
      <text>
        <t>Actual value: 5%</t>
      </text>
    </comment>
    <comment ref="AK16" authorId="0">
      <text>
        <t>Actual value: 0.25%</t>
      </text>
    </comment>
    <comment ref="AL16" authorId="0">
      <text>
        <t>Actual value: 0.3%</t>
      </text>
    </comment>
    <comment ref="AM16" authorId="0">
      <text>
        <t>Actual value: 1.5%</t>
      </text>
    </comment>
    <comment ref="AN16" authorId="0">
      <text>
        <t>Actual value: 0.3%</t>
      </text>
    </comment>
    <comment ref="AD122" authorId="0">
      <text>
        <t>Actual value: 5.5</t>
      </text>
    </comment>
    <comment ref="AE122" authorId="0">
      <text>
        <t>Actual value: 0.05%</t>
      </text>
    </comment>
    <comment ref="AF122" authorId="0">
      <text>
        <t>Actual value: 0.5%</t>
      </text>
    </comment>
    <comment ref="AH122" authorId="0">
      <text>
        <t>Actual value: 0.55%</t>
      </text>
    </comment>
    <comment ref="AI122" authorId="0">
      <text>
        <t>Actual value: 5%</t>
      </text>
    </comment>
    <comment ref="AK122" authorId="0">
      <text>
        <t>Actual value: 0.25%</t>
      </text>
    </comment>
    <comment ref="AL122" authorId="0">
      <text>
        <t>Actual value: 0.3%</t>
      </text>
    </comment>
    <comment ref="AM122" authorId="0">
      <text>
        <t>Actual value: 1.5%</t>
      </text>
    </comment>
    <comment ref="AN122" authorId="0">
      <text>
        <t>Actual value: 0.3%</t>
      </text>
    </comment>
    <comment ref="AD123" authorId="0">
      <text>
        <t>Actual value: 5.5</t>
      </text>
    </comment>
    <comment ref="AE123" authorId="0">
      <text>
        <t>Actual value: 0.05%</t>
      </text>
    </comment>
    <comment ref="AF123" authorId="0">
      <text>
        <t>Actual value: 0.5%</t>
      </text>
    </comment>
    <comment ref="AH123" authorId="0">
      <text>
        <t>Actual value: 0.55%</t>
      </text>
    </comment>
    <comment ref="AI123" authorId="0">
      <text>
        <t>Actual value: 5%</t>
      </text>
    </comment>
    <comment ref="AK123" authorId="0">
      <text>
        <t>Actual value: 0.25%</t>
      </text>
    </comment>
    <comment ref="AL123" authorId="0">
      <text>
        <t>Actual value: 0.3%</t>
      </text>
    </comment>
    <comment ref="AM123" authorId="0">
      <text>
        <t>Actual value: 1.5%</t>
      </text>
    </comment>
    <comment ref="AN123" authorId="0">
      <text>
        <t>Actual value: 0.3%</t>
      </text>
    </comment>
    <comment ref="AD124" authorId="0">
      <text>
        <t>Actual value: 5.5</t>
      </text>
    </comment>
    <comment ref="AE124" authorId="0">
      <text>
        <t>Actual value: 0.05%</t>
      </text>
    </comment>
    <comment ref="AF124" authorId="0">
      <text>
        <t>Actual value: 0.5%</t>
      </text>
    </comment>
    <comment ref="AH124" authorId="0">
      <text>
        <t>Actual value: 0.55%</t>
      </text>
    </comment>
    <comment ref="AI124" authorId="0">
      <text>
        <t>Actual value: 5%</t>
      </text>
    </comment>
    <comment ref="AK124" authorId="0">
      <text>
        <t>Actual value: 0.25%</t>
      </text>
    </comment>
    <comment ref="AL124" authorId="0">
      <text>
        <t>Actual value: 0.3%</t>
      </text>
    </comment>
    <comment ref="AM124" authorId="0">
      <text>
        <t>Actual value: 1.5%</t>
      </text>
    </comment>
    <comment ref="AN124" authorId="0">
      <text>
        <t>Actual value: 0.3%</t>
      </text>
    </comment>
    <comment ref="AD125" authorId="0">
      <text>
        <t>Actual value: 5.5</t>
      </text>
    </comment>
    <comment ref="AE125" authorId="0">
      <text>
        <t>Actual value: 0.05%</t>
      </text>
    </comment>
    <comment ref="AF125" authorId="0">
      <text>
        <t>Actual value: 0.5%</t>
      </text>
    </comment>
    <comment ref="AH125" authorId="0">
      <text>
        <t>Actual value: 0.55%</t>
      </text>
    </comment>
    <comment ref="AI125" authorId="0">
      <text>
        <t>Actual value: 5%</t>
      </text>
    </comment>
    <comment ref="AK125" authorId="0">
      <text>
        <t>Actual value: 0.25%</t>
      </text>
    </comment>
    <comment ref="AL125" authorId="0">
      <text>
        <t>Actual value: 0.3%</t>
      </text>
    </comment>
    <comment ref="AM125" authorId="0">
      <text>
        <t>Actual value: 1.5%</t>
      </text>
    </comment>
    <comment ref="AN125" authorId="0">
      <text>
        <t>Actual value: 0.3%</t>
      </text>
    </comment>
    <comment ref="AD126" authorId="0">
      <text>
        <t>Actual value: 5.5</t>
      </text>
    </comment>
    <comment ref="AE126" authorId="0">
      <text>
        <t>Actual value: 0.05%</t>
      </text>
    </comment>
    <comment ref="AF126" authorId="0">
      <text>
        <t>Actual value: 0.5%</t>
      </text>
    </comment>
    <comment ref="AH126" authorId="0">
      <text>
        <t>Actual value: 0.55%</t>
      </text>
    </comment>
    <comment ref="AI126" authorId="0">
      <text>
        <t>Actual value: 5%</t>
      </text>
    </comment>
    <comment ref="AK126" authorId="0">
      <text>
        <t>Actual value: 0.25%</t>
      </text>
    </comment>
    <comment ref="AL126" authorId="0">
      <text>
        <t>Actual value: 0.3%</t>
      </text>
    </comment>
    <comment ref="AM126" authorId="0">
      <text>
        <t>Actual value: 1.5%</t>
      </text>
    </comment>
    <comment ref="AN126" authorId="0">
      <text>
        <t>Actual value: 0.3%</t>
      </text>
    </comment>
    <comment ref="AD127" authorId="0">
      <text>
        <t>Actual value: 5.5</t>
      </text>
    </comment>
    <comment ref="AE127" authorId="0">
      <text>
        <t>Actual value: 0.05%</t>
      </text>
    </comment>
    <comment ref="AF127" authorId="0">
      <text>
        <t>Actual value: 0.5%</t>
      </text>
    </comment>
    <comment ref="AH127" authorId="0">
      <text>
        <t>Actual value: 0.55%</t>
      </text>
    </comment>
    <comment ref="AI127" authorId="0">
      <text>
        <t>Actual value: 5%</t>
      </text>
    </comment>
    <comment ref="AK127" authorId="0">
      <text>
        <t>Actual value: 0.25%</t>
      </text>
    </comment>
    <comment ref="AL127" authorId="0">
      <text>
        <t>Actual value: 0.3%</t>
      </text>
    </comment>
    <comment ref="AM127" authorId="0">
      <text>
        <t>Actual value: 1.5%</t>
      </text>
    </comment>
    <comment ref="AN127" authorId="0">
      <text>
        <t>Actual value: 0.3%</t>
      </text>
    </comment>
    <comment ref="AD128" authorId="0">
      <text>
        <t>Actual value: 5.5</t>
      </text>
    </comment>
    <comment ref="AE128" authorId="0">
      <text>
        <t>Actual value: 0.05%</t>
      </text>
    </comment>
    <comment ref="AF128" authorId="0">
      <text>
        <t>Actual value: 0.5%</t>
      </text>
    </comment>
    <comment ref="AH128" authorId="0">
      <text>
        <t>Actual value: 0.55%</t>
      </text>
    </comment>
    <comment ref="AI128" authorId="0">
      <text>
        <t>Actual value: 5%</t>
      </text>
    </comment>
    <comment ref="AK128" authorId="0">
      <text>
        <t>Actual value: 0.25%</t>
      </text>
    </comment>
    <comment ref="AL128" authorId="0">
      <text>
        <t>Actual value: 0.3%</t>
      </text>
    </comment>
    <comment ref="AM128" authorId="0">
      <text>
        <t>Actual value: 1.5%</t>
      </text>
    </comment>
    <comment ref="AN128" authorId="0">
      <text>
        <t>Actual value: 0.3%</t>
      </text>
    </comment>
    <comment ref="AD129" authorId="0">
      <text>
        <t>Actual value: 5.5</t>
      </text>
    </comment>
    <comment ref="AE129" authorId="0">
      <text>
        <t>Actual value: 0.05%</t>
      </text>
    </comment>
    <comment ref="AF129" authorId="0">
      <text>
        <t>Actual value: 0.5%</t>
      </text>
    </comment>
    <comment ref="AH129" authorId="0">
      <text>
        <t>Actual value: 0.55%</t>
      </text>
    </comment>
    <comment ref="AI129" authorId="0">
      <text>
        <t>Actual value: 5%</t>
      </text>
    </comment>
    <comment ref="AK129" authorId="0">
      <text>
        <t>Actual value: 0.25%</t>
      </text>
    </comment>
    <comment ref="AL129" authorId="0">
      <text>
        <t>Actual value: 0.3%</t>
      </text>
    </comment>
    <comment ref="AM129" authorId="0">
      <text>
        <t>Actual value: 1.5%</t>
      </text>
    </comment>
    <comment ref="AN129" authorId="0">
      <text>
        <t>Actual value: 0.3%</t>
      </text>
    </comment>
    <comment ref="AD130" authorId="0">
      <text>
        <t>Actual value: 5.5</t>
      </text>
    </comment>
    <comment ref="AE130" authorId="0">
      <text>
        <t>Actual value: 0.05%</t>
      </text>
    </comment>
    <comment ref="AF130" authorId="0">
      <text>
        <t>Actual value: 0.5%</t>
      </text>
    </comment>
    <comment ref="AH130" authorId="0">
      <text>
        <t>Actual value: 0.55%</t>
      </text>
    </comment>
    <comment ref="AI130" authorId="0">
      <text>
        <t>Actual value: 5%</t>
      </text>
    </comment>
    <comment ref="AK130" authorId="0">
      <text>
        <t>Actual value: 0.25%</t>
      </text>
    </comment>
    <comment ref="AL130" authorId="0">
      <text>
        <t>Actual value: 0.3%</t>
      </text>
    </comment>
    <comment ref="AM130" authorId="0">
      <text>
        <t>Actual value: 1.5%</t>
      </text>
    </comment>
    <comment ref="AN130" authorId="0">
      <text>
        <t>Actual value: 0.3%</t>
      </text>
    </comment>
    <comment ref="AD131" authorId="0">
      <text>
        <t>Actual value: 5.5</t>
      </text>
    </comment>
    <comment ref="AE131" authorId="0">
      <text>
        <t>Actual value: 0.05%</t>
      </text>
    </comment>
    <comment ref="AF131" authorId="0">
      <text>
        <t>Actual value: 0.5%</t>
      </text>
    </comment>
    <comment ref="AH131" authorId="0">
      <text>
        <t>Actual value: 0.55%</t>
      </text>
    </comment>
    <comment ref="AI131" authorId="0">
      <text>
        <t>Actual value: 5%</t>
      </text>
    </comment>
    <comment ref="AK131" authorId="0">
      <text>
        <t>Actual value: 0.25%</t>
      </text>
    </comment>
    <comment ref="AL131" authorId="0">
      <text>
        <t>Actual value: 0.3%</t>
      </text>
    </comment>
    <comment ref="AM131" authorId="0">
      <text>
        <t>Actual value: 1.5%</t>
      </text>
    </comment>
    <comment ref="AN131" authorId="0">
      <text>
        <t>Actual value: 0.3%</t>
      </text>
    </comment>
    <comment ref="AD132" authorId="0">
      <text>
        <t>Actual value: 5.5</t>
      </text>
    </comment>
    <comment ref="AE132" authorId="0">
      <text>
        <t>Actual value: 0.05%</t>
      </text>
    </comment>
    <comment ref="AF132" authorId="0">
      <text>
        <t>Actual value: 0.5%</t>
      </text>
    </comment>
    <comment ref="AH132" authorId="0">
      <text>
        <t>Actual value: 0.55%</t>
      </text>
    </comment>
    <comment ref="AI132" authorId="0">
      <text>
        <t>Actual value: 5%</t>
      </text>
    </comment>
    <comment ref="AK132" authorId="0">
      <text>
        <t>Actual value: 0.25%</t>
      </text>
    </comment>
    <comment ref="AL132" authorId="0">
      <text>
        <t>Actual value: 0.3%</t>
      </text>
    </comment>
    <comment ref="AM132" authorId="0">
      <text>
        <t>Actual value: 1.5%</t>
      </text>
    </comment>
    <comment ref="AN132" authorId="0">
      <text>
        <t>Actual value: 0.3%</t>
      </text>
    </comment>
    <comment ref="AD133" authorId="0">
      <text>
        <t>Actual value: 5.5</t>
      </text>
    </comment>
    <comment ref="AE133" authorId="0">
      <text>
        <t>Actual value: 0.05%</t>
      </text>
    </comment>
    <comment ref="AF133" authorId="0">
      <text>
        <t>Actual value: 0.5%</t>
      </text>
    </comment>
    <comment ref="AH133" authorId="0">
      <text>
        <t>Actual value: 0.55%</t>
      </text>
    </comment>
    <comment ref="AI133" authorId="0">
      <text>
        <t>Actual value: 5%</t>
      </text>
    </comment>
    <comment ref="AK133" authorId="0">
      <text>
        <t>Actual value: 0.25%</t>
      </text>
    </comment>
    <comment ref="AL133" authorId="0">
      <text>
        <t>Actual value: 0.3%</t>
      </text>
    </comment>
    <comment ref="AM133" authorId="0">
      <text>
        <t>Actual value: 1.5%</t>
      </text>
    </comment>
    <comment ref="AN133" authorId="0">
      <text>
        <t>Actual value: 0.3%</t>
      </text>
    </comment>
    <comment ref="AD134" authorId="0">
      <text>
        <t>Actual value: 5.5</t>
      </text>
    </comment>
    <comment ref="AE134" authorId="0">
      <text>
        <t>Actual value: 0.05%</t>
      </text>
    </comment>
    <comment ref="AF134" authorId="0">
      <text>
        <t>Actual value: 0.5%</t>
      </text>
    </comment>
    <comment ref="AH134" authorId="0">
      <text>
        <t>Actual value: 0.55%</t>
      </text>
    </comment>
    <comment ref="AI134" authorId="0">
      <text>
        <t>Actual value: 5%</t>
      </text>
    </comment>
    <comment ref="AK134" authorId="0">
      <text>
        <t>Actual value: 0.25%</t>
      </text>
    </comment>
    <comment ref="AL134" authorId="0">
      <text>
        <t>Actual value: 0.3%</t>
      </text>
    </comment>
    <comment ref="AM134" authorId="0">
      <text>
        <t>Actual value: 1.5%</t>
      </text>
    </comment>
    <comment ref="AN134" authorId="0">
      <text>
        <t>Actual value: 0.3%</t>
      </text>
    </comment>
    <comment ref="AD135" authorId="0">
      <text>
        <t>Actual value: 5.5</t>
      </text>
    </comment>
    <comment ref="AE135" authorId="0">
      <text>
        <t>Actual value: 0.05%</t>
      </text>
    </comment>
    <comment ref="AF135" authorId="0">
      <text>
        <t>Actual value: 0.5%</t>
      </text>
    </comment>
    <comment ref="AH135" authorId="0">
      <text>
        <t>Actual value: 0.55%</t>
      </text>
    </comment>
    <comment ref="AI135" authorId="0">
      <text>
        <t>Actual value: 5%</t>
      </text>
    </comment>
    <comment ref="AK135" authorId="0">
      <text>
        <t>Actual value: 0.25%</t>
      </text>
    </comment>
    <comment ref="AL135" authorId="0">
      <text>
        <t>Actual value: 0.3%</t>
      </text>
    </comment>
    <comment ref="AM135" authorId="0">
      <text>
        <t>Actual value: 1.5%</t>
      </text>
    </comment>
    <comment ref="AN135" authorId="0">
      <text>
        <t>Actual value: 0.3%</t>
      </text>
    </comment>
    <comment ref="AD136" authorId="0">
      <text>
        <t>Actual value: 5.5</t>
      </text>
    </comment>
    <comment ref="AE136" authorId="0">
      <text>
        <t>Actual value: 0.05%</t>
      </text>
    </comment>
    <comment ref="AF136" authorId="0">
      <text>
        <t>Actual value: 0.5%</t>
      </text>
    </comment>
    <comment ref="AH136" authorId="0">
      <text>
        <t>Actual value: 0.55%</t>
      </text>
    </comment>
    <comment ref="AI136" authorId="0">
      <text>
        <t>Actual value: 5%</t>
      </text>
    </comment>
    <comment ref="AK136" authorId="0">
      <text>
        <t>Actual value: 0.25%</t>
      </text>
    </comment>
    <comment ref="AL136" authorId="0">
      <text>
        <t>Actual value: 0.3%</t>
      </text>
    </comment>
    <comment ref="AM136" authorId="0">
      <text>
        <t>Actual value: 1.5%</t>
      </text>
    </comment>
    <comment ref="AN136" authorId="0">
      <text>
        <t>Actual value: 0.3%</t>
      </text>
    </comment>
    <comment ref="AD92" authorId="0">
      <text>
        <t>Actual value: 5.5</t>
      </text>
    </comment>
    <comment ref="AE92" authorId="0">
      <text>
        <t>Actual value: 0.05%</t>
      </text>
    </comment>
    <comment ref="AF92" authorId="0">
      <text>
        <t>Actual value: 0.5%</t>
      </text>
    </comment>
    <comment ref="AH92" authorId="0">
      <text>
        <t>Actual value: 0.55%</t>
      </text>
    </comment>
    <comment ref="AI92" authorId="0">
      <text>
        <t>Actual value: 5%</t>
      </text>
    </comment>
    <comment ref="AK92" authorId="0">
      <text>
        <t>Actual value: 0.25%</t>
      </text>
    </comment>
    <comment ref="AL92" authorId="0">
      <text>
        <t>Actual value: 0.3%</t>
      </text>
    </comment>
    <comment ref="AM92" authorId="0">
      <text>
        <t>Actual value: 1.5%</t>
      </text>
    </comment>
    <comment ref="AN92" authorId="0">
      <text>
        <t>Actual value: 0.3%</t>
      </text>
    </comment>
    <comment ref="AD93" authorId="0">
      <text>
        <t>Actual value: 5.5</t>
      </text>
    </comment>
    <comment ref="AE93" authorId="0">
      <text>
        <t>Actual value: 0.05%</t>
      </text>
    </comment>
    <comment ref="AF93" authorId="0">
      <text>
        <t>Actual value: 0.5%</t>
      </text>
    </comment>
    <comment ref="AH93" authorId="0">
      <text>
        <t>Actual value: 0.55%</t>
      </text>
    </comment>
    <comment ref="AI93" authorId="0">
      <text>
        <t>Actual value: 5%</t>
      </text>
    </comment>
    <comment ref="AK93" authorId="0">
      <text>
        <t>Actual value: 0.25%</t>
      </text>
    </comment>
    <comment ref="AL93" authorId="0">
      <text>
        <t>Actual value: 0.3%</t>
      </text>
    </comment>
    <comment ref="AM93" authorId="0">
      <text>
        <t>Actual value: 1.5%</t>
      </text>
    </comment>
    <comment ref="AN93" authorId="0">
      <text>
        <t>Actual value: 0.3%</t>
      </text>
    </comment>
    <comment ref="AD94" authorId="0">
      <text>
        <t>Actual value: 5.5</t>
      </text>
    </comment>
    <comment ref="AE94" authorId="0">
      <text>
        <t>Actual value: 0.05%</t>
      </text>
    </comment>
    <comment ref="AF94" authorId="0">
      <text>
        <t>Actual value: 0.5%</t>
      </text>
    </comment>
    <comment ref="AH94" authorId="0">
      <text>
        <t>Actual value: 0.55%</t>
      </text>
    </comment>
    <comment ref="AI94" authorId="0">
      <text>
        <t>Actual value: 5%</t>
      </text>
    </comment>
    <comment ref="AK94" authorId="0">
      <text>
        <t>Actual value: 0.25%</t>
      </text>
    </comment>
    <comment ref="AL94" authorId="0">
      <text>
        <t>Actual value: 0.3%</t>
      </text>
    </comment>
    <comment ref="AM94" authorId="0">
      <text>
        <t>Actual value: 1.5%</t>
      </text>
    </comment>
    <comment ref="AN94" authorId="0">
      <text>
        <t>Actual value: 0.3%</t>
      </text>
    </comment>
    <comment ref="AD95" authorId="0">
      <text>
        <t>Actual value: 5.5</t>
      </text>
    </comment>
    <comment ref="AE95" authorId="0">
      <text>
        <t>Actual value: 0.05%</t>
      </text>
    </comment>
    <comment ref="AF95" authorId="0">
      <text>
        <t>Actual value: 0.5%</t>
      </text>
    </comment>
    <comment ref="AH95" authorId="0">
      <text>
        <t>Actual value: 0.55%</t>
      </text>
    </comment>
    <comment ref="AI95" authorId="0">
      <text>
        <t>Actual value: 5%</t>
      </text>
    </comment>
    <comment ref="AK95" authorId="0">
      <text>
        <t>Actual value: 0.25%</t>
      </text>
    </comment>
    <comment ref="AL95" authorId="0">
      <text>
        <t>Actual value: 0.3%</t>
      </text>
    </comment>
    <comment ref="AM95" authorId="0">
      <text>
        <t>Actual value: 1.5%</t>
      </text>
    </comment>
    <comment ref="AN95" authorId="0">
      <text>
        <t>Actual value: 0.3%</t>
      </text>
    </comment>
    <comment ref="AD96" authorId="0">
      <text>
        <t>Actual value: 5.5</t>
      </text>
    </comment>
    <comment ref="AE96" authorId="0">
      <text>
        <t>Actual value: 0.05%</t>
      </text>
    </comment>
    <comment ref="AF96" authorId="0">
      <text>
        <t>Actual value: 0.5%</t>
      </text>
    </comment>
    <comment ref="AH96" authorId="0">
      <text>
        <t>Actual value: 0.55%</t>
      </text>
    </comment>
    <comment ref="AI96" authorId="0">
      <text>
        <t>Actual value: 5%</t>
      </text>
    </comment>
    <comment ref="AK96" authorId="0">
      <text>
        <t>Actual value: 0.25%</t>
      </text>
    </comment>
    <comment ref="AL96" authorId="0">
      <text>
        <t>Actual value: 0.3%</t>
      </text>
    </comment>
    <comment ref="AM96" authorId="0">
      <text>
        <t>Actual value: 1.5%</t>
      </text>
    </comment>
    <comment ref="AN96" authorId="0">
      <text>
        <t>Actual value: 0.3%</t>
      </text>
    </comment>
    <comment ref="AD97" authorId="0">
      <text>
        <t>Actual value: 5.5</t>
      </text>
    </comment>
    <comment ref="AE97" authorId="0">
      <text>
        <t>Actual value: 0.05%</t>
      </text>
    </comment>
    <comment ref="AF97" authorId="0">
      <text>
        <t>Actual value: 0.5%</t>
      </text>
    </comment>
    <comment ref="AH97" authorId="0">
      <text>
        <t>Actual value: 0.55%</t>
      </text>
    </comment>
    <comment ref="AI97" authorId="0">
      <text>
        <t>Actual value: 5%</t>
      </text>
    </comment>
    <comment ref="AK97" authorId="0">
      <text>
        <t>Actual value: 0.25%</t>
      </text>
    </comment>
    <comment ref="AL97" authorId="0">
      <text>
        <t>Actual value: 0.3%</t>
      </text>
    </comment>
    <comment ref="AM97" authorId="0">
      <text>
        <t>Actual value: 1.5%</t>
      </text>
    </comment>
    <comment ref="AN97" authorId="0">
      <text>
        <t>Actual value: 0.3%</t>
      </text>
    </comment>
    <comment ref="AD98" authorId="0">
      <text>
        <t>Actual value: 5.5</t>
      </text>
    </comment>
    <comment ref="AE98" authorId="0">
      <text>
        <t>Actual value: 0.05%</t>
      </text>
    </comment>
    <comment ref="AF98" authorId="0">
      <text>
        <t>Actual value: 0.5%</t>
      </text>
    </comment>
    <comment ref="AH98" authorId="0">
      <text>
        <t>Actual value: 0.55%</t>
      </text>
    </comment>
    <comment ref="AI98" authorId="0">
      <text>
        <t>Actual value: 5%</t>
      </text>
    </comment>
    <comment ref="AK98" authorId="0">
      <text>
        <t>Actual value: 0.25%</t>
      </text>
    </comment>
    <comment ref="AL98" authorId="0">
      <text>
        <t>Actual value: 0.3%</t>
      </text>
    </comment>
    <comment ref="AM98" authorId="0">
      <text>
        <t>Actual value: 1.5%</t>
      </text>
    </comment>
    <comment ref="AN98" authorId="0">
      <text>
        <t>Actual value: 0.3%</t>
      </text>
    </comment>
    <comment ref="AD99" authorId="0">
      <text>
        <t>Actual value: 5.5</t>
      </text>
    </comment>
    <comment ref="AE99" authorId="0">
      <text>
        <t>Actual value: 0.05%</t>
      </text>
    </comment>
    <comment ref="AF99" authorId="0">
      <text>
        <t>Actual value: 0.5%</t>
      </text>
    </comment>
    <comment ref="AH99" authorId="0">
      <text>
        <t>Actual value: 0.55%</t>
      </text>
    </comment>
    <comment ref="AI99" authorId="0">
      <text>
        <t>Actual value: 5%</t>
      </text>
    </comment>
    <comment ref="AK99" authorId="0">
      <text>
        <t>Actual value: 0.25%</t>
      </text>
    </comment>
    <comment ref="AL99" authorId="0">
      <text>
        <t>Actual value: 0.3%</t>
      </text>
    </comment>
    <comment ref="AM99" authorId="0">
      <text>
        <t>Actual value: 1.5%</t>
      </text>
    </comment>
    <comment ref="AN99" authorId="0">
      <text>
        <t>Actual value: 0.3%</t>
      </text>
    </comment>
    <comment ref="AD100" authorId="0">
      <text>
        <t>Actual value: 5.5</t>
      </text>
    </comment>
    <comment ref="AE100" authorId="0">
      <text>
        <t>Actual value: 0.05%</t>
      </text>
    </comment>
    <comment ref="AF100" authorId="0">
      <text>
        <t>Actual value: 0.5%</t>
      </text>
    </comment>
    <comment ref="AH100" authorId="0">
      <text>
        <t>Actual value: 0.55%</t>
      </text>
    </comment>
    <comment ref="AI100" authorId="0">
      <text>
        <t>Actual value: 5%</t>
      </text>
    </comment>
    <comment ref="AK100" authorId="0">
      <text>
        <t>Actual value: 0.25%</t>
      </text>
    </comment>
    <comment ref="AL100" authorId="0">
      <text>
        <t>Actual value: 0.3%</t>
      </text>
    </comment>
    <comment ref="AM100" authorId="0">
      <text>
        <t>Actual value: 1.5%</t>
      </text>
    </comment>
    <comment ref="AN100" authorId="0">
      <text>
        <t>Actual value: 0.3%</t>
      </text>
    </comment>
    <comment ref="AD101" authorId="0">
      <text>
        <t>Actual value: 5.5</t>
      </text>
    </comment>
    <comment ref="AE101" authorId="0">
      <text>
        <t>Actual value: 0.05%</t>
      </text>
    </comment>
    <comment ref="AF101" authorId="0">
      <text>
        <t>Actual value: 0.5%</t>
      </text>
    </comment>
    <comment ref="AH101" authorId="0">
      <text>
        <t>Actual value: 0.55%</t>
      </text>
    </comment>
    <comment ref="AI101" authorId="0">
      <text>
        <t>Actual value: 5%</t>
      </text>
    </comment>
    <comment ref="AK101" authorId="0">
      <text>
        <t>Actual value: 0.25%</t>
      </text>
    </comment>
    <comment ref="AL101" authorId="0">
      <text>
        <t>Actual value: 0.3%</t>
      </text>
    </comment>
    <comment ref="AM101" authorId="0">
      <text>
        <t>Actual value: 1.5%</t>
      </text>
    </comment>
    <comment ref="AN101" authorId="0">
      <text>
        <t>Actual value: 0.3%</t>
      </text>
    </comment>
    <comment ref="AD102" authorId="0">
      <text>
        <t>Actual value: 5.5</t>
      </text>
    </comment>
    <comment ref="AE102" authorId="0">
      <text>
        <t>Actual value: 0.05%</t>
      </text>
    </comment>
    <comment ref="AF102" authorId="0">
      <text>
        <t>Actual value: 0.5%</t>
      </text>
    </comment>
    <comment ref="AH102" authorId="0">
      <text>
        <t>Actual value: 0.55%</t>
      </text>
    </comment>
    <comment ref="AI102" authorId="0">
      <text>
        <t>Actual value: 5%</t>
      </text>
    </comment>
    <comment ref="AK102" authorId="0">
      <text>
        <t>Actual value: 0.25%</t>
      </text>
    </comment>
    <comment ref="AL102" authorId="0">
      <text>
        <t>Actual value: 0.3%</t>
      </text>
    </comment>
    <comment ref="AM102" authorId="0">
      <text>
        <t>Actual value: 1.5%</t>
      </text>
    </comment>
    <comment ref="AN102" authorId="0">
      <text>
        <t>Actual value: 0.3%</t>
      </text>
    </comment>
    <comment ref="AD103" authorId="0">
      <text>
        <t>Actual value: 5.5</t>
      </text>
    </comment>
    <comment ref="AE103" authorId="0">
      <text>
        <t>Actual value: 0.05%</t>
      </text>
    </comment>
    <comment ref="AF103" authorId="0">
      <text>
        <t>Actual value: 0.5%</t>
      </text>
    </comment>
    <comment ref="AH103" authorId="0">
      <text>
        <t>Actual value: 0.55%</t>
      </text>
    </comment>
    <comment ref="AI103" authorId="0">
      <text>
        <t>Actual value: 5%</t>
      </text>
    </comment>
    <comment ref="AK103" authorId="0">
      <text>
        <t>Actual value: 0.25%</t>
      </text>
    </comment>
    <comment ref="AL103" authorId="0">
      <text>
        <t>Actual value: 0.3%</t>
      </text>
    </comment>
    <comment ref="AM103" authorId="0">
      <text>
        <t>Actual value: 1.5%</t>
      </text>
    </comment>
    <comment ref="AN103" authorId="0">
      <text>
        <t>Actual value: 0.3%</t>
      </text>
    </comment>
    <comment ref="AD104" authorId="0">
      <text>
        <t>Actual value: 5.5</t>
      </text>
    </comment>
    <comment ref="AE104" authorId="0">
      <text>
        <t>Actual value: 0.05%</t>
      </text>
    </comment>
    <comment ref="AF104" authorId="0">
      <text>
        <t>Actual value: 0.5%</t>
      </text>
    </comment>
    <comment ref="AH104" authorId="0">
      <text>
        <t>Actual value: 0.55%</t>
      </text>
    </comment>
    <comment ref="AI104" authorId="0">
      <text>
        <t>Actual value: 5%</t>
      </text>
    </comment>
    <comment ref="AK104" authorId="0">
      <text>
        <t>Actual value: 0.25%</t>
      </text>
    </comment>
    <comment ref="AL104" authorId="0">
      <text>
        <t>Actual value: 0.3%</t>
      </text>
    </comment>
    <comment ref="AM104" authorId="0">
      <text>
        <t>Actual value: 1.5%</t>
      </text>
    </comment>
    <comment ref="AN104" authorId="0">
      <text>
        <t>Actual value: 0.3%</t>
      </text>
    </comment>
    <comment ref="AD105" authorId="0">
      <text>
        <t>Actual value: 5.5</t>
      </text>
    </comment>
    <comment ref="AE105" authorId="0">
      <text>
        <t>Actual value: 0.05%</t>
      </text>
    </comment>
    <comment ref="AF105" authorId="0">
      <text>
        <t>Actual value: 0.5%</t>
      </text>
    </comment>
    <comment ref="AH105" authorId="0">
      <text>
        <t>Actual value: 0.55%</t>
      </text>
    </comment>
    <comment ref="AI105" authorId="0">
      <text>
        <t>Actual value: 5%</t>
      </text>
    </comment>
    <comment ref="AK105" authorId="0">
      <text>
        <t>Actual value: 0.25%</t>
      </text>
    </comment>
    <comment ref="AL105" authorId="0">
      <text>
        <t>Actual value: 0.3%</t>
      </text>
    </comment>
    <comment ref="AM105" authorId="0">
      <text>
        <t>Actual value: 1.5%</t>
      </text>
    </comment>
    <comment ref="AN105" authorId="0">
      <text>
        <t>Actual value: 0.3%</t>
      </text>
    </comment>
    <comment ref="AD106" authorId="0">
      <text>
        <t>Actual value: 5.5</t>
      </text>
    </comment>
    <comment ref="AE106" authorId="0">
      <text>
        <t>Actual value: 0.05%</t>
      </text>
    </comment>
    <comment ref="AF106" authorId="0">
      <text>
        <t>Actual value: 0.5%</t>
      </text>
    </comment>
    <comment ref="AH106" authorId="0">
      <text>
        <t>Actual value: 0.55%</t>
      </text>
    </comment>
    <comment ref="AI106" authorId="0">
      <text>
        <t>Actual value: 5%</t>
      </text>
    </comment>
    <comment ref="AK106" authorId="0">
      <text>
        <t>Actual value: 0.25%</t>
      </text>
    </comment>
    <comment ref="AL106" authorId="0">
      <text>
        <t>Actual value: 0.3%</t>
      </text>
    </comment>
    <comment ref="AM106" authorId="0">
      <text>
        <t>Actual value: 1.5%</t>
      </text>
    </comment>
    <comment ref="AN106" authorId="0">
      <text>
        <t>Actual value: 0.3%</t>
      </text>
    </comment>
    <comment ref="AD212" authorId="0">
      <text>
        <t>Actual value: 5.5</t>
      </text>
    </comment>
    <comment ref="AE212" authorId="0">
      <text>
        <t>Actual value: 0.05%</t>
      </text>
    </comment>
    <comment ref="AF212" authorId="0">
      <text>
        <t>Actual value: 0.5%</t>
      </text>
    </comment>
    <comment ref="AH212" authorId="0">
      <text>
        <t>Actual value: 0.55%</t>
      </text>
    </comment>
    <comment ref="AI212" authorId="0">
      <text>
        <t>Actual value: 5%</t>
      </text>
    </comment>
    <comment ref="AK212" authorId="0">
      <text>
        <t>Actual value: 0.25%</t>
      </text>
    </comment>
    <comment ref="AL212" authorId="0">
      <text>
        <t>Actual value: 0.3%</t>
      </text>
    </comment>
    <comment ref="AM212" authorId="0">
      <text>
        <t>Actual value: 1.5%</t>
      </text>
    </comment>
    <comment ref="AN212" authorId="0">
      <text>
        <t>Actual value: 0.3%</t>
      </text>
    </comment>
    <comment ref="AD213" authorId="0">
      <text>
        <t>Actual value: 5.5</t>
      </text>
    </comment>
    <comment ref="AE213" authorId="0">
      <text>
        <t>Actual value: 0.05%</t>
      </text>
    </comment>
    <comment ref="AF213" authorId="0">
      <text>
        <t>Actual value: 0.5%</t>
      </text>
    </comment>
    <comment ref="AH213" authorId="0">
      <text>
        <t>Actual value: 0.55%</t>
      </text>
    </comment>
    <comment ref="AI213" authorId="0">
      <text>
        <t>Actual value: 5%</t>
      </text>
    </comment>
    <comment ref="AK213" authorId="0">
      <text>
        <t>Actual value: 0.25%</t>
      </text>
    </comment>
    <comment ref="AL213" authorId="0">
      <text>
        <t>Actual value: 0.3%</t>
      </text>
    </comment>
    <comment ref="AM213" authorId="0">
      <text>
        <t>Actual value: 1.5%</t>
      </text>
    </comment>
    <comment ref="AN213" authorId="0">
      <text>
        <t>Actual value: 0.3%</t>
      </text>
    </comment>
    <comment ref="AD214" authorId="0">
      <text>
        <t>Actual value: 5.5</t>
      </text>
    </comment>
    <comment ref="AE214" authorId="0">
      <text>
        <t>Actual value: 0.05%</t>
      </text>
    </comment>
    <comment ref="AF214" authorId="0">
      <text>
        <t>Actual value: 0.5%</t>
      </text>
    </comment>
    <comment ref="AH214" authorId="0">
      <text>
        <t>Actual value: 0.55%</t>
      </text>
    </comment>
    <comment ref="AI214" authorId="0">
      <text>
        <t>Actual value: 5%</t>
      </text>
    </comment>
    <comment ref="AK214" authorId="0">
      <text>
        <t>Actual value: 0.25%</t>
      </text>
    </comment>
    <comment ref="AL214" authorId="0">
      <text>
        <t>Actual value: 0.3%</t>
      </text>
    </comment>
    <comment ref="AM214" authorId="0">
      <text>
        <t>Actual value: 1.5%</t>
      </text>
    </comment>
    <comment ref="AN214" authorId="0">
      <text>
        <t>Actual value: 0.3%</t>
      </text>
    </comment>
    <comment ref="AD215" authorId="0">
      <text>
        <t>Actual value: 5.5</t>
      </text>
    </comment>
    <comment ref="AE215" authorId="0">
      <text>
        <t>Actual value: 0.05%</t>
      </text>
    </comment>
    <comment ref="AF215" authorId="0">
      <text>
        <t>Actual value: 0.5%</t>
      </text>
    </comment>
    <comment ref="AH215" authorId="0">
      <text>
        <t>Actual value: 0.55%</t>
      </text>
    </comment>
    <comment ref="AI215" authorId="0">
      <text>
        <t>Actual value: 5%</t>
      </text>
    </comment>
    <comment ref="AK215" authorId="0">
      <text>
        <t>Actual value: 0.25%</t>
      </text>
    </comment>
    <comment ref="AL215" authorId="0">
      <text>
        <t>Actual value: 0.3%</t>
      </text>
    </comment>
    <comment ref="AM215" authorId="0">
      <text>
        <t>Actual value: 1.5%</t>
      </text>
    </comment>
    <comment ref="AN215" authorId="0">
      <text>
        <t>Actual value: 0.3%</t>
      </text>
    </comment>
    <comment ref="AD216" authorId="0">
      <text>
        <t>Actual value: 5.5</t>
      </text>
    </comment>
    <comment ref="AE216" authorId="0">
      <text>
        <t>Actual value: 0.05%</t>
      </text>
    </comment>
    <comment ref="AF216" authorId="0">
      <text>
        <t>Actual value: 0.5%</t>
      </text>
    </comment>
    <comment ref="AH216" authorId="0">
      <text>
        <t>Actual value: 0.55%</t>
      </text>
    </comment>
    <comment ref="AI216" authorId="0">
      <text>
        <t>Actual value: 5%</t>
      </text>
    </comment>
    <comment ref="AK216" authorId="0">
      <text>
        <t>Actual value: 0.25%</t>
      </text>
    </comment>
    <comment ref="AL216" authorId="0">
      <text>
        <t>Actual value: 0.3%</t>
      </text>
    </comment>
    <comment ref="AM216" authorId="0">
      <text>
        <t>Actual value: 1.5%</t>
      </text>
    </comment>
    <comment ref="AN216" authorId="0">
      <text>
        <t>Actual value: 0.3%</t>
      </text>
    </comment>
    <comment ref="AD217" authorId="0">
      <text>
        <t>Actual value: 5.5</t>
      </text>
    </comment>
    <comment ref="AE217" authorId="0">
      <text>
        <t>Actual value: 0.05%</t>
      </text>
    </comment>
    <comment ref="AF217" authorId="0">
      <text>
        <t>Actual value: 0.5%</t>
      </text>
    </comment>
    <comment ref="AH217" authorId="0">
      <text>
        <t>Actual value: 0.55%</t>
      </text>
    </comment>
    <comment ref="AI217" authorId="0">
      <text>
        <t>Actual value: 5%</t>
      </text>
    </comment>
    <comment ref="AK217" authorId="0">
      <text>
        <t>Actual value: 0.25%</t>
      </text>
    </comment>
    <comment ref="AL217" authorId="0">
      <text>
        <t>Actual value: 0.3%</t>
      </text>
    </comment>
    <comment ref="AM217" authorId="0">
      <text>
        <t>Actual value: 1.5%</t>
      </text>
    </comment>
    <comment ref="AN217" authorId="0">
      <text>
        <t>Actual value: 0.3%</t>
      </text>
    </comment>
    <comment ref="AD218" authorId="0">
      <text>
        <t>Actual value: 5.5</t>
      </text>
    </comment>
    <comment ref="AE218" authorId="0">
      <text>
        <t>Actual value: 0.05%</t>
      </text>
    </comment>
    <comment ref="AF218" authorId="0">
      <text>
        <t>Actual value: 0.5%</t>
      </text>
    </comment>
    <comment ref="AH218" authorId="0">
      <text>
        <t>Actual value: 0.55%</t>
      </text>
    </comment>
    <comment ref="AI218" authorId="0">
      <text>
        <t>Actual value: 5%</t>
      </text>
    </comment>
    <comment ref="AK218" authorId="0">
      <text>
        <t>Actual value: 0.25%</t>
      </text>
    </comment>
    <comment ref="AL218" authorId="0">
      <text>
        <t>Actual value: 0.3%</t>
      </text>
    </comment>
    <comment ref="AM218" authorId="0">
      <text>
        <t>Actual value: 1.5%</t>
      </text>
    </comment>
    <comment ref="AN218" authorId="0">
      <text>
        <t>Actual value: 0.3%</t>
      </text>
    </comment>
    <comment ref="AD219" authorId="0">
      <text>
        <t>Actual value: 5.5</t>
      </text>
    </comment>
    <comment ref="AE219" authorId="0">
      <text>
        <t>Actual value: 0.05%</t>
      </text>
    </comment>
    <comment ref="AF219" authorId="0">
      <text>
        <t>Actual value: 0.5%</t>
      </text>
    </comment>
    <comment ref="AH219" authorId="0">
      <text>
        <t>Actual value: 0.55%</t>
      </text>
    </comment>
    <comment ref="AI219" authorId="0">
      <text>
        <t>Actual value: 5%</t>
      </text>
    </comment>
    <comment ref="AK219" authorId="0">
      <text>
        <t>Actual value: 0.25%</t>
      </text>
    </comment>
    <comment ref="AL219" authorId="0">
      <text>
        <t>Actual value: 0.3%</t>
      </text>
    </comment>
    <comment ref="AM219" authorId="0">
      <text>
        <t>Actual value: 1.5%</t>
      </text>
    </comment>
    <comment ref="AN219" authorId="0">
      <text>
        <t>Actual value: 0.3%</t>
      </text>
    </comment>
    <comment ref="AD220" authorId="0">
      <text>
        <t>Actual value: 5.5</t>
      </text>
    </comment>
    <comment ref="AE220" authorId="0">
      <text>
        <t>Actual value: 0.05%</t>
      </text>
    </comment>
    <comment ref="AF220" authorId="0">
      <text>
        <t>Actual value: 0.5%</t>
      </text>
    </comment>
    <comment ref="AH220" authorId="0">
      <text>
        <t>Actual value: 0.55%</t>
      </text>
    </comment>
    <comment ref="AI220" authorId="0">
      <text>
        <t>Actual value: 5%</t>
      </text>
    </comment>
    <comment ref="AK220" authorId="0">
      <text>
        <t>Actual value: 0.25%</t>
      </text>
    </comment>
    <comment ref="AL220" authorId="0">
      <text>
        <t>Actual value: 0.3%</t>
      </text>
    </comment>
    <comment ref="AM220" authorId="0">
      <text>
        <t>Actual value: 1.5%</t>
      </text>
    </comment>
    <comment ref="AN220" authorId="0">
      <text>
        <t>Actual value: 0.3%</t>
      </text>
    </comment>
    <comment ref="AD221" authorId="0">
      <text>
        <t>Actual value: 5.5</t>
      </text>
    </comment>
    <comment ref="AE221" authorId="0">
      <text>
        <t>Actual value: 0.05%</t>
      </text>
    </comment>
    <comment ref="AF221" authorId="0">
      <text>
        <t>Actual value: 0.5%</t>
      </text>
    </comment>
    <comment ref="AH221" authorId="0">
      <text>
        <t>Actual value: 0.55%</t>
      </text>
    </comment>
    <comment ref="AI221" authorId="0">
      <text>
        <t>Actual value: 5%</t>
      </text>
    </comment>
    <comment ref="AK221" authorId="0">
      <text>
        <t>Actual value: 0.25%</t>
      </text>
    </comment>
    <comment ref="AL221" authorId="0">
      <text>
        <t>Actual value: 0.3%</t>
      </text>
    </comment>
    <comment ref="AM221" authorId="0">
      <text>
        <t>Actual value: 1.5%</t>
      </text>
    </comment>
    <comment ref="AN221" authorId="0">
      <text>
        <t>Actual value: 0.3%</t>
      </text>
    </comment>
    <comment ref="AD222" authorId="0">
      <text>
        <t>Actual value: 5.5</t>
      </text>
    </comment>
    <comment ref="AE222" authorId="0">
      <text>
        <t>Actual value: 0.05%</t>
      </text>
    </comment>
    <comment ref="AF222" authorId="0">
      <text>
        <t>Actual value: 0.5%</t>
      </text>
    </comment>
    <comment ref="AH222" authorId="0">
      <text>
        <t>Actual value: 0.55%</t>
      </text>
    </comment>
    <comment ref="AI222" authorId="0">
      <text>
        <t>Actual value: 5%</t>
      </text>
    </comment>
    <comment ref="AK222" authorId="0">
      <text>
        <t>Actual value: 0.25%</t>
      </text>
    </comment>
    <comment ref="AL222" authorId="0">
      <text>
        <t>Actual value: 0.3%</t>
      </text>
    </comment>
    <comment ref="AM222" authorId="0">
      <text>
        <t>Actual value: 1.5%</t>
      </text>
    </comment>
    <comment ref="AN222" authorId="0">
      <text>
        <t>Actual value: 0.3%</t>
      </text>
    </comment>
    <comment ref="AD223" authorId="0">
      <text>
        <t>Actual value: 5.5</t>
      </text>
    </comment>
    <comment ref="AE223" authorId="0">
      <text>
        <t>Actual value: 0.05%</t>
      </text>
    </comment>
    <comment ref="AF223" authorId="0">
      <text>
        <t>Actual value: 0.5%</t>
      </text>
    </comment>
    <comment ref="AH223" authorId="0">
      <text>
        <t>Actual value: 0.55%</t>
      </text>
    </comment>
    <comment ref="AI223" authorId="0">
      <text>
        <t>Actual value: 5%</t>
      </text>
    </comment>
    <comment ref="AK223" authorId="0">
      <text>
        <t>Actual value: 0.25%</t>
      </text>
    </comment>
    <comment ref="AL223" authorId="0">
      <text>
        <t>Actual value: 0.3%</t>
      </text>
    </comment>
    <comment ref="AM223" authorId="0">
      <text>
        <t>Actual value: 1.5%</t>
      </text>
    </comment>
    <comment ref="AN223" authorId="0">
      <text>
        <t>Actual value: 0.3%</t>
      </text>
    </comment>
    <comment ref="AD224" authorId="0">
      <text>
        <t>Actual value: 5.5</t>
      </text>
    </comment>
    <comment ref="AE224" authorId="0">
      <text>
        <t>Actual value: 0.05%</t>
      </text>
    </comment>
    <comment ref="AF224" authorId="0">
      <text>
        <t>Actual value: 0.5%</t>
      </text>
    </comment>
    <comment ref="AH224" authorId="0">
      <text>
        <t>Actual value: 0.55%</t>
      </text>
    </comment>
    <comment ref="AI224" authorId="0">
      <text>
        <t>Actual value: 5%</t>
      </text>
    </comment>
    <comment ref="AK224" authorId="0">
      <text>
        <t>Actual value: 0.25%</t>
      </text>
    </comment>
    <comment ref="AL224" authorId="0">
      <text>
        <t>Actual value: 0.3%</t>
      </text>
    </comment>
    <comment ref="AM224" authorId="0">
      <text>
        <t>Actual value: 1.5%</t>
      </text>
    </comment>
    <comment ref="AN224" authorId="0">
      <text>
        <t>Actual value: 0.3%</t>
      </text>
    </comment>
    <comment ref="AD225" authorId="0">
      <text>
        <t>Actual value: 5.5</t>
      </text>
    </comment>
    <comment ref="AE225" authorId="0">
      <text>
        <t>Actual value: 0.05%</t>
      </text>
    </comment>
    <comment ref="AF225" authorId="0">
      <text>
        <t>Actual value: 0.5%</t>
      </text>
    </comment>
    <comment ref="AH225" authorId="0">
      <text>
        <t>Actual value: 0.55%</t>
      </text>
    </comment>
    <comment ref="AI225" authorId="0">
      <text>
        <t>Actual value: 5%</t>
      </text>
    </comment>
    <comment ref="AK225" authorId="0">
      <text>
        <t>Actual value: 0.25%</t>
      </text>
    </comment>
    <comment ref="AL225" authorId="0">
      <text>
        <t>Actual value: 0.3%</t>
      </text>
    </comment>
    <comment ref="AM225" authorId="0">
      <text>
        <t>Actual value: 1.5%</t>
      </text>
    </comment>
    <comment ref="AN225" authorId="0">
      <text>
        <t>Actual value: 0.3%</t>
      </text>
    </comment>
    <comment ref="AD226" authorId="0">
      <text>
        <t>Actual value: 5.5</t>
      </text>
    </comment>
    <comment ref="AE226" authorId="0">
      <text>
        <t>Actual value: 0.05%</t>
      </text>
    </comment>
    <comment ref="AF226" authorId="0">
      <text>
        <t>Actual value: 0.5%</t>
      </text>
    </comment>
    <comment ref="AH226" authorId="0">
      <text>
        <t>Actual value: 0.55%</t>
      </text>
    </comment>
    <comment ref="AI226" authorId="0">
      <text>
        <t>Actual value: 5%</t>
      </text>
    </comment>
    <comment ref="AK226" authorId="0">
      <text>
        <t>Actual value: 0.25%</t>
      </text>
    </comment>
    <comment ref="AL226" authorId="0">
      <text>
        <t>Actual value: 0.3%</t>
      </text>
    </comment>
    <comment ref="AM226" authorId="0">
      <text>
        <t>Actual value: 1.5%</t>
      </text>
    </comment>
    <comment ref="AN226" authorId="0">
      <text>
        <t>Actual value: 0.3%</t>
      </text>
    </comment>
    <comment ref="AD242" authorId="0">
      <text>
        <t>Actual value: 5.5</t>
      </text>
    </comment>
    <comment ref="AE242" authorId="0">
      <text>
        <t>Actual value: 0.05%</t>
      </text>
    </comment>
    <comment ref="AF242" authorId="0">
      <text>
        <t>Actual value: 0.5%</t>
      </text>
    </comment>
    <comment ref="AH242" authorId="0">
      <text>
        <t>Actual value: 0.55%</t>
      </text>
    </comment>
    <comment ref="AI242" authorId="0">
      <text>
        <t>Actual value: 5%</t>
      </text>
    </comment>
    <comment ref="AK242" authorId="0">
      <text>
        <t>Actual value: 0.25%</t>
      </text>
    </comment>
    <comment ref="AL242" authorId="0">
      <text>
        <t>Actual value: 0.3%</t>
      </text>
    </comment>
    <comment ref="AM242" authorId="0">
      <text>
        <t>Actual value: 1.5%</t>
      </text>
    </comment>
    <comment ref="AN242" authorId="0">
      <text>
        <t>Actual value: 0.3%</t>
      </text>
    </comment>
    <comment ref="AD243" authorId="0">
      <text>
        <t>Actual value: 5.5</t>
      </text>
    </comment>
    <comment ref="AE243" authorId="0">
      <text>
        <t>Actual value: 0.05%</t>
      </text>
    </comment>
    <comment ref="AF243" authorId="0">
      <text>
        <t>Actual value: 0.5%</t>
      </text>
    </comment>
    <comment ref="AH243" authorId="0">
      <text>
        <t>Actual value: 0.55%</t>
      </text>
    </comment>
    <comment ref="AI243" authorId="0">
      <text>
        <t>Actual value: 5%</t>
      </text>
    </comment>
    <comment ref="AK243" authorId="0">
      <text>
        <t>Actual value: 0.25%</t>
      </text>
    </comment>
    <comment ref="AL243" authorId="0">
      <text>
        <t>Actual value: 0.3%</t>
      </text>
    </comment>
    <comment ref="AM243" authorId="0">
      <text>
        <t>Actual value: 1.5%</t>
      </text>
    </comment>
    <comment ref="AN243" authorId="0">
      <text>
        <t>Actual value: 0.3%</t>
      </text>
    </comment>
    <comment ref="AD244" authorId="0">
      <text>
        <t>Actual value: 5.5</t>
      </text>
    </comment>
    <comment ref="AE244" authorId="0">
      <text>
        <t>Actual value: 0.05%</t>
      </text>
    </comment>
    <comment ref="AF244" authorId="0">
      <text>
        <t>Actual value: 0.5%</t>
      </text>
    </comment>
    <comment ref="AH244" authorId="0">
      <text>
        <t>Actual value: 0.55%</t>
      </text>
    </comment>
    <comment ref="AI244" authorId="0">
      <text>
        <t>Actual value: 5%</t>
      </text>
    </comment>
    <comment ref="AK244" authorId="0">
      <text>
        <t>Actual value: 0.25%</t>
      </text>
    </comment>
    <comment ref="AL244" authorId="0">
      <text>
        <t>Actual value: 0.3%</t>
      </text>
    </comment>
    <comment ref="AM244" authorId="0">
      <text>
        <t>Actual value: 1.5%</t>
      </text>
    </comment>
    <comment ref="AN244" authorId="0">
      <text>
        <t>Actual value: 0.3%</t>
      </text>
    </comment>
    <comment ref="AD245" authorId="0">
      <text>
        <t>Actual value: 5.5</t>
      </text>
    </comment>
    <comment ref="AE245" authorId="0">
      <text>
        <t>Actual value: 0.05%</t>
      </text>
    </comment>
    <comment ref="AF245" authorId="0">
      <text>
        <t>Actual value: 0.5%</t>
      </text>
    </comment>
    <comment ref="AH245" authorId="0">
      <text>
        <t>Actual value: 0.55%</t>
      </text>
    </comment>
    <comment ref="AI245" authorId="0">
      <text>
        <t>Actual value: 5%</t>
      </text>
    </comment>
    <comment ref="AK245" authorId="0">
      <text>
        <t>Actual value: 0.25%</t>
      </text>
    </comment>
    <comment ref="AL245" authorId="0">
      <text>
        <t>Actual value: 0.3%</t>
      </text>
    </comment>
    <comment ref="AM245" authorId="0">
      <text>
        <t>Actual value: 1.5%</t>
      </text>
    </comment>
    <comment ref="AN245" authorId="0">
      <text>
        <t>Actual value: 0.3%</t>
      </text>
    </comment>
    <comment ref="AD246" authorId="0">
      <text>
        <t>Actual value: 5.5</t>
      </text>
    </comment>
    <comment ref="AE246" authorId="0">
      <text>
        <t>Actual value: 0.05%</t>
      </text>
    </comment>
    <comment ref="AF246" authorId="0">
      <text>
        <t>Actual value: 0.5%</t>
      </text>
    </comment>
    <comment ref="AH246" authorId="0">
      <text>
        <t>Actual value: 0.55%</t>
      </text>
    </comment>
    <comment ref="AI246" authorId="0">
      <text>
        <t>Actual value: 5%</t>
      </text>
    </comment>
    <comment ref="AK246" authorId="0">
      <text>
        <t>Actual value: 0.25%</t>
      </text>
    </comment>
    <comment ref="AL246" authorId="0">
      <text>
        <t>Actual value: 0.3%</t>
      </text>
    </comment>
    <comment ref="AM246" authorId="0">
      <text>
        <t>Actual value: 1.5%</t>
      </text>
    </comment>
    <comment ref="AN246" authorId="0">
      <text>
        <t>Actual value: 0.3%</t>
      </text>
    </comment>
    <comment ref="AD247" authorId="0">
      <text>
        <t>Actual value: 5.5</t>
      </text>
    </comment>
    <comment ref="AE247" authorId="0">
      <text>
        <t>Actual value: 0.05%</t>
      </text>
    </comment>
    <comment ref="AF247" authorId="0">
      <text>
        <t>Actual value: 0.5%</t>
      </text>
    </comment>
    <comment ref="AH247" authorId="0">
      <text>
        <t>Actual value: 0.55%</t>
      </text>
    </comment>
    <comment ref="AI247" authorId="0">
      <text>
        <t>Actual value: 5%</t>
      </text>
    </comment>
    <comment ref="AK247" authorId="0">
      <text>
        <t>Actual value: 0.25%</t>
      </text>
    </comment>
    <comment ref="AL247" authorId="0">
      <text>
        <t>Actual value: 0.3%</t>
      </text>
    </comment>
    <comment ref="AM247" authorId="0">
      <text>
        <t>Actual value: 1.5%</t>
      </text>
    </comment>
    <comment ref="AN247" authorId="0">
      <text>
        <t>Actual value: 0.3%</t>
      </text>
    </comment>
    <comment ref="AD248" authorId="0">
      <text>
        <t>Actual value: 5.5</t>
      </text>
    </comment>
    <comment ref="AE248" authorId="0">
      <text>
        <t>Actual value: 0.05%</t>
      </text>
    </comment>
    <comment ref="AF248" authorId="0">
      <text>
        <t>Actual value: 0.5%</t>
      </text>
    </comment>
    <comment ref="AH248" authorId="0">
      <text>
        <t>Actual value: 0.55%</t>
      </text>
    </comment>
    <comment ref="AI248" authorId="0">
      <text>
        <t>Actual value: 5%</t>
      </text>
    </comment>
    <comment ref="AK248" authorId="0">
      <text>
        <t>Actual value: 0.25%</t>
      </text>
    </comment>
    <comment ref="AL248" authorId="0">
      <text>
        <t>Actual value: 0.3%</t>
      </text>
    </comment>
    <comment ref="AM248" authorId="0">
      <text>
        <t>Actual value: 1.5%</t>
      </text>
    </comment>
    <comment ref="AN248" authorId="0">
      <text>
        <t>Actual value: 0.3%</t>
      </text>
    </comment>
    <comment ref="AD249" authorId="0">
      <text>
        <t>Actual value: 5.5</t>
      </text>
    </comment>
    <comment ref="AE249" authorId="0">
      <text>
        <t>Actual value: 0.05%</t>
      </text>
    </comment>
    <comment ref="AF249" authorId="0">
      <text>
        <t>Actual value: 0.5%</t>
      </text>
    </comment>
    <comment ref="AH249" authorId="0">
      <text>
        <t>Actual value: 0.55%</t>
      </text>
    </comment>
    <comment ref="AI249" authorId="0">
      <text>
        <t>Actual value: 5%</t>
      </text>
    </comment>
    <comment ref="AK249" authorId="0">
      <text>
        <t>Actual value: 0.25%</t>
      </text>
    </comment>
    <comment ref="AL249" authorId="0">
      <text>
        <t>Actual value: 0.3%</t>
      </text>
    </comment>
    <comment ref="AM249" authorId="0">
      <text>
        <t>Actual value: 1.5%</t>
      </text>
    </comment>
    <comment ref="AN249" authorId="0">
      <text>
        <t>Actual value: 0.3%</t>
      </text>
    </comment>
    <comment ref="AD250" authorId="0">
      <text>
        <t>Actual value: 5.5</t>
      </text>
    </comment>
    <comment ref="AE250" authorId="0">
      <text>
        <t>Actual value: 0.05%</t>
      </text>
    </comment>
    <comment ref="AF250" authorId="0">
      <text>
        <t>Actual value: 0.5%</t>
      </text>
    </comment>
    <comment ref="AH250" authorId="0">
      <text>
        <t>Actual value: 0.55%</t>
      </text>
    </comment>
    <comment ref="AI250" authorId="0">
      <text>
        <t>Actual value: 5%</t>
      </text>
    </comment>
    <comment ref="AK250" authorId="0">
      <text>
        <t>Actual value: 0.25%</t>
      </text>
    </comment>
    <comment ref="AL250" authorId="0">
      <text>
        <t>Actual value: 0.3%</t>
      </text>
    </comment>
    <comment ref="AM250" authorId="0">
      <text>
        <t>Actual value: 1.5%</t>
      </text>
    </comment>
    <comment ref="AN250" authorId="0">
      <text>
        <t>Actual value: 0.3%</t>
      </text>
    </comment>
    <comment ref="AD251" authorId="0">
      <text>
        <t>Actual value: 5.5</t>
      </text>
    </comment>
    <comment ref="AE251" authorId="0">
      <text>
        <t>Actual value: 0.05%</t>
      </text>
    </comment>
    <comment ref="AF251" authorId="0">
      <text>
        <t>Actual value: 0.5%</t>
      </text>
    </comment>
    <comment ref="AH251" authorId="0">
      <text>
        <t>Actual value: 0.55%</t>
      </text>
    </comment>
    <comment ref="AI251" authorId="0">
      <text>
        <t>Actual value: 5%</t>
      </text>
    </comment>
    <comment ref="AK251" authorId="0">
      <text>
        <t>Actual value: 0.25%</t>
      </text>
    </comment>
    <comment ref="AL251" authorId="0">
      <text>
        <t>Actual value: 0.3%</t>
      </text>
    </comment>
    <comment ref="AM251" authorId="0">
      <text>
        <t>Actual value: 1.5%</t>
      </text>
    </comment>
    <comment ref="AN251" authorId="0">
      <text>
        <t>Actual value: 0.3%</t>
      </text>
    </comment>
    <comment ref="AD252" authorId="0">
      <text>
        <t>Actual value: 5.5</t>
      </text>
    </comment>
    <comment ref="AE252" authorId="0">
      <text>
        <t>Actual value: 0.05%</t>
      </text>
    </comment>
    <comment ref="AF252" authorId="0">
      <text>
        <t>Actual value: 0.5%</t>
      </text>
    </comment>
    <comment ref="AH252" authorId="0">
      <text>
        <t>Actual value: 0.55%</t>
      </text>
    </comment>
    <comment ref="AI252" authorId="0">
      <text>
        <t>Actual value: 5%</t>
      </text>
    </comment>
    <comment ref="AK252" authorId="0">
      <text>
        <t>Actual value: 0.25%</t>
      </text>
    </comment>
    <comment ref="AL252" authorId="0">
      <text>
        <t>Actual value: 0.3%</t>
      </text>
    </comment>
    <comment ref="AM252" authorId="0">
      <text>
        <t>Actual value: 1.5%</t>
      </text>
    </comment>
    <comment ref="AN252" authorId="0">
      <text>
        <t>Actual value: 0.3%</t>
      </text>
    </comment>
    <comment ref="AD253" authorId="0">
      <text>
        <t>Actual value: 5.5</t>
      </text>
    </comment>
    <comment ref="AE253" authorId="0">
      <text>
        <t>Actual value: 0.05%</t>
      </text>
    </comment>
    <comment ref="AF253" authorId="0">
      <text>
        <t>Actual value: 0.5%</t>
      </text>
    </comment>
    <comment ref="AH253" authorId="0">
      <text>
        <t>Actual value: 0.55%</t>
      </text>
    </comment>
    <comment ref="AI253" authorId="0">
      <text>
        <t>Actual value: 5%</t>
      </text>
    </comment>
    <comment ref="AK253" authorId="0">
      <text>
        <t>Actual value: 0.25%</t>
      </text>
    </comment>
    <comment ref="AL253" authorId="0">
      <text>
        <t>Actual value: 0.3%</t>
      </text>
    </comment>
    <comment ref="AM253" authorId="0">
      <text>
        <t>Actual value: 1.5%</t>
      </text>
    </comment>
    <comment ref="AN253" authorId="0">
      <text>
        <t>Actual value: 0.3%</t>
      </text>
    </comment>
    <comment ref="AD254" authorId="0">
      <text>
        <t>Actual value: 5.5</t>
      </text>
    </comment>
    <comment ref="AE254" authorId="0">
      <text>
        <t>Actual value: 0.05%</t>
      </text>
    </comment>
    <comment ref="AF254" authorId="0">
      <text>
        <t>Actual value: 0.5%</t>
      </text>
    </comment>
    <comment ref="AH254" authorId="0">
      <text>
        <t>Actual value: 0.55%</t>
      </text>
    </comment>
    <comment ref="AI254" authorId="0">
      <text>
        <t>Actual value: 5%</t>
      </text>
    </comment>
    <comment ref="AK254" authorId="0">
      <text>
        <t>Actual value: 0.25%</t>
      </text>
    </comment>
    <comment ref="AL254" authorId="0">
      <text>
        <t>Actual value: 0.3%</t>
      </text>
    </comment>
    <comment ref="AM254" authorId="0">
      <text>
        <t>Actual value: 1.5%</t>
      </text>
    </comment>
    <comment ref="AN254" authorId="0">
      <text>
        <t>Actual value: 0.3%</t>
      </text>
    </comment>
    <comment ref="AD255" authorId="0">
      <text>
        <t>Actual value: 5.5</t>
      </text>
    </comment>
    <comment ref="AE255" authorId="0">
      <text>
        <t>Actual value: 0.05%</t>
      </text>
    </comment>
    <comment ref="AF255" authorId="0">
      <text>
        <t>Actual value: 0.5%</t>
      </text>
    </comment>
    <comment ref="AH255" authorId="0">
      <text>
        <t>Actual value: 0.55%</t>
      </text>
    </comment>
    <comment ref="AI255" authorId="0">
      <text>
        <t>Actual value: 5%</t>
      </text>
    </comment>
    <comment ref="AK255" authorId="0">
      <text>
        <t>Actual value: 0.25%</t>
      </text>
    </comment>
    <comment ref="AL255" authorId="0">
      <text>
        <t>Actual value: 0.3%</t>
      </text>
    </comment>
    <comment ref="AM255" authorId="0">
      <text>
        <t>Actual value: 1.5%</t>
      </text>
    </comment>
    <comment ref="AN255" authorId="0">
      <text>
        <t>Actual value: 0.3%</t>
      </text>
    </comment>
    <comment ref="AD256" authorId="0">
      <text>
        <t>Actual value: 5.5</t>
      </text>
    </comment>
    <comment ref="AE256" authorId="0">
      <text>
        <t>Actual value: 0.05%</t>
      </text>
    </comment>
    <comment ref="AF256" authorId="0">
      <text>
        <t>Actual value: 0.5%</t>
      </text>
    </comment>
    <comment ref="AH256" authorId="0">
      <text>
        <t>Actual value: 0.55%</t>
      </text>
    </comment>
    <comment ref="AI256" authorId="0">
      <text>
        <t>Actual value: 5%</t>
      </text>
    </comment>
    <comment ref="AK256" authorId="0">
      <text>
        <t>Actual value: 0.25%</t>
      </text>
    </comment>
    <comment ref="AL256" authorId="0">
      <text>
        <t>Actual value: 0.3%</t>
      </text>
    </comment>
    <comment ref="AM256" authorId="0">
      <text>
        <t>Actual value: 1.5%</t>
      </text>
    </comment>
    <comment ref="AN256" authorId="0">
      <text>
        <t>Actual value: 0.3%</t>
      </text>
    </comment>
    <comment ref="AD227" authorId="0">
      <text>
        <t>Actual value: 5.5</t>
      </text>
    </comment>
    <comment ref="AE227" authorId="0">
      <text>
        <t>Actual value: 0.05%</t>
      </text>
    </comment>
    <comment ref="AF227" authorId="0">
      <text>
        <t>Actual value: 0.5%</t>
      </text>
    </comment>
    <comment ref="AH227" authorId="0">
      <text>
        <t>Actual value: 0.55%</t>
      </text>
    </comment>
    <comment ref="AI227" authorId="0">
      <text>
        <t>Actual value: 5%</t>
      </text>
    </comment>
    <comment ref="AK227" authorId="0">
      <text>
        <t>Actual value: 0.25%</t>
      </text>
    </comment>
    <comment ref="AL227" authorId="0">
      <text>
        <t>Actual value: 0.3%</t>
      </text>
    </comment>
    <comment ref="AM227" authorId="0">
      <text>
        <t>Actual value: 1.5%</t>
      </text>
    </comment>
    <comment ref="AN227" authorId="0">
      <text>
        <t>Actual value: 0.3%</t>
      </text>
    </comment>
    <comment ref="AD228" authorId="0">
      <text>
        <t>Actual value: 5.5</t>
      </text>
    </comment>
    <comment ref="AE228" authorId="0">
      <text>
        <t>Actual value: 0.05%</t>
      </text>
    </comment>
    <comment ref="AF228" authorId="0">
      <text>
        <t>Actual value: 0.5%</t>
      </text>
    </comment>
    <comment ref="AH228" authorId="0">
      <text>
        <t>Actual value: 0.55%</t>
      </text>
    </comment>
    <comment ref="AI228" authorId="0">
      <text>
        <t>Actual value: 5%</t>
      </text>
    </comment>
    <comment ref="AK228" authorId="0">
      <text>
        <t>Actual value: 0.25%</t>
      </text>
    </comment>
    <comment ref="AL228" authorId="0">
      <text>
        <t>Actual value: 0.3%</t>
      </text>
    </comment>
    <comment ref="AM228" authorId="0">
      <text>
        <t>Actual value: 1.5%</t>
      </text>
    </comment>
    <comment ref="AN228" authorId="0">
      <text>
        <t>Actual value: 0.3%</t>
      </text>
    </comment>
    <comment ref="AD229" authorId="0">
      <text>
        <t>Actual value: 5.5</t>
      </text>
    </comment>
    <comment ref="AE229" authorId="0">
      <text>
        <t>Actual value: 0.05%</t>
      </text>
    </comment>
    <comment ref="AF229" authorId="0">
      <text>
        <t>Actual value: 0.5%</t>
      </text>
    </comment>
    <comment ref="AH229" authorId="0">
      <text>
        <t>Actual value: 0.55%</t>
      </text>
    </comment>
    <comment ref="AI229" authorId="0">
      <text>
        <t>Actual value: 5%</t>
      </text>
    </comment>
    <comment ref="AK229" authorId="0">
      <text>
        <t>Actual value: 0.25%</t>
      </text>
    </comment>
    <comment ref="AL229" authorId="0">
      <text>
        <t>Actual value: 0.3%</t>
      </text>
    </comment>
    <comment ref="AM229" authorId="0">
      <text>
        <t>Actual value: 1.5%</t>
      </text>
    </comment>
    <comment ref="AN229" authorId="0">
      <text>
        <t>Actual value: 0.3%</t>
      </text>
    </comment>
    <comment ref="AD230" authorId="0">
      <text>
        <t>Actual value: 5.5</t>
      </text>
    </comment>
    <comment ref="AE230" authorId="0">
      <text>
        <t>Actual value: 0.05%</t>
      </text>
    </comment>
    <comment ref="AF230" authorId="0">
      <text>
        <t>Actual value: 0.5%</t>
      </text>
    </comment>
    <comment ref="AH230" authorId="0">
      <text>
        <t>Actual value: 0.55%</t>
      </text>
    </comment>
    <comment ref="AI230" authorId="0">
      <text>
        <t>Actual value: 5%</t>
      </text>
    </comment>
    <comment ref="AK230" authorId="0">
      <text>
        <t>Actual value: 0.25%</t>
      </text>
    </comment>
    <comment ref="AL230" authorId="0">
      <text>
        <t>Actual value: 0.3%</t>
      </text>
    </comment>
    <comment ref="AM230" authorId="0">
      <text>
        <t>Actual value: 1.5%</t>
      </text>
    </comment>
    <comment ref="AN230" authorId="0">
      <text>
        <t>Actual value: 0.3%</t>
      </text>
    </comment>
    <comment ref="AD231" authorId="0">
      <text>
        <t>Actual value: 5.5</t>
      </text>
    </comment>
    <comment ref="AE231" authorId="0">
      <text>
        <t>Actual value: 0.05%</t>
      </text>
    </comment>
    <comment ref="AF231" authorId="0">
      <text>
        <t>Actual value: 0.5%</t>
      </text>
    </comment>
    <comment ref="AH231" authorId="0">
      <text>
        <t>Actual value: 0.55%</t>
      </text>
    </comment>
    <comment ref="AI231" authorId="0">
      <text>
        <t>Actual value: 5%</t>
      </text>
    </comment>
    <comment ref="AK231" authorId="0">
      <text>
        <t>Actual value: 0.25%</t>
      </text>
    </comment>
    <comment ref="AL231" authorId="0">
      <text>
        <t>Actual value: 0.3%</t>
      </text>
    </comment>
    <comment ref="AM231" authorId="0">
      <text>
        <t>Actual value: 1.5%</t>
      </text>
    </comment>
    <comment ref="AN231" authorId="0">
      <text>
        <t>Actual value: 0.3%</t>
      </text>
    </comment>
    <comment ref="AD232" authorId="0">
      <text>
        <t>Actual value: 5.5</t>
      </text>
    </comment>
    <comment ref="AE232" authorId="0">
      <text>
        <t>Actual value: 0.05%</t>
      </text>
    </comment>
    <comment ref="AF232" authorId="0">
      <text>
        <t>Actual value: 0.5%</t>
      </text>
    </comment>
    <comment ref="AH232" authorId="0">
      <text>
        <t>Actual value: 0.55%</t>
      </text>
    </comment>
    <comment ref="AI232" authorId="0">
      <text>
        <t>Actual value: 5%</t>
      </text>
    </comment>
    <comment ref="AK232" authorId="0">
      <text>
        <t>Actual value: 0.25%</t>
      </text>
    </comment>
    <comment ref="AL232" authorId="0">
      <text>
        <t>Actual value: 0.3%</t>
      </text>
    </comment>
    <comment ref="AM232" authorId="0">
      <text>
        <t>Actual value: 1.5%</t>
      </text>
    </comment>
    <comment ref="AN232" authorId="0">
      <text>
        <t>Actual value: 0.3%</t>
      </text>
    </comment>
    <comment ref="AD233" authorId="0">
      <text>
        <t>Actual value: 5.5</t>
      </text>
    </comment>
    <comment ref="AE233" authorId="0">
      <text>
        <t>Actual value: 0.05%</t>
      </text>
    </comment>
    <comment ref="AF233" authorId="0">
      <text>
        <t>Actual value: 0.5%</t>
      </text>
    </comment>
    <comment ref="AH233" authorId="0">
      <text>
        <t>Actual value: 0.55%</t>
      </text>
    </comment>
    <comment ref="AI233" authorId="0">
      <text>
        <t>Actual value: 5%</t>
      </text>
    </comment>
    <comment ref="AK233" authorId="0">
      <text>
        <t>Actual value: 0.25%</t>
      </text>
    </comment>
    <comment ref="AL233" authorId="0">
      <text>
        <t>Actual value: 0.3%</t>
      </text>
    </comment>
    <comment ref="AM233" authorId="0">
      <text>
        <t>Actual value: 1.5%</t>
      </text>
    </comment>
    <comment ref="AN233" authorId="0">
      <text>
        <t>Actual value: 0.3%</t>
      </text>
    </comment>
    <comment ref="AD234" authorId="0">
      <text>
        <t>Actual value: 5.5</t>
      </text>
    </comment>
    <comment ref="AE234" authorId="0">
      <text>
        <t>Actual value: 0.05%</t>
      </text>
    </comment>
    <comment ref="AF234" authorId="0">
      <text>
        <t>Actual value: 0.5%</t>
      </text>
    </comment>
    <comment ref="AH234" authorId="0">
      <text>
        <t>Actual value: 0.55%</t>
      </text>
    </comment>
    <comment ref="AI234" authorId="0">
      <text>
        <t>Actual value: 5%</t>
      </text>
    </comment>
    <comment ref="AK234" authorId="0">
      <text>
        <t>Actual value: 0.25%</t>
      </text>
    </comment>
    <comment ref="AL234" authorId="0">
      <text>
        <t>Actual value: 0.3%</t>
      </text>
    </comment>
    <comment ref="AM234" authorId="0">
      <text>
        <t>Actual value: 1.5%</t>
      </text>
    </comment>
    <comment ref="AN234" authorId="0">
      <text>
        <t>Actual value: 0.3%</t>
      </text>
    </comment>
    <comment ref="AD235" authorId="0">
      <text>
        <t>Actual value: 5.5</t>
      </text>
    </comment>
    <comment ref="AE235" authorId="0">
      <text>
        <t>Actual value: 0.05%</t>
      </text>
    </comment>
    <comment ref="AF235" authorId="0">
      <text>
        <t>Actual value: 0.5%</t>
      </text>
    </comment>
    <comment ref="AH235" authorId="0">
      <text>
        <t>Actual value: 0.55%</t>
      </text>
    </comment>
    <comment ref="AI235" authorId="0">
      <text>
        <t>Actual value: 5%</t>
      </text>
    </comment>
    <comment ref="AK235" authorId="0">
      <text>
        <t>Actual value: 0.25%</t>
      </text>
    </comment>
    <comment ref="AL235" authorId="0">
      <text>
        <t>Actual value: 0.3%</t>
      </text>
    </comment>
    <comment ref="AM235" authorId="0">
      <text>
        <t>Actual value: 1.5%</t>
      </text>
    </comment>
    <comment ref="AN235" authorId="0">
      <text>
        <t>Actual value: 0.3%</t>
      </text>
    </comment>
    <comment ref="AD236" authorId="0">
      <text>
        <t>Actual value: 5.5</t>
      </text>
    </comment>
    <comment ref="AE236" authorId="0">
      <text>
        <t>Actual value: 0.05%</t>
      </text>
    </comment>
    <comment ref="AF236" authorId="0">
      <text>
        <t>Actual value: 0.5%</t>
      </text>
    </comment>
    <comment ref="AH236" authorId="0">
      <text>
        <t>Actual value: 0.55%</t>
      </text>
    </comment>
    <comment ref="AI236" authorId="0">
      <text>
        <t>Actual value: 5%</t>
      </text>
    </comment>
    <comment ref="AK236" authorId="0">
      <text>
        <t>Actual value: 0.25%</t>
      </text>
    </comment>
    <comment ref="AL236" authorId="0">
      <text>
        <t>Actual value: 0.3%</t>
      </text>
    </comment>
    <comment ref="AM236" authorId="0">
      <text>
        <t>Actual value: 1.5%</t>
      </text>
    </comment>
    <comment ref="AN236" authorId="0">
      <text>
        <t>Actual value: 0.3%</t>
      </text>
    </comment>
    <comment ref="AD237" authorId="0">
      <text>
        <t>Actual value: 5.5</t>
      </text>
    </comment>
    <comment ref="AE237" authorId="0">
      <text>
        <t>Actual value: 0.05%</t>
      </text>
    </comment>
    <comment ref="AF237" authorId="0">
      <text>
        <t>Actual value: 0.5%</t>
      </text>
    </comment>
    <comment ref="AH237" authorId="0">
      <text>
        <t>Actual value: 0.55%</t>
      </text>
    </comment>
    <comment ref="AI237" authorId="0">
      <text>
        <t>Actual value: 5%</t>
      </text>
    </comment>
    <comment ref="AK237" authorId="0">
      <text>
        <t>Actual value: 0.25%</t>
      </text>
    </comment>
    <comment ref="AL237" authorId="0">
      <text>
        <t>Actual value: 0.3%</t>
      </text>
    </comment>
    <comment ref="AM237" authorId="0">
      <text>
        <t>Actual value: 1.5%</t>
      </text>
    </comment>
    <comment ref="AN237" authorId="0">
      <text>
        <t>Actual value: 0.3%</t>
      </text>
    </comment>
    <comment ref="AD238" authorId="0">
      <text>
        <t>Actual value: 5.5</t>
      </text>
    </comment>
    <comment ref="AE238" authorId="0">
      <text>
        <t>Actual value: 0.05%</t>
      </text>
    </comment>
    <comment ref="AF238" authorId="0">
      <text>
        <t>Actual value: 0.5%</t>
      </text>
    </comment>
    <comment ref="AH238" authorId="0">
      <text>
        <t>Actual value: 0.55%</t>
      </text>
    </comment>
    <comment ref="AI238" authorId="0">
      <text>
        <t>Actual value: 5%</t>
      </text>
    </comment>
    <comment ref="AK238" authorId="0">
      <text>
        <t>Actual value: 0.25%</t>
      </text>
    </comment>
    <comment ref="AL238" authorId="0">
      <text>
        <t>Actual value: 0.3%</t>
      </text>
    </comment>
    <comment ref="AM238" authorId="0">
      <text>
        <t>Actual value: 1.5%</t>
      </text>
    </comment>
    <comment ref="AN238" authorId="0">
      <text>
        <t>Actual value: 0.3%</t>
      </text>
    </comment>
    <comment ref="AD239" authorId="0">
      <text>
        <t>Actual value: 5.5</t>
      </text>
    </comment>
    <comment ref="AE239" authorId="0">
      <text>
        <t>Actual value: 0.05%</t>
      </text>
    </comment>
    <comment ref="AF239" authorId="0">
      <text>
        <t>Actual value: 0.5%</t>
      </text>
    </comment>
    <comment ref="AH239" authorId="0">
      <text>
        <t>Actual value: 0.55%</t>
      </text>
    </comment>
    <comment ref="AI239" authorId="0">
      <text>
        <t>Actual value: 5%</t>
      </text>
    </comment>
    <comment ref="AK239" authorId="0">
      <text>
        <t>Actual value: 0.25%</t>
      </text>
    </comment>
    <comment ref="AL239" authorId="0">
      <text>
        <t>Actual value: 0.3%</t>
      </text>
    </comment>
    <comment ref="AM239" authorId="0">
      <text>
        <t>Actual value: 1.5%</t>
      </text>
    </comment>
    <comment ref="AN239" authorId="0">
      <text>
        <t>Actual value: 0.3%</t>
      </text>
    </comment>
    <comment ref="AD240" authorId="0">
      <text>
        <t>Actual value: 5.5</t>
      </text>
    </comment>
    <comment ref="AE240" authorId="0">
      <text>
        <t>Actual value: 0.05%</t>
      </text>
    </comment>
    <comment ref="AF240" authorId="0">
      <text>
        <t>Actual value: 0.5%</t>
      </text>
    </comment>
    <comment ref="AH240" authorId="0">
      <text>
        <t>Actual value: 0.55%</t>
      </text>
    </comment>
    <comment ref="AI240" authorId="0">
      <text>
        <t>Actual value: 5%</t>
      </text>
    </comment>
    <comment ref="AK240" authorId="0">
      <text>
        <t>Actual value: 0.25%</t>
      </text>
    </comment>
    <comment ref="AL240" authorId="0">
      <text>
        <t>Actual value: 0.3%</t>
      </text>
    </comment>
    <comment ref="AM240" authorId="0">
      <text>
        <t>Actual value: 1.5%</t>
      </text>
    </comment>
    <comment ref="AN240" authorId="0">
      <text>
        <t>Actual value: 0.3%</t>
      </text>
    </comment>
    <comment ref="AD241" authorId="0">
      <text>
        <t>Actual value: 5.5</t>
      </text>
    </comment>
    <comment ref="AE241" authorId="0">
      <text>
        <t>Actual value: 0.05%</t>
      </text>
    </comment>
    <comment ref="AF241" authorId="0">
      <text>
        <t>Actual value: 0.5%</t>
      </text>
    </comment>
    <comment ref="AH241" authorId="0">
      <text>
        <t>Actual value: 0.55%</t>
      </text>
    </comment>
    <comment ref="AI241" authorId="0">
      <text>
        <t>Actual value: 5%</t>
      </text>
    </comment>
    <comment ref="AK241" authorId="0">
      <text>
        <t>Actual value: 0.25%</t>
      </text>
    </comment>
    <comment ref="AL241" authorId="0">
      <text>
        <t>Actual value: 0.3%</t>
      </text>
    </comment>
    <comment ref="AM241" authorId="0">
      <text>
        <t>Actual value: 1.5%</t>
      </text>
    </comment>
    <comment ref="AN241" authorId="0">
      <text>
        <t>Actual value: 0.3%</t>
      </text>
    </comment>
    <comment ref="AD107" authorId="0">
      <text>
        <t>Actual value: 5.5</t>
      </text>
    </comment>
    <comment ref="AE107" authorId="0">
      <text>
        <t>Actual value: 0.05%</t>
      </text>
    </comment>
    <comment ref="AF107" authorId="0">
      <text>
        <t>Actual value: 0.5%</t>
      </text>
    </comment>
    <comment ref="AH107" authorId="0">
      <text>
        <t>Actual value: 0.55%</t>
      </text>
    </comment>
    <comment ref="AI107" authorId="0">
      <text>
        <t>Actual value: 5%</t>
      </text>
    </comment>
    <comment ref="AK107" authorId="0">
      <text>
        <t>Actual value: 0.25%</t>
      </text>
    </comment>
    <comment ref="AL107" authorId="0">
      <text>
        <t>Actual value: 0.3%</t>
      </text>
    </comment>
    <comment ref="AM107" authorId="0">
      <text>
        <t>Actual value: 1.5%</t>
      </text>
    </comment>
    <comment ref="AN107" authorId="0">
      <text>
        <t>Actual value: 0.3%</t>
      </text>
    </comment>
    <comment ref="AD108" authorId="0">
      <text>
        <t>Actual value: 5.5</t>
      </text>
    </comment>
    <comment ref="AE108" authorId="0">
      <text>
        <t>Actual value: 0.05%</t>
      </text>
    </comment>
    <comment ref="AF108" authorId="0">
      <text>
        <t>Actual value: 0.5%</t>
      </text>
    </comment>
    <comment ref="AH108" authorId="0">
      <text>
        <t>Actual value: 0.55%</t>
      </text>
    </comment>
    <comment ref="AI108" authorId="0">
      <text>
        <t>Actual value: 5%</t>
      </text>
    </comment>
    <comment ref="AK108" authorId="0">
      <text>
        <t>Actual value: 0.25%</t>
      </text>
    </comment>
    <comment ref="AL108" authorId="0">
      <text>
        <t>Actual value: 0.3%</t>
      </text>
    </comment>
    <comment ref="AM108" authorId="0">
      <text>
        <t>Actual value: 1.5%</t>
      </text>
    </comment>
    <comment ref="AN108" authorId="0">
      <text>
        <t>Actual value: 0.3%</t>
      </text>
    </comment>
    <comment ref="AD109" authorId="0">
      <text>
        <t>Actual value: 5.5</t>
      </text>
    </comment>
    <comment ref="AE109" authorId="0">
      <text>
        <t>Actual value: 0.05%</t>
      </text>
    </comment>
    <comment ref="AF109" authorId="0">
      <text>
        <t>Actual value: 0.5%</t>
      </text>
    </comment>
    <comment ref="AH109" authorId="0">
      <text>
        <t>Actual value: 0.55%</t>
      </text>
    </comment>
    <comment ref="AI109" authorId="0">
      <text>
        <t>Actual value: 5%</t>
      </text>
    </comment>
    <comment ref="AK109" authorId="0">
      <text>
        <t>Actual value: 0.25%</t>
      </text>
    </comment>
    <comment ref="AL109" authorId="0">
      <text>
        <t>Actual value: 0.3%</t>
      </text>
    </comment>
    <comment ref="AM109" authorId="0">
      <text>
        <t>Actual value: 1.5%</t>
      </text>
    </comment>
    <comment ref="AN109" authorId="0">
      <text>
        <t>Actual value: 0.3%</t>
      </text>
    </comment>
    <comment ref="AD110" authorId="0">
      <text>
        <t>Actual value: 5.5</t>
      </text>
    </comment>
    <comment ref="AE110" authorId="0">
      <text>
        <t>Actual value: 0.05%</t>
      </text>
    </comment>
    <comment ref="AF110" authorId="0">
      <text>
        <t>Actual value: 0.5%</t>
      </text>
    </comment>
    <comment ref="AH110" authorId="0">
      <text>
        <t>Actual value: 0.55%</t>
      </text>
    </comment>
    <comment ref="AI110" authorId="0">
      <text>
        <t>Actual value: 5%</t>
      </text>
    </comment>
    <comment ref="AK110" authorId="0">
      <text>
        <t>Actual value: 0.25%</t>
      </text>
    </comment>
    <comment ref="AL110" authorId="0">
      <text>
        <t>Actual value: 0.3%</t>
      </text>
    </comment>
    <comment ref="AM110" authorId="0">
      <text>
        <t>Actual value: 1.5%</t>
      </text>
    </comment>
    <comment ref="AN110" authorId="0">
      <text>
        <t>Actual value: 0.3%</t>
      </text>
    </comment>
    <comment ref="AD111" authorId="0">
      <text>
        <t>Actual value: 5.5</t>
      </text>
    </comment>
    <comment ref="AE111" authorId="0">
      <text>
        <t>Actual value: 0.05%</t>
      </text>
    </comment>
    <comment ref="AF111" authorId="0">
      <text>
        <t>Actual value: 0.5%</t>
      </text>
    </comment>
    <comment ref="AH111" authorId="0">
      <text>
        <t>Actual value: 0.55%</t>
      </text>
    </comment>
    <comment ref="AI111" authorId="0">
      <text>
        <t>Actual value: 5%</t>
      </text>
    </comment>
    <comment ref="AK111" authorId="0">
      <text>
        <t>Actual value: 0.25%</t>
      </text>
    </comment>
    <comment ref="AL111" authorId="0">
      <text>
        <t>Actual value: 0.3%</t>
      </text>
    </comment>
    <comment ref="AM111" authorId="0">
      <text>
        <t>Actual value: 1.5%</t>
      </text>
    </comment>
    <comment ref="AN111" authorId="0">
      <text>
        <t>Actual value: 0.3%</t>
      </text>
    </comment>
    <comment ref="AD112" authorId="0">
      <text>
        <t>Actual value: 5.5</t>
      </text>
    </comment>
    <comment ref="AE112" authorId="0">
      <text>
        <t>Actual value: 0.05%</t>
      </text>
    </comment>
    <comment ref="AF112" authorId="0">
      <text>
        <t>Actual value: 0.5%</t>
      </text>
    </comment>
    <comment ref="AH112" authorId="0">
      <text>
        <t>Actual value: 0.55%</t>
      </text>
    </comment>
    <comment ref="AI112" authorId="0">
      <text>
        <t>Actual value: 5%</t>
      </text>
    </comment>
    <comment ref="AK112" authorId="0">
      <text>
        <t>Actual value: 0.25%</t>
      </text>
    </comment>
    <comment ref="AL112" authorId="0">
      <text>
        <t>Actual value: 0.3%</t>
      </text>
    </comment>
    <comment ref="AM112" authorId="0">
      <text>
        <t>Actual value: 1.5%</t>
      </text>
    </comment>
    <comment ref="AN112" authorId="0">
      <text>
        <t>Actual value: 0.3%</t>
      </text>
    </comment>
    <comment ref="AD113" authorId="0">
      <text>
        <t>Actual value: 5.5</t>
      </text>
    </comment>
    <comment ref="AE113" authorId="0">
      <text>
        <t>Actual value: 0.05%</t>
      </text>
    </comment>
    <comment ref="AF113" authorId="0">
      <text>
        <t>Actual value: 0.5%</t>
      </text>
    </comment>
    <comment ref="AH113" authorId="0">
      <text>
        <t>Actual value: 0.55%</t>
      </text>
    </comment>
    <comment ref="AI113" authorId="0">
      <text>
        <t>Actual value: 5%</t>
      </text>
    </comment>
    <comment ref="AK113" authorId="0">
      <text>
        <t>Actual value: 0.25%</t>
      </text>
    </comment>
    <comment ref="AL113" authorId="0">
      <text>
        <t>Actual value: 0.3%</t>
      </text>
    </comment>
    <comment ref="AM113" authorId="0">
      <text>
        <t>Actual value: 1.5%</t>
      </text>
    </comment>
    <comment ref="AN113" authorId="0">
      <text>
        <t>Actual value: 0.3%</t>
      </text>
    </comment>
    <comment ref="AD114" authorId="0">
      <text>
        <t>Actual value: 5.5</t>
      </text>
    </comment>
    <comment ref="AE114" authorId="0">
      <text>
        <t>Actual value: 0.05%</t>
      </text>
    </comment>
    <comment ref="AF114" authorId="0">
      <text>
        <t>Actual value: 0.5%</t>
      </text>
    </comment>
    <comment ref="AH114" authorId="0">
      <text>
        <t>Actual value: 0.55%</t>
      </text>
    </comment>
    <comment ref="AI114" authorId="0">
      <text>
        <t>Actual value: 5%</t>
      </text>
    </comment>
    <comment ref="AK114" authorId="0">
      <text>
        <t>Actual value: 0.25%</t>
      </text>
    </comment>
    <comment ref="AL114" authorId="0">
      <text>
        <t>Actual value: 0.3%</t>
      </text>
    </comment>
    <comment ref="AM114" authorId="0">
      <text>
        <t>Actual value: 1.5%</t>
      </text>
    </comment>
    <comment ref="AN114" authorId="0">
      <text>
        <t>Actual value: 0.3%</t>
      </text>
    </comment>
    <comment ref="AD115" authorId="0">
      <text>
        <t>Actual value: 5.5</t>
      </text>
    </comment>
    <comment ref="AE115" authorId="0">
      <text>
        <t>Actual value: 0.05%</t>
      </text>
    </comment>
    <comment ref="AF115" authorId="0">
      <text>
        <t>Actual value: 0.5%</t>
      </text>
    </comment>
    <comment ref="AH115" authorId="0">
      <text>
        <t>Actual value: 0.55%</t>
      </text>
    </comment>
    <comment ref="AI115" authorId="0">
      <text>
        <t>Actual value: 5%</t>
      </text>
    </comment>
    <comment ref="AK115" authorId="0">
      <text>
        <t>Actual value: 0.25%</t>
      </text>
    </comment>
    <comment ref="AL115" authorId="0">
      <text>
        <t>Actual value: 0.3%</t>
      </text>
    </comment>
    <comment ref="AM115" authorId="0">
      <text>
        <t>Actual value: 1.5%</t>
      </text>
    </comment>
    <comment ref="AN115" authorId="0">
      <text>
        <t>Actual value: 0.3%</t>
      </text>
    </comment>
    <comment ref="AD116" authorId="0">
      <text>
        <t>Actual value: 5.5</t>
      </text>
    </comment>
    <comment ref="AE116" authorId="0">
      <text>
        <t>Actual value: 0.05%</t>
      </text>
    </comment>
    <comment ref="AF116" authorId="0">
      <text>
        <t>Actual value: 0.5%</t>
      </text>
    </comment>
    <comment ref="AH116" authorId="0">
      <text>
        <t>Actual value: 0.55%</t>
      </text>
    </comment>
    <comment ref="AI116" authorId="0">
      <text>
        <t>Actual value: 5%</t>
      </text>
    </comment>
    <comment ref="AK116" authorId="0">
      <text>
        <t>Actual value: 0.25%</t>
      </text>
    </comment>
    <comment ref="AL116" authorId="0">
      <text>
        <t>Actual value: 0.3%</t>
      </text>
    </comment>
    <comment ref="AM116" authorId="0">
      <text>
        <t>Actual value: 1.5%</t>
      </text>
    </comment>
    <comment ref="AN116" authorId="0">
      <text>
        <t>Actual value: 0.3%</t>
      </text>
    </comment>
    <comment ref="AD117" authorId="0">
      <text>
        <t>Actual value: 5.5</t>
      </text>
    </comment>
    <comment ref="AE117" authorId="0">
      <text>
        <t>Actual value: 0.05%</t>
      </text>
    </comment>
    <comment ref="AF117" authorId="0">
      <text>
        <t>Actual value: 0.5%</t>
      </text>
    </comment>
    <comment ref="AH117" authorId="0">
      <text>
        <t>Actual value: 0.55%</t>
      </text>
    </comment>
    <comment ref="AI117" authorId="0">
      <text>
        <t>Actual value: 5%</t>
      </text>
    </comment>
    <comment ref="AK117" authorId="0">
      <text>
        <t>Actual value: 0.25%</t>
      </text>
    </comment>
    <comment ref="AL117" authorId="0">
      <text>
        <t>Actual value: 0.3%</t>
      </text>
    </comment>
    <comment ref="AM117" authorId="0">
      <text>
        <t>Actual value: 1.5%</t>
      </text>
    </comment>
    <comment ref="AN117" authorId="0">
      <text>
        <t>Actual value: 0.3%</t>
      </text>
    </comment>
    <comment ref="AD118" authorId="0">
      <text>
        <t>Actual value: 5.5</t>
      </text>
    </comment>
    <comment ref="AE118" authorId="0">
      <text>
        <t>Actual value: 0.05%</t>
      </text>
    </comment>
    <comment ref="AF118" authorId="0">
      <text>
        <t>Actual value: 0.5%</t>
      </text>
    </comment>
    <comment ref="AH118" authorId="0">
      <text>
        <t>Actual value: 0.55%</t>
      </text>
    </comment>
    <comment ref="AI118" authorId="0">
      <text>
        <t>Actual value: 5%</t>
      </text>
    </comment>
    <comment ref="AK118" authorId="0">
      <text>
        <t>Actual value: 0.25%</t>
      </text>
    </comment>
    <comment ref="AL118" authorId="0">
      <text>
        <t>Actual value: 0.3%</t>
      </text>
    </comment>
    <comment ref="AM118" authorId="0">
      <text>
        <t>Actual value: 1.5%</t>
      </text>
    </comment>
    <comment ref="AN118" authorId="0">
      <text>
        <t>Actual value: 0.3%</t>
      </text>
    </comment>
    <comment ref="AD119" authorId="0">
      <text>
        <t>Actual value: 5.5</t>
      </text>
    </comment>
    <comment ref="AE119" authorId="0">
      <text>
        <t>Actual value: 0.05%</t>
      </text>
    </comment>
    <comment ref="AF119" authorId="0">
      <text>
        <t>Actual value: 0.5%</t>
      </text>
    </comment>
    <comment ref="AH119" authorId="0">
      <text>
        <t>Actual value: 0.55%</t>
      </text>
    </comment>
    <comment ref="AI119" authorId="0">
      <text>
        <t>Actual value: 5%</t>
      </text>
    </comment>
    <comment ref="AK119" authorId="0">
      <text>
        <t>Actual value: 0.25%</t>
      </text>
    </comment>
    <comment ref="AL119" authorId="0">
      <text>
        <t>Actual value: 0.3%</t>
      </text>
    </comment>
    <comment ref="AM119" authorId="0">
      <text>
        <t>Actual value: 1.5%</t>
      </text>
    </comment>
    <comment ref="AN119" authorId="0">
      <text>
        <t>Actual value: 0.3%</t>
      </text>
    </comment>
    <comment ref="AD120" authorId="0">
      <text>
        <t>Actual value: 5.5</t>
      </text>
    </comment>
    <comment ref="AE120" authorId="0">
      <text>
        <t>Actual value: 0.05%</t>
      </text>
    </comment>
    <comment ref="AF120" authorId="0">
      <text>
        <t>Actual value: 0.5%</t>
      </text>
    </comment>
    <comment ref="AH120" authorId="0">
      <text>
        <t>Actual value: 0.55%</t>
      </text>
    </comment>
    <comment ref="AI120" authorId="0">
      <text>
        <t>Actual value: 5%</t>
      </text>
    </comment>
    <comment ref="AK120" authorId="0">
      <text>
        <t>Actual value: 0.25%</t>
      </text>
    </comment>
    <comment ref="AL120" authorId="0">
      <text>
        <t>Actual value: 0.3%</t>
      </text>
    </comment>
    <comment ref="AM120" authorId="0">
      <text>
        <t>Actual value: 1.5%</t>
      </text>
    </comment>
    <comment ref="AN120" authorId="0">
      <text>
        <t>Actual value: 0.3%</t>
      </text>
    </comment>
    <comment ref="AD121" authorId="0">
      <text>
        <t>Actual value: 5.5</t>
      </text>
    </comment>
    <comment ref="AE121" authorId="0">
      <text>
        <t>Actual value: 0.05%</t>
      </text>
    </comment>
    <comment ref="AF121" authorId="0">
      <text>
        <t>Actual value: 0.5%</t>
      </text>
    </comment>
    <comment ref="AH121" authorId="0">
      <text>
        <t>Actual value: 0.55%</t>
      </text>
    </comment>
    <comment ref="AI121" authorId="0">
      <text>
        <t>Actual value: 5%</t>
      </text>
    </comment>
    <comment ref="AK121" authorId="0">
      <text>
        <t>Actual value: 0.25%</t>
      </text>
    </comment>
    <comment ref="AL121" authorId="0">
      <text>
        <t>Actual value: 0.3%</t>
      </text>
    </comment>
    <comment ref="AM121" authorId="0">
      <text>
        <t>Actual value: 1.5%</t>
      </text>
    </comment>
    <comment ref="AN121" authorId="0">
      <text>
        <t>Actual value: 0.3%</t>
      </text>
    </comment>
    <comment ref="AD197" authorId="0">
      <text>
        <t>Actual value: 5.5</t>
      </text>
    </comment>
    <comment ref="AE197" authorId="0">
      <text>
        <t>Actual value: 0.05%</t>
      </text>
    </comment>
    <comment ref="AF197" authorId="0">
      <text>
        <t>Actual value: 0.5%</t>
      </text>
    </comment>
    <comment ref="AH197" authorId="0">
      <text>
        <t>Actual value: 0.55%</t>
      </text>
    </comment>
    <comment ref="AI197" authorId="0">
      <text>
        <t>Actual value: 5%</t>
      </text>
    </comment>
    <comment ref="AK197" authorId="0">
      <text>
        <t>Actual value: 0.25%</t>
      </text>
    </comment>
    <comment ref="AL197" authorId="0">
      <text>
        <t>Actual value: 0.3%</t>
      </text>
    </comment>
    <comment ref="AM197" authorId="0">
      <text>
        <t>Actual value: 1.5%</t>
      </text>
    </comment>
    <comment ref="AN197" authorId="0">
      <text>
        <t>Actual value: 0.3%</t>
      </text>
    </comment>
    <comment ref="AD198" authorId="0">
      <text>
        <t>Actual value: 5.5</t>
      </text>
    </comment>
    <comment ref="AE198" authorId="0">
      <text>
        <t>Actual value: 0.05%</t>
      </text>
    </comment>
    <comment ref="AF198" authorId="0">
      <text>
        <t>Actual value: 0.5%</t>
      </text>
    </comment>
    <comment ref="AH198" authorId="0">
      <text>
        <t>Actual value: 0.55%</t>
      </text>
    </comment>
    <comment ref="AI198" authorId="0">
      <text>
        <t>Actual value: 5%</t>
      </text>
    </comment>
    <comment ref="AK198" authorId="0">
      <text>
        <t>Actual value: 0.25%</t>
      </text>
    </comment>
    <comment ref="AL198" authorId="0">
      <text>
        <t>Actual value: 0.3%</t>
      </text>
    </comment>
    <comment ref="AM198" authorId="0">
      <text>
        <t>Actual value: 1.5%</t>
      </text>
    </comment>
    <comment ref="AN198" authorId="0">
      <text>
        <t>Actual value: 0.3%</t>
      </text>
    </comment>
    <comment ref="AD199" authorId="0">
      <text>
        <t>Actual value: 5.5</t>
      </text>
    </comment>
    <comment ref="AE199" authorId="0">
      <text>
        <t>Actual value: 0.05%</t>
      </text>
    </comment>
    <comment ref="AF199" authorId="0">
      <text>
        <t>Actual value: 0.5%</t>
      </text>
    </comment>
    <comment ref="AH199" authorId="0">
      <text>
        <t>Actual value: 0.55%</t>
      </text>
    </comment>
    <comment ref="AI199" authorId="0">
      <text>
        <t>Actual value: 5%</t>
      </text>
    </comment>
    <comment ref="AK199" authorId="0">
      <text>
        <t>Actual value: 0.25%</t>
      </text>
    </comment>
    <comment ref="AL199" authorId="0">
      <text>
        <t>Actual value: 0.3%</t>
      </text>
    </comment>
    <comment ref="AM199" authorId="0">
      <text>
        <t>Actual value: 1.5%</t>
      </text>
    </comment>
    <comment ref="AN199" authorId="0">
      <text>
        <t>Actual value: 0.3%</t>
      </text>
    </comment>
    <comment ref="AD200" authorId="0">
      <text>
        <t>Actual value: 5.5</t>
      </text>
    </comment>
    <comment ref="AE200" authorId="0">
      <text>
        <t>Actual value: 0.05%</t>
      </text>
    </comment>
    <comment ref="AF200" authorId="0">
      <text>
        <t>Actual value: 0.5%</t>
      </text>
    </comment>
    <comment ref="AH200" authorId="0">
      <text>
        <t>Actual value: 0.55%</t>
      </text>
    </comment>
    <comment ref="AI200" authorId="0">
      <text>
        <t>Actual value: 5%</t>
      </text>
    </comment>
    <comment ref="AK200" authorId="0">
      <text>
        <t>Actual value: 0.25%</t>
      </text>
    </comment>
    <comment ref="AL200" authorId="0">
      <text>
        <t>Actual value: 0.3%</t>
      </text>
    </comment>
    <comment ref="AM200" authorId="0">
      <text>
        <t>Actual value: 1.5%</t>
      </text>
    </comment>
    <comment ref="AN200" authorId="0">
      <text>
        <t>Actual value: 0.3%</t>
      </text>
    </comment>
    <comment ref="AD201" authorId="0">
      <text>
        <t>Actual value: 5.5</t>
      </text>
    </comment>
    <comment ref="AE201" authorId="0">
      <text>
        <t>Actual value: 0.05%</t>
      </text>
    </comment>
    <comment ref="AF201" authorId="0">
      <text>
        <t>Actual value: 0.5%</t>
      </text>
    </comment>
    <comment ref="AH201" authorId="0">
      <text>
        <t>Actual value: 0.55%</t>
      </text>
    </comment>
    <comment ref="AI201" authorId="0">
      <text>
        <t>Actual value: 5%</t>
      </text>
    </comment>
    <comment ref="AK201" authorId="0">
      <text>
        <t>Actual value: 0.25%</t>
      </text>
    </comment>
    <comment ref="AL201" authorId="0">
      <text>
        <t>Actual value: 0.3%</t>
      </text>
    </comment>
    <comment ref="AM201" authorId="0">
      <text>
        <t>Actual value: 1.5%</t>
      </text>
    </comment>
    <comment ref="AN201" authorId="0">
      <text>
        <t>Actual value: 0.3%</t>
      </text>
    </comment>
    <comment ref="AD202" authorId="0">
      <text>
        <t>Actual value: 5.5</t>
      </text>
    </comment>
    <comment ref="AE202" authorId="0">
      <text>
        <t>Actual value: 0.05%</t>
      </text>
    </comment>
    <comment ref="AF202" authorId="0">
      <text>
        <t>Actual value: 0.5%</t>
      </text>
    </comment>
    <comment ref="AH202" authorId="0">
      <text>
        <t>Actual value: 0.55%</t>
      </text>
    </comment>
    <comment ref="AI202" authorId="0">
      <text>
        <t>Actual value: 5%</t>
      </text>
    </comment>
    <comment ref="AK202" authorId="0">
      <text>
        <t>Actual value: 0.25%</t>
      </text>
    </comment>
    <comment ref="AL202" authorId="0">
      <text>
        <t>Actual value: 0.3%</t>
      </text>
    </comment>
    <comment ref="AM202" authorId="0">
      <text>
        <t>Actual value: 1.5%</t>
      </text>
    </comment>
    <comment ref="AN202" authorId="0">
      <text>
        <t>Actual value: 0.3%</t>
      </text>
    </comment>
    <comment ref="AD203" authorId="0">
      <text>
        <t>Actual value: 5.5</t>
      </text>
    </comment>
    <comment ref="AE203" authorId="0">
      <text>
        <t>Actual value: 0.05%</t>
      </text>
    </comment>
    <comment ref="AF203" authorId="0">
      <text>
        <t>Actual value: 0.5%</t>
      </text>
    </comment>
    <comment ref="AH203" authorId="0">
      <text>
        <t>Actual value: 0.55%</t>
      </text>
    </comment>
    <comment ref="AI203" authorId="0">
      <text>
        <t>Actual value: 5%</t>
      </text>
    </comment>
    <comment ref="AK203" authorId="0">
      <text>
        <t>Actual value: 0.25%</t>
      </text>
    </comment>
    <comment ref="AL203" authorId="0">
      <text>
        <t>Actual value: 0.3%</t>
      </text>
    </comment>
    <comment ref="AM203" authorId="0">
      <text>
        <t>Actual value: 1.5%</t>
      </text>
    </comment>
    <comment ref="AN203" authorId="0">
      <text>
        <t>Actual value: 0.3%</t>
      </text>
    </comment>
    <comment ref="AD204" authorId="0">
      <text>
        <t>Actual value: 5.5</t>
      </text>
    </comment>
    <comment ref="AE204" authorId="0">
      <text>
        <t>Actual value: 0.05%</t>
      </text>
    </comment>
    <comment ref="AF204" authorId="0">
      <text>
        <t>Actual value: 0.5%</t>
      </text>
    </comment>
    <comment ref="AH204" authorId="0">
      <text>
        <t>Actual value: 0.55%</t>
      </text>
    </comment>
    <comment ref="AI204" authorId="0">
      <text>
        <t>Actual value: 5%</t>
      </text>
    </comment>
    <comment ref="AK204" authorId="0">
      <text>
        <t>Actual value: 0.25%</t>
      </text>
    </comment>
    <comment ref="AL204" authorId="0">
      <text>
        <t>Actual value: 0.3%</t>
      </text>
    </comment>
    <comment ref="AM204" authorId="0">
      <text>
        <t>Actual value: 1.5%</t>
      </text>
    </comment>
    <comment ref="AN204" authorId="0">
      <text>
        <t>Actual value: 0.3%</t>
      </text>
    </comment>
    <comment ref="AD205" authorId="0">
      <text>
        <t>Actual value: 5.5</t>
      </text>
    </comment>
    <comment ref="AE205" authorId="0">
      <text>
        <t>Actual value: 0.05%</t>
      </text>
    </comment>
    <comment ref="AF205" authorId="0">
      <text>
        <t>Actual value: 0.5%</t>
      </text>
    </comment>
    <comment ref="AH205" authorId="0">
      <text>
        <t>Actual value: 0.55%</t>
      </text>
    </comment>
    <comment ref="AI205" authorId="0">
      <text>
        <t>Actual value: 5%</t>
      </text>
    </comment>
    <comment ref="AK205" authorId="0">
      <text>
        <t>Actual value: 0.25%</t>
      </text>
    </comment>
    <comment ref="AL205" authorId="0">
      <text>
        <t>Actual value: 0.3%</t>
      </text>
    </comment>
    <comment ref="AM205" authorId="0">
      <text>
        <t>Actual value: 1.5%</t>
      </text>
    </comment>
    <comment ref="AN205" authorId="0">
      <text>
        <t>Actual value: 0.3%</t>
      </text>
    </comment>
    <comment ref="AD206" authorId="0">
      <text>
        <t>Actual value: 5.5</t>
      </text>
    </comment>
    <comment ref="AE206" authorId="0">
      <text>
        <t>Actual value: 0.05%</t>
      </text>
    </comment>
    <comment ref="AF206" authorId="0">
      <text>
        <t>Actual value: 0.5%</t>
      </text>
    </comment>
    <comment ref="AH206" authorId="0">
      <text>
        <t>Actual value: 0.55%</t>
      </text>
    </comment>
    <comment ref="AI206" authorId="0">
      <text>
        <t>Actual value: 5%</t>
      </text>
    </comment>
    <comment ref="AK206" authorId="0">
      <text>
        <t>Actual value: 0.25%</t>
      </text>
    </comment>
    <comment ref="AL206" authorId="0">
      <text>
        <t>Actual value: 0.3%</t>
      </text>
    </comment>
    <comment ref="AM206" authorId="0">
      <text>
        <t>Actual value: 1.5%</t>
      </text>
    </comment>
    <comment ref="AN206" authorId="0">
      <text>
        <t>Actual value: 0.3%</t>
      </text>
    </comment>
    <comment ref="AD207" authorId="0">
      <text>
        <t>Actual value: 5.5</t>
      </text>
    </comment>
    <comment ref="AE207" authorId="0">
      <text>
        <t>Actual value: 0.05%</t>
      </text>
    </comment>
    <comment ref="AF207" authorId="0">
      <text>
        <t>Actual value: 0.5%</t>
      </text>
    </comment>
    <comment ref="AH207" authorId="0">
      <text>
        <t>Actual value: 0.55%</t>
      </text>
    </comment>
    <comment ref="AI207" authorId="0">
      <text>
        <t>Actual value: 5%</t>
      </text>
    </comment>
    <comment ref="AK207" authorId="0">
      <text>
        <t>Actual value: 0.25%</t>
      </text>
    </comment>
    <comment ref="AL207" authorId="0">
      <text>
        <t>Actual value: 0.3%</t>
      </text>
    </comment>
    <comment ref="AM207" authorId="0">
      <text>
        <t>Actual value: 1.5%</t>
      </text>
    </comment>
    <comment ref="AN207" authorId="0">
      <text>
        <t>Actual value: 0.3%</t>
      </text>
    </comment>
    <comment ref="AD208" authorId="0">
      <text>
        <t>Actual value: 5.5</t>
      </text>
    </comment>
    <comment ref="AE208" authorId="0">
      <text>
        <t>Actual value: 0.05%</t>
      </text>
    </comment>
    <comment ref="AF208" authorId="0">
      <text>
        <t>Actual value: 0.5%</t>
      </text>
    </comment>
    <comment ref="AH208" authorId="0">
      <text>
        <t>Actual value: 0.55%</t>
      </text>
    </comment>
    <comment ref="AI208" authorId="0">
      <text>
        <t>Actual value: 5%</t>
      </text>
    </comment>
    <comment ref="AK208" authorId="0">
      <text>
        <t>Actual value: 0.25%</t>
      </text>
    </comment>
    <comment ref="AL208" authorId="0">
      <text>
        <t>Actual value: 0.3%</t>
      </text>
    </comment>
    <comment ref="AM208" authorId="0">
      <text>
        <t>Actual value: 1.5%</t>
      </text>
    </comment>
    <comment ref="AN208" authorId="0">
      <text>
        <t>Actual value: 0.3%</t>
      </text>
    </comment>
    <comment ref="AD209" authorId="0">
      <text>
        <t>Actual value: 5.5</t>
      </text>
    </comment>
    <comment ref="AE209" authorId="0">
      <text>
        <t>Actual value: 0.05%</t>
      </text>
    </comment>
    <comment ref="AF209" authorId="0">
      <text>
        <t>Actual value: 0.5%</t>
      </text>
    </comment>
    <comment ref="AH209" authorId="0">
      <text>
        <t>Actual value: 0.55%</t>
      </text>
    </comment>
    <comment ref="AI209" authorId="0">
      <text>
        <t>Actual value: 5%</t>
      </text>
    </comment>
    <comment ref="AK209" authorId="0">
      <text>
        <t>Actual value: 0.25%</t>
      </text>
    </comment>
    <comment ref="AL209" authorId="0">
      <text>
        <t>Actual value: 0.3%</t>
      </text>
    </comment>
    <comment ref="AM209" authorId="0">
      <text>
        <t>Actual value: 1.5%</t>
      </text>
    </comment>
    <comment ref="AN209" authorId="0">
      <text>
        <t>Actual value: 0.3%</t>
      </text>
    </comment>
    <comment ref="AD210" authorId="0">
      <text>
        <t>Actual value: 5.5</t>
      </text>
    </comment>
    <comment ref="AE210" authorId="0">
      <text>
        <t>Actual value: 0.05%</t>
      </text>
    </comment>
    <comment ref="AF210" authorId="0">
      <text>
        <t>Actual value: 0.5%</t>
      </text>
    </comment>
    <comment ref="AH210" authorId="0">
      <text>
        <t>Actual value: 0.55%</t>
      </text>
    </comment>
    <comment ref="AI210" authorId="0">
      <text>
        <t>Actual value: 5%</t>
      </text>
    </comment>
    <comment ref="AK210" authorId="0">
      <text>
        <t>Actual value: 0.25%</t>
      </text>
    </comment>
    <comment ref="AL210" authorId="0">
      <text>
        <t>Actual value: 0.3%</t>
      </text>
    </comment>
    <comment ref="AM210" authorId="0">
      <text>
        <t>Actual value: 1.5%</t>
      </text>
    </comment>
    <comment ref="AN210" authorId="0">
      <text>
        <t>Actual value: 0.3%</t>
      </text>
    </comment>
    <comment ref="AD211" authorId="0">
      <text>
        <t>Actual value: 5.5</t>
      </text>
    </comment>
    <comment ref="AE211" authorId="0">
      <text>
        <t>Actual value: 0.05%</t>
      </text>
    </comment>
    <comment ref="AF211" authorId="0">
      <text>
        <t>Actual value: 0.5%</t>
      </text>
    </comment>
    <comment ref="AH211" authorId="0">
      <text>
        <t>Actual value: 0.55%</t>
      </text>
    </comment>
    <comment ref="AI211" authorId="0">
      <text>
        <t>Actual value: 5%</t>
      </text>
    </comment>
    <comment ref="AK211" authorId="0">
      <text>
        <t>Actual value: 0.25%</t>
      </text>
    </comment>
    <comment ref="AL211" authorId="0">
      <text>
        <t>Actual value: 0.3%</t>
      </text>
    </comment>
    <comment ref="AM211" authorId="0">
      <text>
        <t>Actual value: 1.5%</t>
      </text>
    </comment>
    <comment ref="AN211" authorId="0">
      <text>
        <t>Actual value: 0.3%</t>
      </text>
    </comment>
    <comment ref="AD137" authorId="0">
      <text>
        <t>Actual value: 5.5</t>
      </text>
    </comment>
    <comment ref="AE137" authorId="0">
      <text>
        <t>Actual value: 0.05%</t>
      </text>
    </comment>
    <comment ref="AF137" authorId="0">
      <text>
        <t>Actual value: 0.5%</t>
      </text>
    </comment>
    <comment ref="AH137" authorId="0">
      <text>
        <t>Actual value: 0.55%</t>
      </text>
    </comment>
    <comment ref="AI137" authorId="0">
      <text>
        <t>Actual value: 5%</t>
      </text>
    </comment>
    <comment ref="AK137" authorId="0">
      <text>
        <t>Actual value: 0.25%</t>
      </text>
    </comment>
    <comment ref="AL137" authorId="0">
      <text>
        <t>Actual value: 0.3%</t>
      </text>
    </comment>
    <comment ref="AM137" authorId="0">
      <text>
        <t>Actual value: 1.5%</t>
      </text>
    </comment>
    <comment ref="AN137" authorId="0">
      <text>
        <t>Actual value: 0.3%</t>
      </text>
    </comment>
    <comment ref="AD138" authorId="0">
      <text>
        <t>Actual value: 5.5</t>
      </text>
    </comment>
    <comment ref="AE138" authorId="0">
      <text>
        <t>Actual value: 0.05%</t>
      </text>
    </comment>
    <comment ref="AF138" authorId="0">
      <text>
        <t>Actual value: 0.5%</t>
      </text>
    </comment>
    <comment ref="AH138" authorId="0">
      <text>
        <t>Actual value: 0.55%</t>
      </text>
    </comment>
    <comment ref="AI138" authorId="0">
      <text>
        <t>Actual value: 5%</t>
      </text>
    </comment>
    <comment ref="AK138" authorId="0">
      <text>
        <t>Actual value: 0.25%</t>
      </text>
    </comment>
    <comment ref="AL138" authorId="0">
      <text>
        <t>Actual value: 0.3%</t>
      </text>
    </comment>
    <comment ref="AM138" authorId="0">
      <text>
        <t>Actual value: 1.5%</t>
      </text>
    </comment>
    <comment ref="AN138" authorId="0">
      <text>
        <t>Actual value: 0.3%</t>
      </text>
    </comment>
    <comment ref="AD139" authorId="0">
      <text>
        <t>Actual value: 5.5</t>
      </text>
    </comment>
    <comment ref="AE139" authorId="0">
      <text>
        <t>Actual value: 0.05%</t>
      </text>
    </comment>
    <comment ref="AF139" authorId="0">
      <text>
        <t>Actual value: 0.5%</t>
      </text>
    </comment>
    <comment ref="AH139" authorId="0">
      <text>
        <t>Actual value: 0.55%</t>
      </text>
    </comment>
    <comment ref="AI139" authorId="0">
      <text>
        <t>Actual value: 5%</t>
      </text>
    </comment>
    <comment ref="AK139" authorId="0">
      <text>
        <t>Actual value: 0.25%</t>
      </text>
    </comment>
    <comment ref="AL139" authorId="0">
      <text>
        <t>Actual value: 0.3%</t>
      </text>
    </comment>
    <comment ref="AM139" authorId="0">
      <text>
        <t>Actual value: 1.5%</t>
      </text>
    </comment>
    <comment ref="AN139" authorId="0">
      <text>
        <t>Actual value: 0.3%</t>
      </text>
    </comment>
    <comment ref="AD140" authorId="0">
      <text>
        <t>Actual value: 5.5</t>
      </text>
    </comment>
    <comment ref="AE140" authorId="0">
      <text>
        <t>Actual value: 0.05%</t>
      </text>
    </comment>
    <comment ref="AF140" authorId="0">
      <text>
        <t>Actual value: 0.5%</t>
      </text>
    </comment>
    <comment ref="AH140" authorId="0">
      <text>
        <t>Actual value: 0.55%</t>
      </text>
    </comment>
    <comment ref="AI140" authorId="0">
      <text>
        <t>Actual value: 5%</t>
      </text>
    </comment>
    <comment ref="AK140" authorId="0">
      <text>
        <t>Actual value: 0.25%</t>
      </text>
    </comment>
    <comment ref="AL140" authorId="0">
      <text>
        <t>Actual value: 0.3%</t>
      </text>
    </comment>
    <comment ref="AM140" authorId="0">
      <text>
        <t>Actual value: 1.5%</t>
      </text>
    </comment>
    <comment ref="AN140" authorId="0">
      <text>
        <t>Actual value: 0.3%</t>
      </text>
    </comment>
    <comment ref="AD141" authorId="0">
      <text>
        <t>Actual value: 5.5</t>
      </text>
    </comment>
    <comment ref="AE141" authorId="0">
      <text>
        <t>Actual value: 0.05%</t>
      </text>
    </comment>
    <comment ref="AF141" authorId="0">
      <text>
        <t>Actual value: 0.5%</t>
      </text>
    </comment>
    <comment ref="AH141" authorId="0">
      <text>
        <t>Actual value: 0.55%</t>
      </text>
    </comment>
    <comment ref="AI141" authorId="0">
      <text>
        <t>Actual value: 5%</t>
      </text>
    </comment>
    <comment ref="AK141" authorId="0">
      <text>
        <t>Actual value: 0.25%</t>
      </text>
    </comment>
    <comment ref="AL141" authorId="0">
      <text>
        <t>Actual value: 0.3%</t>
      </text>
    </comment>
    <comment ref="AM141" authorId="0">
      <text>
        <t>Actual value: 1.5%</t>
      </text>
    </comment>
    <comment ref="AN141" authorId="0">
      <text>
        <t>Actual value: 0.3%</t>
      </text>
    </comment>
    <comment ref="AD142" authorId="0">
      <text>
        <t>Actual value: 5.5</t>
      </text>
    </comment>
    <comment ref="AE142" authorId="0">
      <text>
        <t>Actual value: 0.05%</t>
      </text>
    </comment>
    <comment ref="AF142" authorId="0">
      <text>
        <t>Actual value: 0.5%</t>
      </text>
    </comment>
    <comment ref="AH142" authorId="0">
      <text>
        <t>Actual value: 0.55%</t>
      </text>
    </comment>
    <comment ref="AI142" authorId="0">
      <text>
        <t>Actual value: 5%</t>
      </text>
    </comment>
    <comment ref="AK142" authorId="0">
      <text>
        <t>Actual value: 0.25%</t>
      </text>
    </comment>
    <comment ref="AL142" authorId="0">
      <text>
        <t>Actual value: 0.3%</t>
      </text>
    </comment>
    <comment ref="AM142" authorId="0">
      <text>
        <t>Actual value: 1.5%</t>
      </text>
    </comment>
    <comment ref="AN142" authorId="0">
      <text>
        <t>Actual value: 0.3%</t>
      </text>
    </comment>
    <comment ref="AD143" authorId="0">
      <text>
        <t>Actual value: 5.5</t>
      </text>
    </comment>
    <comment ref="AE143" authorId="0">
      <text>
        <t>Actual value: 0.05%</t>
      </text>
    </comment>
    <comment ref="AF143" authorId="0">
      <text>
        <t>Actual value: 0.5%</t>
      </text>
    </comment>
    <comment ref="AH143" authorId="0">
      <text>
        <t>Actual value: 0.55%</t>
      </text>
    </comment>
    <comment ref="AI143" authorId="0">
      <text>
        <t>Actual value: 5%</t>
      </text>
    </comment>
    <comment ref="AK143" authorId="0">
      <text>
        <t>Actual value: 0.25%</t>
      </text>
    </comment>
    <comment ref="AL143" authorId="0">
      <text>
        <t>Actual value: 0.3%</t>
      </text>
    </comment>
    <comment ref="AM143" authorId="0">
      <text>
        <t>Actual value: 1.5%</t>
      </text>
    </comment>
    <comment ref="AN143" authorId="0">
      <text>
        <t>Actual value: 0.3%</t>
      </text>
    </comment>
    <comment ref="AD144" authorId="0">
      <text>
        <t>Actual value: 5.5</t>
      </text>
    </comment>
    <comment ref="AE144" authorId="0">
      <text>
        <t>Actual value: 0.05%</t>
      </text>
    </comment>
    <comment ref="AF144" authorId="0">
      <text>
        <t>Actual value: 0.5%</t>
      </text>
    </comment>
    <comment ref="AH144" authorId="0">
      <text>
        <t>Actual value: 0.55%</t>
      </text>
    </comment>
    <comment ref="AI144" authorId="0">
      <text>
        <t>Actual value: 5%</t>
      </text>
    </comment>
    <comment ref="AK144" authorId="0">
      <text>
        <t>Actual value: 0.25%</t>
      </text>
    </comment>
    <comment ref="AL144" authorId="0">
      <text>
        <t>Actual value: 0.3%</t>
      </text>
    </comment>
    <comment ref="AM144" authorId="0">
      <text>
        <t>Actual value: 1.5%</t>
      </text>
    </comment>
    <comment ref="AN144" authorId="0">
      <text>
        <t>Actual value: 0.3%</t>
      </text>
    </comment>
    <comment ref="AD145" authorId="0">
      <text>
        <t>Actual value: 5.5</t>
      </text>
    </comment>
    <comment ref="AE145" authorId="0">
      <text>
        <t>Actual value: 0.05%</t>
      </text>
    </comment>
    <comment ref="AF145" authorId="0">
      <text>
        <t>Actual value: 0.5%</t>
      </text>
    </comment>
    <comment ref="AH145" authorId="0">
      <text>
        <t>Actual value: 0.55%</t>
      </text>
    </comment>
    <comment ref="AI145" authorId="0">
      <text>
        <t>Actual value: 5%</t>
      </text>
    </comment>
    <comment ref="AK145" authorId="0">
      <text>
        <t>Actual value: 0.25%</t>
      </text>
    </comment>
    <comment ref="AL145" authorId="0">
      <text>
        <t>Actual value: 0.3%</t>
      </text>
    </comment>
    <comment ref="AM145" authorId="0">
      <text>
        <t>Actual value: 1.5%</t>
      </text>
    </comment>
    <comment ref="AN145" authorId="0">
      <text>
        <t>Actual value: 0.3%</t>
      </text>
    </comment>
    <comment ref="AD146" authorId="0">
      <text>
        <t>Actual value: 5.5</t>
      </text>
    </comment>
    <comment ref="AE146" authorId="0">
      <text>
        <t>Actual value: 0.05%</t>
      </text>
    </comment>
    <comment ref="AF146" authorId="0">
      <text>
        <t>Actual value: 0.5%</t>
      </text>
    </comment>
    <comment ref="AH146" authorId="0">
      <text>
        <t>Actual value: 0.55%</t>
      </text>
    </comment>
    <comment ref="AI146" authorId="0">
      <text>
        <t>Actual value: 5%</t>
      </text>
    </comment>
    <comment ref="AK146" authorId="0">
      <text>
        <t>Actual value: 0.25%</t>
      </text>
    </comment>
    <comment ref="AL146" authorId="0">
      <text>
        <t>Actual value: 0.3%</t>
      </text>
    </comment>
    <comment ref="AM146" authorId="0">
      <text>
        <t>Actual value: 1.5%</t>
      </text>
    </comment>
    <comment ref="AN146" authorId="0">
      <text>
        <t>Actual value: 0.3%</t>
      </text>
    </comment>
    <comment ref="AD147" authorId="0">
      <text>
        <t>Actual value: 5.5</t>
      </text>
    </comment>
    <comment ref="AE147" authorId="0">
      <text>
        <t>Actual value: 0.05%</t>
      </text>
    </comment>
    <comment ref="AF147" authorId="0">
      <text>
        <t>Actual value: 0.5%</t>
      </text>
    </comment>
    <comment ref="AH147" authorId="0">
      <text>
        <t>Actual value: 0.55%</t>
      </text>
    </comment>
    <comment ref="AI147" authorId="0">
      <text>
        <t>Actual value: 5%</t>
      </text>
    </comment>
    <comment ref="AK147" authorId="0">
      <text>
        <t>Actual value: 0.25%</t>
      </text>
    </comment>
    <comment ref="AL147" authorId="0">
      <text>
        <t>Actual value: 0.3%</t>
      </text>
    </comment>
    <comment ref="AM147" authorId="0">
      <text>
        <t>Actual value: 1.5%</t>
      </text>
    </comment>
    <comment ref="AN147" authorId="0">
      <text>
        <t>Actual value: 0.3%</t>
      </text>
    </comment>
    <comment ref="AD148" authorId="0">
      <text>
        <t>Actual value: 5.5</t>
      </text>
    </comment>
    <comment ref="AE148" authorId="0">
      <text>
        <t>Actual value: 0.05%</t>
      </text>
    </comment>
    <comment ref="AF148" authorId="0">
      <text>
        <t>Actual value: 0.5%</t>
      </text>
    </comment>
    <comment ref="AH148" authorId="0">
      <text>
        <t>Actual value: 0.55%</t>
      </text>
    </comment>
    <comment ref="AI148" authorId="0">
      <text>
        <t>Actual value: 5%</t>
      </text>
    </comment>
    <comment ref="AK148" authorId="0">
      <text>
        <t>Actual value: 0.25%</t>
      </text>
    </comment>
    <comment ref="AL148" authorId="0">
      <text>
        <t>Actual value: 0.3%</t>
      </text>
    </comment>
    <comment ref="AM148" authorId="0">
      <text>
        <t>Actual value: 1.5%</t>
      </text>
    </comment>
    <comment ref="AN148" authorId="0">
      <text>
        <t>Actual value: 0.3%</t>
      </text>
    </comment>
    <comment ref="AD149" authorId="0">
      <text>
        <t>Actual value: 5.5</t>
      </text>
    </comment>
    <comment ref="AE149" authorId="0">
      <text>
        <t>Actual value: 0.05%</t>
      </text>
    </comment>
    <comment ref="AF149" authorId="0">
      <text>
        <t>Actual value: 0.5%</t>
      </text>
    </comment>
    <comment ref="AH149" authorId="0">
      <text>
        <t>Actual value: 0.55%</t>
      </text>
    </comment>
    <comment ref="AI149" authorId="0">
      <text>
        <t>Actual value: 5%</t>
      </text>
    </comment>
    <comment ref="AK149" authorId="0">
      <text>
        <t>Actual value: 0.25%</t>
      </text>
    </comment>
    <comment ref="AL149" authorId="0">
      <text>
        <t>Actual value: 0.3%</t>
      </text>
    </comment>
    <comment ref="AM149" authorId="0">
      <text>
        <t>Actual value: 1.5%</t>
      </text>
    </comment>
    <comment ref="AN149" authorId="0">
      <text>
        <t>Actual value: 0.3%</t>
      </text>
    </comment>
    <comment ref="AD150" authorId="0">
      <text>
        <t>Actual value: 5.5</t>
      </text>
    </comment>
    <comment ref="AE150" authorId="0">
      <text>
        <t>Actual value: 0.05%</t>
      </text>
    </comment>
    <comment ref="AF150" authorId="0">
      <text>
        <t>Actual value: 0.5%</t>
      </text>
    </comment>
    <comment ref="AH150" authorId="0">
      <text>
        <t>Actual value: 0.55%</t>
      </text>
    </comment>
    <comment ref="AI150" authorId="0">
      <text>
        <t>Actual value: 5%</t>
      </text>
    </comment>
    <comment ref="AK150" authorId="0">
      <text>
        <t>Actual value: 0.25%</t>
      </text>
    </comment>
    <comment ref="AL150" authorId="0">
      <text>
        <t>Actual value: 0.3%</t>
      </text>
    </comment>
    <comment ref="AM150" authorId="0">
      <text>
        <t>Actual value: 1.5%</t>
      </text>
    </comment>
    <comment ref="AN150" authorId="0">
      <text>
        <t>Actual value: 0.3%</t>
      </text>
    </comment>
    <comment ref="AD151" authorId="0">
      <text>
        <t>Actual value: 5.5</t>
      </text>
    </comment>
    <comment ref="AE151" authorId="0">
      <text>
        <t>Actual value: 0.05%</t>
      </text>
    </comment>
    <comment ref="AF151" authorId="0">
      <text>
        <t>Actual value: 0.5%</t>
      </text>
    </comment>
    <comment ref="AH151" authorId="0">
      <text>
        <t>Actual value: 0.55%</t>
      </text>
    </comment>
    <comment ref="AI151" authorId="0">
      <text>
        <t>Actual value: 5%</t>
      </text>
    </comment>
    <comment ref="AK151" authorId="0">
      <text>
        <t>Actual value: 0.25%</t>
      </text>
    </comment>
    <comment ref="AL151" authorId="0">
      <text>
        <t>Actual value: 0.3%</t>
      </text>
    </comment>
    <comment ref="AM151" authorId="0">
      <text>
        <t>Actual value: 1.5%</t>
      </text>
    </comment>
    <comment ref="AN151" authorId="0">
      <text>
        <t>Actual value: 0.3%</t>
      </text>
    </comment>
    <comment ref="AD32" authorId="0">
      <text>
        <t>Actual value: 5.5</t>
      </text>
    </comment>
    <comment ref="AE32" authorId="0">
      <text>
        <t>Actual value: 0.05%</t>
      </text>
    </comment>
    <comment ref="AF32" authorId="0">
      <text>
        <t>Actual value: 0.5%</t>
      </text>
    </comment>
    <comment ref="AH32" authorId="0">
      <text>
        <t>Actual value: 0.55%</t>
      </text>
    </comment>
    <comment ref="AI32" authorId="0">
      <text>
        <t>Actual value: 5%</t>
      </text>
    </comment>
    <comment ref="AK32" authorId="0">
      <text>
        <t>Actual value: 0.25%</t>
      </text>
    </comment>
    <comment ref="AL32" authorId="0">
      <text>
        <t>Actual value: 0.3%</t>
      </text>
    </comment>
    <comment ref="AM32" authorId="0">
      <text>
        <t>Actual value: 1.5%</t>
      </text>
    </comment>
    <comment ref="AN32" authorId="0">
      <text>
        <t>Actual value: 0.3%</t>
      </text>
    </comment>
    <comment ref="AD33" authorId="0">
      <text>
        <t>Actual value: 5.5</t>
      </text>
    </comment>
    <comment ref="AE33" authorId="0">
      <text>
        <t>Actual value: 0.05%</t>
      </text>
    </comment>
    <comment ref="AF33" authorId="0">
      <text>
        <t>Actual value: 0.5%</t>
      </text>
    </comment>
    <comment ref="AH33" authorId="0">
      <text>
        <t>Actual value: 0.55%</t>
      </text>
    </comment>
    <comment ref="AI33" authorId="0">
      <text>
        <t>Actual value: 5%</t>
      </text>
    </comment>
    <comment ref="AK33" authorId="0">
      <text>
        <t>Actual value: 0.25%</t>
      </text>
    </comment>
    <comment ref="AL33" authorId="0">
      <text>
        <t>Actual value: 0.3%</t>
      </text>
    </comment>
    <comment ref="AM33" authorId="0">
      <text>
        <t>Actual value: 1.5%</t>
      </text>
    </comment>
    <comment ref="AN33" authorId="0">
      <text>
        <t>Actual value: 0.3%</t>
      </text>
    </comment>
    <comment ref="AD34" authorId="0">
      <text>
        <t>Actual value: 5.5</t>
      </text>
    </comment>
    <comment ref="AE34" authorId="0">
      <text>
        <t>Actual value: 0.05%</t>
      </text>
    </comment>
    <comment ref="AF34" authorId="0">
      <text>
        <t>Actual value: 0.5%</t>
      </text>
    </comment>
    <comment ref="AH34" authorId="0">
      <text>
        <t>Actual value: 0.55%</t>
      </text>
    </comment>
    <comment ref="AI34" authorId="0">
      <text>
        <t>Actual value: 5%</t>
      </text>
    </comment>
    <comment ref="AK34" authorId="0">
      <text>
        <t>Actual value: 0.25%</t>
      </text>
    </comment>
    <comment ref="AL34" authorId="0">
      <text>
        <t>Actual value: 0.3%</t>
      </text>
    </comment>
    <comment ref="AM34" authorId="0">
      <text>
        <t>Actual value: 1.5%</t>
      </text>
    </comment>
    <comment ref="AN34" authorId="0">
      <text>
        <t>Actual value: 0.3%</t>
      </text>
    </comment>
    <comment ref="AD35" authorId="0">
      <text>
        <t>Actual value: 5.5</t>
      </text>
    </comment>
    <comment ref="AE35" authorId="0">
      <text>
        <t>Actual value: 0.05%</t>
      </text>
    </comment>
    <comment ref="AF35" authorId="0">
      <text>
        <t>Actual value: 0.5%</t>
      </text>
    </comment>
    <comment ref="AH35" authorId="0">
      <text>
        <t>Actual value: 0.55%</t>
      </text>
    </comment>
    <comment ref="AI35" authorId="0">
      <text>
        <t>Actual value: 5%</t>
      </text>
    </comment>
    <comment ref="AK35" authorId="0">
      <text>
        <t>Actual value: 0.25%</t>
      </text>
    </comment>
    <comment ref="AL35" authorId="0">
      <text>
        <t>Actual value: 0.3%</t>
      </text>
    </comment>
    <comment ref="AM35" authorId="0">
      <text>
        <t>Actual value: 1.5%</t>
      </text>
    </comment>
    <comment ref="AN35" authorId="0">
      <text>
        <t>Actual value: 0.3%</t>
      </text>
    </comment>
    <comment ref="AD36" authorId="0">
      <text>
        <t>Actual value: 5.5</t>
      </text>
    </comment>
    <comment ref="AE36" authorId="0">
      <text>
        <t>Actual value: 0.05%</t>
      </text>
    </comment>
    <comment ref="AF36" authorId="0">
      <text>
        <t>Actual value: 0.5%</t>
      </text>
    </comment>
    <comment ref="AH36" authorId="0">
      <text>
        <t>Actual value: 0.55%</t>
      </text>
    </comment>
    <comment ref="AI36" authorId="0">
      <text>
        <t>Actual value: 5%</t>
      </text>
    </comment>
    <comment ref="AK36" authorId="0">
      <text>
        <t>Actual value: 0.25%</t>
      </text>
    </comment>
    <comment ref="AL36" authorId="0">
      <text>
        <t>Actual value: 0.3%</t>
      </text>
    </comment>
    <comment ref="AM36" authorId="0">
      <text>
        <t>Actual value: 1.5%</t>
      </text>
    </comment>
    <comment ref="AN36" authorId="0">
      <text>
        <t>Actual value: 0.3%</t>
      </text>
    </comment>
    <comment ref="AD37" authorId="0">
      <text>
        <t>Actual value: 5.5</t>
      </text>
    </comment>
    <comment ref="AE37" authorId="0">
      <text>
        <t>Actual value: 0.05%</t>
      </text>
    </comment>
    <comment ref="AF37" authorId="0">
      <text>
        <t>Actual value: 0.5%</t>
      </text>
    </comment>
    <comment ref="AH37" authorId="0">
      <text>
        <t>Actual value: 0.55%</t>
      </text>
    </comment>
    <comment ref="AI37" authorId="0">
      <text>
        <t>Actual value: 5%</t>
      </text>
    </comment>
    <comment ref="AK37" authorId="0">
      <text>
        <t>Actual value: 0.25%</t>
      </text>
    </comment>
    <comment ref="AL37" authorId="0">
      <text>
        <t>Actual value: 0.3%</t>
      </text>
    </comment>
    <comment ref="AM37" authorId="0">
      <text>
        <t>Actual value: 1.5%</t>
      </text>
    </comment>
    <comment ref="AN37" authorId="0">
      <text>
        <t>Actual value: 0.3%</t>
      </text>
    </comment>
    <comment ref="AD38" authorId="0">
      <text>
        <t>Actual value: 5.5</t>
      </text>
    </comment>
    <comment ref="AE38" authorId="0">
      <text>
        <t>Actual value: 0.05%</t>
      </text>
    </comment>
    <comment ref="AF38" authorId="0">
      <text>
        <t>Actual value: 0.5%</t>
      </text>
    </comment>
    <comment ref="AH38" authorId="0">
      <text>
        <t>Actual value: 0.55%</t>
      </text>
    </comment>
    <comment ref="AI38" authorId="0">
      <text>
        <t>Actual value: 5%</t>
      </text>
    </comment>
    <comment ref="AK38" authorId="0">
      <text>
        <t>Actual value: 0.25%</t>
      </text>
    </comment>
    <comment ref="AL38" authorId="0">
      <text>
        <t>Actual value: 0.3%</t>
      </text>
    </comment>
    <comment ref="AM38" authorId="0">
      <text>
        <t>Actual value: 1.5%</t>
      </text>
    </comment>
    <comment ref="AN38" authorId="0">
      <text>
        <t>Actual value: 0.3%</t>
      </text>
    </comment>
    <comment ref="AD39" authorId="0">
      <text>
        <t>Actual value: 5.5</t>
      </text>
    </comment>
    <comment ref="AE39" authorId="0">
      <text>
        <t>Actual value: 0.05%</t>
      </text>
    </comment>
    <comment ref="AF39" authorId="0">
      <text>
        <t>Actual value: 0.5%</t>
      </text>
    </comment>
    <comment ref="AH39" authorId="0">
      <text>
        <t>Actual value: 0.55%</t>
      </text>
    </comment>
    <comment ref="AI39" authorId="0">
      <text>
        <t>Actual value: 5%</t>
      </text>
    </comment>
    <comment ref="AK39" authorId="0">
      <text>
        <t>Actual value: 0.25%</t>
      </text>
    </comment>
    <comment ref="AL39" authorId="0">
      <text>
        <t>Actual value: 0.3%</t>
      </text>
    </comment>
    <comment ref="AM39" authorId="0">
      <text>
        <t>Actual value: 1.5%</t>
      </text>
    </comment>
    <comment ref="AN39" authorId="0">
      <text>
        <t>Actual value: 0.3%</t>
      </text>
    </comment>
    <comment ref="AD40" authorId="0">
      <text>
        <t>Actual value: 5.5</t>
      </text>
    </comment>
    <comment ref="AE40" authorId="0">
      <text>
        <t>Actual value: 0.05%</t>
      </text>
    </comment>
    <comment ref="AF40" authorId="0">
      <text>
        <t>Actual value: 0.5%</t>
      </text>
    </comment>
    <comment ref="AH40" authorId="0">
      <text>
        <t>Actual value: 0.55%</t>
      </text>
    </comment>
    <comment ref="AI40" authorId="0">
      <text>
        <t>Actual value: 5%</t>
      </text>
    </comment>
    <comment ref="AK40" authorId="0">
      <text>
        <t>Actual value: 0.25%</t>
      </text>
    </comment>
    <comment ref="AL40" authorId="0">
      <text>
        <t>Actual value: 0.3%</t>
      </text>
    </comment>
    <comment ref="AM40" authorId="0">
      <text>
        <t>Actual value: 1.5%</t>
      </text>
    </comment>
    <comment ref="AN40" authorId="0">
      <text>
        <t>Actual value: 0.3%</t>
      </text>
    </comment>
    <comment ref="AD41" authorId="0">
      <text>
        <t>Actual value: 5.5</t>
      </text>
    </comment>
    <comment ref="AE41" authorId="0">
      <text>
        <t>Actual value: 0.05%</t>
      </text>
    </comment>
    <comment ref="AF41" authorId="0">
      <text>
        <t>Actual value: 0.5%</t>
      </text>
    </comment>
    <comment ref="AH41" authorId="0">
      <text>
        <t>Actual value: 0.55%</t>
      </text>
    </comment>
    <comment ref="AI41" authorId="0">
      <text>
        <t>Actual value: 5%</t>
      </text>
    </comment>
    <comment ref="AK41" authorId="0">
      <text>
        <t>Actual value: 0.25%</t>
      </text>
    </comment>
    <comment ref="AL41" authorId="0">
      <text>
        <t>Actual value: 0.3%</t>
      </text>
    </comment>
    <comment ref="AM41" authorId="0">
      <text>
        <t>Actual value: 1.5%</t>
      </text>
    </comment>
    <comment ref="AN41" authorId="0">
      <text>
        <t>Actual value: 0.3%</t>
      </text>
    </comment>
    <comment ref="AD42" authorId="0">
      <text>
        <t>Actual value: 5.5</t>
      </text>
    </comment>
    <comment ref="AE42" authorId="0">
      <text>
        <t>Actual value: 0.05%</t>
      </text>
    </comment>
    <comment ref="AF42" authorId="0">
      <text>
        <t>Actual value: 0.5%</t>
      </text>
    </comment>
    <comment ref="AH42" authorId="0">
      <text>
        <t>Actual value: 0.55%</t>
      </text>
    </comment>
    <comment ref="AI42" authorId="0">
      <text>
        <t>Actual value: 5%</t>
      </text>
    </comment>
    <comment ref="AK42" authorId="0">
      <text>
        <t>Actual value: 0.25%</t>
      </text>
    </comment>
    <comment ref="AL42" authorId="0">
      <text>
        <t>Actual value: 0.3%</t>
      </text>
    </comment>
    <comment ref="AM42" authorId="0">
      <text>
        <t>Actual value: 1.5%</t>
      </text>
    </comment>
    <comment ref="AN42" authorId="0">
      <text>
        <t>Actual value: 0.3%</t>
      </text>
    </comment>
    <comment ref="AD43" authorId="0">
      <text>
        <t>Actual value: 5.5</t>
      </text>
    </comment>
    <comment ref="AE43" authorId="0">
      <text>
        <t>Actual value: 0.05%</t>
      </text>
    </comment>
    <comment ref="AF43" authorId="0">
      <text>
        <t>Actual value: 0.5%</t>
      </text>
    </comment>
    <comment ref="AH43" authorId="0">
      <text>
        <t>Actual value: 0.55%</t>
      </text>
    </comment>
    <comment ref="AI43" authorId="0">
      <text>
        <t>Actual value: 5%</t>
      </text>
    </comment>
    <comment ref="AK43" authorId="0">
      <text>
        <t>Actual value: 0.25%</t>
      </text>
    </comment>
    <comment ref="AL43" authorId="0">
      <text>
        <t>Actual value: 0.3%</t>
      </text>
    </comment>
    <comment ref="AM43" authorId="0">
      <text>
        <t>Actual value: 1.5%</t>
      </text>
    </comment>
    <comment ref="AN43" authorId="0">
      <text>
        <t>Actual value: 0.3%</t>
      </text>
    </comment>
    <comment ref="AD44" authorId="0">
      <text>
        <t>Actual value: 5.5</t>
      </text>
    </comment>
    <comment ref="AE44" authorId="0">
      <text>
        <t>Actual value: 0.05%</t>
      </text>
    </comment>
    <comment ref="AF44" authorId="0">
      <text>
        <t>Actual value: 0.5%</t>
      </text>
    </comment>
    <comment ref="AH44" authorId="0">
      <text>
        <t>Actual value: 0.55%</t>
      </text>
    </comment>
    <comment ref="AI44" authorId="0">
      <text>
        <t>Actual value: 5%</t>
      </text>
    </comment>
    <comment ref="AK44" authorId="0">
      <text>
        <t>Actual value: 0.25%</t>
      </text>
    </comment>
    <comment ref="AL44" authorId="0">
      <text>
        <t>Actual value: 0.3%</t>
      </text>
    </comment>
    <comment ref="AM44" authorId="0">
      <text>
        <t>Actual value: 1.5%</t>
      </text>
    </comment>
    <comment ref="AN44" authorId="0">
      <text>
        <t>Actual value: 0.3%</t>
      </text>
    </comment>
    <comment ref="AD45" authorId="0">
      <text>
        <t>Actual value: 5.5</t>
      </text>
    </comment>
    <comment ref="AE45" authorId="0">
      <text>
        <t>Actual value: 0.05%</t>
      </text>
    </comment>
    <comment ref="AF45" authorId="0">
      <text>
        <t>Actual value: 0.5%</t>
      </text>
    </comment>
    <comment ref="AH45" authorId="0">
      <text>
        <t>Actual value: 0.55%</t>
      </text>
    </comment>
    <comment ref="AI45" authorId="0">
      <text>
        <t>Actual value: 5%</t>
      </text>
    </comment>
    <comment ref="AK45" authorId="0">
      <text>
        <t>Actual value: 0.25%</t>
      </text>
    </comment>
    <comment ref="AL45" authorId="0">
      <text>
        <t>Actual value: 0.3%</t>
      </text>
    </comment>
    <comment ref="AM45" authorId="0">
      <text>
        <t>Actual value: 1.5%</t>
      </text>
    </comment>
    <comment ref="AN45" authorId="0">
      <text>
        <t>Actual value: 0.3%</t>
      </text>
    </comment>
    <comment ref="AD46" authorId="0">
      <text>
        <t>Actual value: 5.5</t>
      </text>
    </comment>
    <comment ref="AE46" authorId="0">
      <text>
        <t>Actual value: 0.05%</t>
      </text>
    </comment>
    <comment ref="AF46" authorId="0">
      <text>
        <t>Actual value: 0.5%</t>
      </text>
    </comment>
    <comment ref="AH46" authorId="0">
      <text>
        <t>Actual value: 0.55%</t>
      </text>
    </comment>
    <comment ref="AI46" authorId="0">
      <text>
        <t>Actual value: 5%</t>
      </text>
    </comment>
    <comment ref="AK46" authorId="0">
      <text>
        <t>Actual value: 0.25%</t>
      </text>
    </comment>
    <comment ref="AL46" authorId="0">
      <text>
        <t>Actual value: 0.3%</t>
      </text>
    </comment>
    <comment ref="AM46" authorId="0">
      <text>
        <t>Actual value: 1.5%</t>
      </text>
    </comment>
    <comment ref="AN46" authorId="0">
      <text>
        <t>Actual value: 0.3%</t>
      </text>
    </comment>
    <comment ref="AD17" authorId="0">
      <text>
        <t>Actual value: 5.5</t>
      </text>
    </comment>
    <comment ref="AE17" authorId="0">
      <text>
        <t>Actual value: 0.05%</t>
      </text>
    </comment>
    <comment ref="AF17" authorId="0">
      <text>
        <t>Actual value: 0.5%</t>
      </text>
    </comment>
    <comment ref="AH17" authorId="0">
      <text>
        <t>Actual value: 0.55%</t>
      </text>
    </comment>
    <comment ref="AI17" authorId="0">
      <text>
        <t>Actual value: 5%</t>
      </text>
    </comment>
    <comment ref="AK17" authorId="0">
      <text>
        <t>Actual value: 0.25%</t>
      </text>
    </comment>
    <comment ref="AL17" authorId="0">
      <text>
        <t>Actual value: 0.3%</t>
      </text>
    </comment>
    <comment ref="AM17" authorId="0">
      <text>
        <t>Actual value: 1.5%</t>
      </text>
    </comment>
    <comment ref="AN17" authorId="0">
      <text>
        <t>Actual value: 0.3%</t>
      </text>
    </comment>
    <comment ref="AD18" authorId="0">
      <text>
        <t>Actual value: 5.5</t>
      </text>
    </comment>
    <comment ref="AE18" authorId="0">
      <text>
        <t>Actual value: 0.05%</t>
      </text>
    </comment>
    <comment ref="AF18" authorId="0">
      <text>
        <t>Actual value: 0.5%</t>
      </text>
    </comment>
    <comment ref="AH18" authorId="0">
      <text>
        <t>Actual value: 0.55%</t>
      </text>
    </comment>
    <comment ref="AI18" authorId="0">
      <text>
        <t>Actual value: 5%</t>
      </text>
    </comment>
    <comment ref="AK18" authorId="0">
      <text>
        <t>Actual value: 0.25%</t>
      </text>
    </comment>
    <comment ref="AL18" authorId="0">
      <text>
        <t>Actual value: 0.3%</t>
      </text>
    </comment>
    <comment ref="AM18" authorId="0">
      <text>
        <t>Actual value: 1.5%</t>
      </text>
    </comment>
    <comment ref="AN18" authorId="0">
      <text>
        <t>Actual value: 0.3%</t>
      </text>
    </comment>
    <comment ref="AD19" authorId="0">
      <text>
        <t>Actual value: 5.5</t>
      </text>
    </comment>
    <comment ref="AE19" authorId="0">
      <text>
        <t>Actual value: 0.05%</t>
      </text>
    </comment>
    <comment ref="AF19" authorId="0">
      <text>
        <t>Actual value: 0.5%</t>
      </text>
    </comment>
    <comment ref="AH19" authorId="0">
      <text>
        <t>Actual value: 0.55%</t>
      </text>
    </comment>
    <comment ref="AI19" authorId="0">
      <text>
        <t>Actual value: 5%</t>
      </text>
    </comment>
    <comment ref="AK19" authorId="0">
      <text>
        <t>Actual value: 0.25%</t>
      </text>
    </comment>
    <comment ref="AL19" authorId="0">
      <text>
        <t>Actual value: 0.3%</t>
      </text>
    </comment>
    <comment ref="AM19" authorId="0">
      <text>
        <t>Actual value: 1.5%</t>
      </text>
    </comment>
    <comment ref="AN19" authorId="0">
      <text>
        <t>Actual value: 0.3%</t>
      </text>
    </comment>
    <comment ref="AD20" authorId="0">
      <text>
        <t>Actual value: 5.5</t>
      </text>
    </comment>
    <comment ref="AE20" authorId="0">
      <text>
        <t>Actual value: 0.05%</t>
      </text>
    </comment>
    <comment ref="AF20" authorId="0">
      <text>
        <t>Actual value: 0.5%</t>
      </text>
    </comment>
    <comment ref="AH20" authorId="0">
      <text>
        <t>Actual value: 0.55%</t>
      </text>
    </comment>
    <comment ref="AI20" authorId="0">
      <text>
        <t>Actual value: 5%</t>
      </text>
    </comment>
    <comment ref="AK20" authorId="0">
      <text>
        <t>Actual value: 0.25%</t>
      </text>
    </comment>
    <comment ref="AL20" authorId="0">
      <text>
        <t>Actual value: 0.3%</t>
      </text>
    </comment>
    <comment ref="AM20" authorId="0">
      <text>
        <t>Actual value: 1.5%</t>
      </text>
    </comment>
    <comment ref="AN20" authorId="0">
      <text>
        <t>Actual value: 0.3%</t>
      </text>
    </comment>
    <comment ref="AD21" authorId="0">
      <text>
        <t>Actual value: 5.5</t>
      </text>
    </comment>
    <comment ref="AE21" authorId="0">
      <text>
        <t>Actual value: 0.05%</t>
      </text>
    </comment>
    <comment ref="AF21" authorId="0">
      <text>
        <t>Actual value: 0.5%</t>
      </text>
    </comment>
    <comment ref="AH21" authorId="0">
      <text>
        <t>Actual value: 0.55%</t>
      </text>
    </comment>
    <comment ref="AI21" authorId="0">
      <text>
        <t>Actual value: 5%</t>
      </text>
    </comment>
    <comment ref="AK21" authorId="0">
      <text>
        <t>Actual value: 0.25%</t>
      </text>
    </comment>
    <comment ref="AL21" authorId="0">
      <text>
        <t>Actual value: 0.3%</t>
      </text>
    </comment>
    <comment ref="AM21" authorId="0">
      <text>
        <t>Actual value: 1.5%</t>
      </text>
    </comment>
    <comment ref="AN21" authorId="0">
      <text>
        <t>Actual value: 0.3%</t>
      </text>
    </comment>
    <comment ref="AD22" authorId="0">
      <text>
        <t>Actual value: 5.5</t>
      </text>
    </comment>
    <comment ref="AE22" authorId="0">
      <text>
        <t>Actual value: 0.05%</t>
      </text>
    </comment>
    <comment ref="AF22" authorId="0">
      <text>
        <t>Actual value: 0.5%</t>
      </text>
    </comment>
    <comment ref="AH22" authorId="0">
      <text>
        <t>Actual value: 0.55%</t>
      </text>
    </comment>
    <comment ref="AI22" authorId="0">
      <text>
        <t>Actual value: 5%</t>
      </text>
    </comment>
    <comment ref="AK22" authorId="0">
      <text>
        <t>Actual value: 0.25%</t>
      </text>
    </comment>
    <comment ref="AL22" authorId="0">
      <text>
        <t>Actual value: 0.3%</t>
      </text>
    </comment>
    <comment ref="AM22" authorId="0">
      <text>
        <t>Actual value: 1.5%</t>
      </text>
    </comment>
    <comment ref="AN22" authorId="0">
      <text>
        <t>Actual value: 0.3%</t>
      </text>
    </comment>
    <comment ref="AD23" authorId="0">
      <text>
        <t>Actual value: 5.5</t>
      </text>
    </comment>
    <comment ref="AE23" authorId="0">
      <text>
        <t>Actual value: 0.05%</t>
      </text>
    </comment>
    <comment ref="AF23" authorId="0">
      <text>
        <t>Actual value: 0.5%</t>
      </text>
    </comment>
    <comment ref="AH23" authorId="0">
      <text>
        <t>Actual value: 0.55%</t>
      </text>
    </comment>
    <comment ref="AI23" authorId="0">
      <text>
        <t>Actual value: 5%</t>
      </text>
    </comment>
    <comment ref="AK23" authorId="0">
      <text>
        <t>Actual value: 0.25%</t>
      </text>
    </comment>
    <comment ref="AL23" authorId="0">
      <text>
        <t>Actual value: 0.3%</t>
      </text>
    </comment>
    <comment ref="AM23" authorId="0">
      <text>
        <t>Actual value: 1.5%</t>
      </text>
    </comment>
    <comment ref="AN23" authorId="0">
      <text>
        <t>Actual value: 0.3%</t>
      </text>
    </comment>
    <comment ref="AD24" authorId="0">
      <text>
        <t>Actual value: 5.5</t>
      </text>
    </comment>
    <comment ref="AE24" authorId="0">
      <text>
        <t>Actual value: 0.05%</t>
      </text>
    </comment>
    <comment ref="AF24" authorId="0">
      <text>
        <t>Actual value: 0.5%</t>
      </text>
    </comment>
    <comment ref="AH24" authorId="0">
      <text>
        <t>Actual value: 0.55%</t>
      </text>
    </comment>
    <comment ref="AI24" authorId="0">
      <text>
        <t>Actual value: 5%</t>
      </text>
    </comment>
    <comment ref="AK24" authorId="0">
      <text>
        <t>Actual value: 0.25%</t>
      </text>
    </comment>
    <comment ref="AL24" authorId="0">
      <text>
        <t>Actual value: 0.3%</t>
      </text>
    </comment>
    <comment ref="AM24" authorId="0">
      <text>
        <t>Actual value: 1.5%</t>
      </text>
    </comment>
    <comment ref="AN24" authorId="0">
      <text>
        <t>Actual value: 0.3%</t>
      </text>
    </comment>
    <comment ref="AD25" authorId="0">
      <text>
        <t>Actual value: 5.5</t>
      </text>
    </comment>
    <comment ref="AE25" authorId="0">
      <text>
        <t>Actual value: 0.05%</t>
      </text>
    </comment>
    <comment ref="AF25" authorId="0">
      <text>
        <t>Actual value: 0.5%</t>
      </text>
    </comment>
    <comment ref="AH25" authorId="0">
      <text>
        <t>Actual value: 0.55%</t>
      </text>
    </comment>
    <comment ref="AI25" authorId="0">
      <text>
        <t>Actual value: 5%</t>
      </text>
    </comment>
    <comment ref="AK25" authorId="0">
      <text>
        <t>Actual value: 0.25%</t>
      </text>
    </comment>
    <comment ref="AL25" authorId="0">
      <text>
        <t>Actual value: 0.3%</t>
      </text>
    </comment>
    <comment ref="AM25" authorId="0">
      <text>
        <t>Actual value: 1.5%</t>
      </text>
    </comment>
    <comment ref="AN25" authorId="0">
      <text>
        <t>Actual value: 0.3%</t>
      </text>
    </comment>
    <comment ref="AD26" authorId="0">
      <text>
        <t>Actual value: 5.5</t>
      </text>
    </comment>
    <comment ref="AE26" authorId="0">
      <text>
        <t>Actual value: 0.05%</t>
      </text>
    </comment>
    <comment ref="AF26" authorId="0">
      <text>
        <t>Actual value: 0.5%</t>
      </text>
    </comment>
    <comment ref="AH26" authorId="0">
      <text>
        <t>Actual value: 0.55%</t>
      </text>
    </comment>
    <comment ref="AI26" authorId="0">
      <text>
        <t>Actual value: 5%</t>
      </text>
    </comment>
    <comment ref="AK26" authorId="0">
      <text>
        <t>Actual value: 0.25%</t>
      </text>
    </comment>
    <comment ref="AL26" authorId="0">
      <text>
        <t>Actual value: 0.3%</t>
      </text>
    </comment>
    <comment ref="AM26" authorId="0">
      <text>
        <t>Actual value: 1.5%</t>
      </text>
    </comment>
    <comment ref="AN26" authorId="0">
      <text>
        <t>Actual value: 0.3%</t>
      </text>
    </comment>
    <comment ref="AD27" authorId="0">
      <text>
        <t>Actual value: 5.5</t>
      </text>
    </comment>
    <comment ref="AE27" authorId="0">
      <text>
        <t>Actual value: 0.05%</t>
      </text>
    </comment>
    <comment ref="AF27" authorId="0">
      <text>
        <t>Actual value: 0.5%</t>
      </text>
    </comment>
    <comment ref="AH27" authorId="0">
      <text>
        <t>Actual value: 0.55%</t>
      </text>
    </comment>
    <comment ref="AI27" authorId="0">
      <text>
        <t>Actual value: 5%</t>
      </text>
    </comment>
    <comment ref="AK27" authorId="0">
      <text>
        <t>Actual value: 0.25%</t>
      </text>
    </comment>
    <comment ref="AL27" authorId="0">
      <text>
        <t>Actual value: 0.3%</t>
      </text>
    </comment>
    <comment ref="AM27" authorId="0">
      <text>
        <t>Actual value: 1.5%</t>
      </text>
    </comment>
    <comment ref="AN27" authorId="0">
      <text>
        <t>Actual value: 0.3%</t>
      </text>
    </comment>
    <comment ref="AD28" authorId="0">
      <text>
        <t>Actual value: 5.5</t>
      </text>
    </comment>
    <comment ref="AE28" authorId="0">
      <text>
        <t>Actual value: 0.05%</t>
      </text>
    </comment>
    <comment ref="AF28" authorId="0">
      <text>
        <t>Actual value: 0.5%</t>
      </text>
    </comment>
    <comment ref="AH28" authorId="0">
      <text>
        <t>Actual value: 0.55%</t>
      </text>
    </comment>
    <comment ref="AI28" authorId="0">
      <text>
        <t>Actual value: 5%</t>
      </text>
    </comment>
    <comment ref="AK28" authorId="0">
      <text>
        <t>Actual value: 0.25%</t>
      </text>
    </comment>
    <comment ref="AL28" authorId="0">
      <text>
        <t>Actual value: 0.3%</t>
      </text>
    </comment>
    <comment ref="AM28" authorId="0">
      <text>
        <t>Actual value: 1.5%</t>
      </text>
    </comment>
    <comment ref="AN28" authorId="0">
      <text>
        <t>Actual value: 0.3%</t>
      </text>
    </comment>
    <comment ref="AD29" authorId="0">
      <text>
        <t>Actual value: 5.5</t>
      </text>
    </comment>
    <comment ref="AE29" authorId="0">
      <text>
        <t>Actual value: 0.05%</t>
      </text>
    </comment>
    <comment ref="AF29" authorId="0">
      <text>
        <t>Actual value: 0.5%</t>
      </text>
    </comment>
    <comment ref="AH29" authorId="0">
      <text>
        <t>Actual value: 0.55%</t>
      </text>
    </comment>
    <comment ref="AI29" authorId="0">
      <text>
        <t>Actual value: 5%</t>
      </text>
    </comment>
    <comment ref="AK29" authorId="0">
      <text>
        <t>Actual value: 0.25%</t>
      </text>
    </comment>
    <comment ref="AL29" authorId="0">
      <text>
        <t>Actual value: 0.3%</t>
      </text>
    </comment>
    <comment ref="AM29" authorId="0">
      <text>
        <t>Actual value: 1.5%</t>
      </text>
    </comment>
    <comment ref="AN29" authorId="0">
      <text>
        <t>Actual value: 0.3%</t>
      </text>
    </comment>
    <comment ref="AD30" authorId="0">
      <text>
        <t>Actual value: 5.5</t>
      </text>
    </comment>
    <comment ref="AE30" authorId="0">
      <text>
        <t>Actual value: 0.05%</t>
      </text>
    </comment>
    <comment ref="AF30" authorId="0">
      <text>
        <t>Actual value: 0.5%</t>
      </text>
    </comment>
    <comment ref="AH30" authorId="0">
      <text>
        <t>Actual value: 0.55%</t>
      </text>
    </comment>
    <comment ref="AI30" authorId="0">
      <text>
        <t>Actual value: 5%</t>
      </text>
    </comment>
    <comment ref="AK30" authorId="0">
      <text>
        <t>Actual value: 0.25%</t>
      </text>
    </comment>
    <comment ref="AL30" authorId="0">
      <text>
        <t>Actual value: 0.3%</t>
      </text>
    </comment>
    <comment ref="AM30" authorId="0">
      <text>
        <t>Actual value: 1.5%</t>
      </text>
    </comment>
    <comment ref="AN30" authorId="0">
      <text>
        <t>Actual value: 0.3%</t>
      </text>
    </comment>
    <comment ref="AD31" authorId="0">
      <text>
        <t>Actual value: 5.5</t>
      </text>
    </comment>
    <comment ref="AE31" authorId="0">
      <text>
        <t>Actual value: 0.05%</t>
      </text>
    </comment>
    <comment ref="AF31" authorId="0">
      <text>
        <t>Actual value: 0.5%</t>
      </text>
    </comment>
    <comment ref="AH31" authorId="0">
      <text>
        <t>Actual value: 0.55%</t>
      </text>
    </comment>
    <comment ref="AI31" authorId="0">
      <text>
        <t>Actual value: 5%</t>
      </text>
    </comment>
    <comment ref="AK31" authorId="0">
      <text>
        <t>Actual value: 0.25%</t>
      </text>
    </comment>
    <comment ref="AL31" authorId="0">
      <text>
        <t>Actual value: 0.3%</t>
      </text>
    </comment>
    <comment ref="AM31" authorId="0">
      <text>
        <t>Actual value: 1.5%</t>
      </text>
    </comment>
    <comment ref="AN31" authorId="0">
      <text>
        <t>Actual value: 0.3%</t>
      </text>
    </comment>
    <comment ref="AD62" authorId="0">
      <text>
        <t>Actual value: 5.5</t>
      </text>
    </comment>
    <comment ref="AE62" authorId="0">
      <text>
        <t>Actual value: 0.05%</t>
      </text>
    </comment>
    <comment ref="AF62" authorId="0">
      <text>
        <t>Actual value: 0.5%</t>
      </text>
    </comment>
    <comment ref="AH62" authorId="0">
      <text>
        <t>Actual value: 0.55%</t>
      </text>
    </comment>
    <comment ref="AI62" authorId="0">
      <text>
        <t>Actual value: 5%</t>
      </text>
    </comment>
    <comment ref="AK62" authorId="0">
      <text>
        <t>Actual value: 0.25%</t>
      </text>
    </comment>
    <comment ref="AL62" authorId="0">
      <text>
        <t>Actual value: 0.3%</t>
      </text>
    </comment>
    <comment ref="AM62" authorId="0">
      <text>
        <t>Actual value: 1.5%</t>
      </text>
    </comment>
    <comment ref="AN62" authorId="0">
      <text>
        <t>Actual value: 0.3%</t>
      </text>
    </comment>
    <comment ref="AD63" authorId="0">
      <text>
        <t>Actual value: 5.5</t>
      </text>
    </comment>
    <comment ref="AE63" authorId="0">
      <text>
        <t>Actual value: 0.05%</t>
      </text>
    </comment>
    <comment ref="AF63" authorId="0">
      <text>
        <t>Actual value: 0.5%</t>
      </text>
    </comment>
    <comment ref="AH63" authorId="0">
      <text>
        <t>Actual value: 0.55%</t>
      </text>
    </comment>
    <comment ref="AI63" authorId="0">
      <text>
        <t>Actual value: 5%</t>
      </text>
    </comment>
    <comment ref="AK63" authorId="0">
      <text>
        <t>Actual value: 0.25%</t>
      </text>
    </comment>
    <comment ref="AL63" authorId="0">
      <text>
        <t>Actual value: 0.3%</t>
      </text>
    </comment>
    <comment ref="AM63" authorId="0">
      <text>
        <t>Actual value: 1.5%</t>
      </text>
    </comment>
    <comment ref="AN63" authorId="0">
      <text>
        <t>Actual value: 0.3%</t>
      </text>
    </comment>
    <comment ref="AD64" authorId="0">
      <text>
        <t>Actual value: 5.5</t>
      </text>
    </comment>
    <comment ref="AE64" authorId="0">
      <text>
        <t>Actual value: 0.05%</t>
      </text>
    </comment>
    <comment ref="AF64" authorId="0">
      <text>
        <t>Actual value: 0.5%</t>
      </text>
    </comment>
    <comment ref="AH64" authorId="0">
      <text>
        <t>Actual value: 0.55%</t>
      </text>
    </comment>
    <comment ref="AI64" authorId="0">
      <text>
        <t>Actual value: 5%</t>
      </text>
    </comment>
    <comment ref="AK64" authorId="0">
      <text>
        <t>Actual value: 0.25%</t>
      </text>
    </comment>
    <comment ref="AL64" authorId="0">
      <text>
        <t>Actual value: 0.3%</t>
      </text>
    </comment>
    <comment ref="AM64" authorId="0">
      <text>
        <t>Actual value: 1.5%</t>
      </text>
    </comment>
    <comment ref="AN64" authorId="0">
      <text>
        <t>Actual value: 0.3%</t>
      </text>
    </comment>
    <comment ref="AD65" authorId="0">
      <text>
        <t>Actual value: 5.5</t>
      </text>
    </comment>
    <comment ref="AE65" authorId="0">
      <text>
        <t>Actual value: 0.05%</t>
      </text>
    </comment>
    <comment ref="AF65" authorId="0">
      <text>
        <t>Actual value: 0.5%</t>
      </text>
    </comment>
    <comment ref="AH65" authorId="0">
      <text>
        <t>Actual value: 0.55%</t>
      </text>
    </comment>
    <comment ref="AI65" authorId="0">
      <text>
        <t>Actual value: 5%</t>
      </text>
    </comment>
    <comment ref="AK65" authorId="0">
      <text>
        <t>Actual value: 0.25%</t>
      </text>
    </comment>
    <comment ref="AL65" authorId="0">
      <text>
        <t>Actual value: 0.3%</t>
      </text>
    </comment>
    <comment ref="AM65" authorId="0">
      <text>
        <t>Actual value: 1.5%</t>
      </text>
    </comment>
    <comment ref="AN65" authorId="0">
      <text>
        <t>Actual value: 0.3%</t>
      </text>
    </comment>
    <comment ref="AD66" authorId="0">
      <text>
        <t>Actual value: 5.5</t>
      </text>
    </comment>
    <comment ref="AE66" authorId="0">
      <text>
        <t>Actual value: 0.05%</t>
      </text>
    </comment>
    <comment ref="AF66" authorId="0">
      <text>
        <t>Actual value: 0.5%</t>
      </text>
    </comment>
    <comment ref="AH66" authorId="0">
      <text>
        <t>Actual value: 0.55%</t>
      </text>
    </comment>
    <comment ref="AI66" authorId="0">
      <text>
        <t>Actual value: 5%</t>
      </text>
    </comment>
    <comment ref="AK66" authorId="0">
      <text>
        <t>Actual value: 0.25%</t>
      </text>
    </comment>
    <comment ref="AL66" authorId="0">
      <text>
        <t>Actual value: 0.3%</t>
      </text>
    </comment>
    <comment ref="AM66" authorId="0">
      <text>
        <t>Actual value: 1.5%</t>
      </text>
    </comment>
    <comment ref="AN66" authorId="0">
      <text>
        <t>Actual value: 0.3%</t>
      </text>
    </comment>
    <comment ref="AD67" authorId="0">
      <text>
        <t>Actual value: 5.5</t>
      </text>
    </comment>
    <comment ref="AE67" authorId="0">
      <text>
        <t>Actual value: 0.05%</t>
      </text>
    </comment>
    <comment ref="AF67" authorId="0">
      <text>
        <t>Actual value: 0.5%</t>
      </text>
    </comment>
    <comment ref="AH67" authorId="0">
      <text>
        <t>Actual value: 0.55%</t>
      </text>
    </comment>
    <comment ref="AI67" authorId="0">
      <text>
        <t>Actual value: 5%</t>
      </text>
    </comment>
    <comment ref="AK67" authorId="0">
      <text>
        <t>Actual value: 0.25%</t>
      </text>
    </comment>
    <comment ref="AL67" authorId="0">
      <text>
        <t>Actual value: 0.3%</t>
      </text>
    </comment>
    <comment ref="AM67" authorId="0">
      <text>
        <t>Actual value: 1.5%</t>
      </text>
    </comment>
    <comment ref="AN67" authorId="0">
      <text>
        <t>Actual value: 0.3%</t>
      </text>
    </comment>
    <comment ref="AD68" authorId="0">
      <text>
        <t>Actual value: 5.5</t>
      </text>
    </comment>
    <comment ref="AE68" authorId="0">
      <text>
        <t>Actual value: 0.05%</t>
      </text>
    </comment>
    <comment ref="AF68" authorId="0">
      <text>
        <t>Actual value: 0.5%</t>
      </text>
    </comment>
    <comment ref="AH68" authorId="0">
      <text>
        <t>Actual value: 0.55%</t>
      </text>
    </comment>
    <comment ref="AI68" authorId="0">
      <text>
        <t>Actual value: 5%</t>
      </text>
    </comment>
    <comment ref="AK68" authorId="0">
      <text>
        <t>Actual value: 0.25%</t>
      </text>
    </comment>
    <comment ref="AL68" authorId="0">
      <text>
        <t>Actual value: 0.3%</t>
      </text>
    </comment>
    <comment ref="AM68" authorId="0">
      <text>
        <t>Actual value: 1.5%</t>
      </text>
    </comment>
    <comment ref="AN68" authorId="0">
      <text>
        <t>Actual value: 0.3%</t>
      </text>
    </comment>
    <comment ref="AD69" authorId="0">
      <text>
        <t>Actual value: 5.5</t>
      </text>
    </comment>
    <comment ref="AE69" authorId="0">
      <text>
        <t>Actual value: 0.05%</t>
      </text>
    </comment>
    <comment ref="AF69" authorId="0">
      <text>
        <t>Actual value: 0.5%</t>
      </text>
    </comment>
    <comment ref="AH69" authorId="0">
      <text>
        <t>Actual value: 0.55%</t>
      </text>
    </comment>
    <comment ref="AI69" authorId="0">
      <text>
        <t>Actual value: 5%</t>
      </text>
    </comment>
    <comment ref="AK69" authorId="0">
      <text>
        <t>Actual value: 0.25%</t>
      </text>
    </comment>
    <comment ref="AL69" authorId="0">
      <text>
        <t>Actual value: 0.3%</t>
      </text>
    </comment>
    <comment ref="AM69" authorId="0">
      <text>
        <t>Actual value: 1.5%</t>
      </text>
    </comment>
    <comment ref="AN69" authorId="0">
      <text>
        <t>Actual value: 0.3%</t>
      </text>
    </comment>
    <comment ref="AD70" authorId="0">
      <text>
        <t>Actual value: 5.5</t>
      </text>
    </comment>
    <comment ref="AE70" authorId="0">
      <text>
        <t>Actual value: 0.05%</t>
      </text>
    </comment>
    <comment ref="AF70" authorId="0">
      <text>
        <t>Actual value: 0.5%</t>
      </text>
    </comment>
    <comment ref="AH70" authorId="0">
      <text>
        <t>Actual value: 0.55%</t>
      </text>
    </comment>
    <comment ref="AI70" authorId="0">
      <text>
        <t>Actual value: 5%</t>
      </text>
    </comment>
    <comment ref="AK70" authorId="0">
      <text>
        <t>Actual value: 0.25%</t>
      </text>
    </comment>
    <comment ref="AL70" authorId="0">
      <text>
        <t>Actual value: 0.3%</t>
      </text>
    </comment>
    <comment ref="AM70" authorId="0">
      <text>
        <t>Actual value: 1.5%</t>
      </text>
    </comment>
    <comment ref="AN70" authorId="0">
      <text>
        <t>Actual value: 0.3%</t>
      </text>
    </comment>
    <comment ref="AD71" authorId="0">
      <text>
        <t>Actual value: 5.5</t>
      </text>
    </comment>
    <comment ref="AE71" authorId="0">
      <text>
        <t>Actual value: 0.05%</t>
      </text>
    </comment>
    <comment ref="AF71" authorId="0">
      <text>
        <t>Actual value: 0.5%</t>
      </text>
    </comment>
    <comment ref="AH71" authorId="0">
      <text>
        <t>Actual value: 0.55%</t>
      </text>
    </comment>
    <comment ref="AI71" authorId="0">
      <text>
        <t>Actual value: 5%</t>
      </text>
    </comment>
    <comment ref="AK71" authorId="0">
      <text>
        <t>Actual value: 0.25%</t>
      </text>
    </comment>
    <comment ref="AL71" authorId="0">
      <text>
        <t>Actual value: 0.3%</t>
      </text>
    </comment>
    <comment ref="AM71" authorId="0">
      <text>
        <t>Actual value: 1.5%</t>
      </text>
    </comment>
    <comment ref="AN71" authorId="0">
      <text>
        <t>Actual value: 0.3%</t>
      </text>
    </comment>
    <comment ref="AD72" authorId="0">
      <text>
        <t>Actual value: 5.5</t>
      </text>
    </comment>
    <comment ref="AE72" authorId="0">
      <text>
        <t>Actual value: 0.05%</t>
      </text>
    </comment>
    <comment ref="AF72" authorId="0">
      <text>
        <t>Actual value: 0.5%</t>
      </text>
    </comment>
    <comment ref="AH72" authorId="0">
      <text>
        <t>Actual value: 0.55%</t>
      </text>
    </comment>
    <comment ref="AI72" authorId="0">
      <text>
        <t>Actual value: 5%</t>
      </text>
    </comment>
    <comment ref="AK72" authorId="0">
      <text>
        <t>Actual value: 0.25%</t>
      </text>
    </comment>
    <comment ref="AL72" authorId="0">
      <text>
        <t>Actual value: 0.3%</t>
      </text>
    </comment>
    <comment ref="AM72" authorId="0">
      <text>
        <t>Actual value: 1.5%</t>
      </text>
    </comment>
    <comment ref="AN72" authorId="0">
      <text>
        <t>Actual value: 0.3%</t>
      </text>
    </comment>
    <comment ref="AD73" authorId="0">
      <text>
        <t>Actual value: 5.5</t>
      </text>
    </comment>
    <comment ref="AE73" authorId="0">
      <text>
        <t>Actual value: 0.05%</t>
      </text>
    </comment>
    <comment ref="AF73" authorId="0">
      <text>
        <t>Actual value: 0.5%</t>
      </text>
    </comment>
    <comment ref="AH73" authorId="0">
      <text>
        <t>Actual value: 0.55%</t>
      </text>
    </comment>
    <comment ref="AI73" authorId="0">
      <text>
        <t>Actual value: 5%</t>
      </text>
    </comment>
    <comment ref="AK73" authorId="0">
      <text>
        <t>Actual value: 0.25%</t>
      </text>
    </comment>
    <comment ref="AL73" authorId="0">
      <text>
        <t>Actual value: 0.3%</t>
      </text>
    </comment>
    <comment ref="AM73" authorId="0">
      <text>
        <t>Actual value: 1.5%</t>
      </text>
    </comment>
    <comment ref="AN73" authorId="0">
      <text>
        <t>Actual value: 0.3%</t>
      </text>
    </comment>
    <comment ref="AD74" authorId="0">
      <text>
        <t>Actual value: 5.5</t>
      </text>
    </comment>
    <comment ref="AE74" authorId="0">
      <text>
        <t>Actual value: 0.05%</t>
      </text>
    </comment>
    <comment ref="AF74" authorId="0">
      <text>
        <t>Actual value: 0.5%</t>
      </text>
    </comment>
    <comment ref="AH74" authorId="0">
      <text>
        <t>Actual value: 0.55%</t>
      </text>
    </comment>
    <comment ref="AI74" authorId="0">
      <text>
        <t>Actual value: 5%</t>
      </text>
    </comment>
    <comment ref="AK74" authorId="0">
      <text>
        <t>Actual value: 0.25%</t>
      </text>
    </comment>
    <comment ref="AL74" authorId="0">
      <text>
        <t>Actual value: 0.3%</t>
      </text>
    </comment>
    <comment ref="AM74" authorId="0">
      <text>
        <t>Actual value: 1.5%</t>
      </text>
    </comment>
    <comment ref="AN74" authorId="0">
      <text>
        <t>Actual value: 0.3%</t>
      </text>
    </comment>
    <comment ref="AD75" authorId="0">
      <text>
        <t>Actual value: 5.5</t>
      </text>
    </comment>
    <comment ref="AE75" authorId="0">
      <text>
        <t>Actual value: 0.05%</t>
      </text>
    </comment>
    <comment ref="AF75" authorId="0">
      <text>
        <t>Actual value: 0.5%</t>
      </text>
    </comment>
    <comment ref="AH75" authorId="0">
      <text>
        <t>Actual value: 0.55%</t>
      </text>
    </comment>
    <comment ref="AI75" authorId="0">
      <text>
        <t>Actual value: 5%</t>
      </text>
    </comment>
    <comment ref="AK75" authorId="0">
      <text>
        <t>Actual value: 0.25%</t>
      </text>
    </comment>
    <comment ref="AL75" authorId="0">
      <text>
        <t>Actual value: 0.3%</t>
      </text>
    </comment>
    <comment ref="AM75" authorId="0">
      <text>
        <t>Actual value: 1.5%</t>
      </text>
    </comment>
    <comment ref="AN75" authorId="0">
      <text>
        <t>Actual value: 0.3%</t>
      </text>
    </comment>
    <comment ref="AD76" authorId="0">
      <text>
        <t>Actual value: 5.5</t>
      </text>
    </comment>
    <comment ref="AE76" authorId="0">
      <text>
        <t>Actual value: 0.05%</t>
      </text>
    </comment>
    <comment ref="AF76" authorId="0">
      <text>
        <t>Actual value: 0.5%</t>
      </text>
    </comment>
    <comment ref="AH76" authorId="0">
      <text>
        <t>Actual value: 0.55%</t>
      </text>
    </comment>
    <comment ref="AI76" authorId="0">
      <text>
        <t>Actual value: 5%</t>
      </text>
    </comment>
    <comment ref="AK76" authorId="0">
      <text>
        <t>Actual value: 0.25%</t>
      </text>
    </comment>
    <comment ref="AL76" authorId="0">
      <text>
        <t>Actual value: 0.3%</t>
      </text>
    </comment>
    <comment ref="AM76" authorId="0">
      <text>
        <t>Actual value: 1.5%</t>
      </text>
    </comment>
    <comment ref="AN76" authorId="0">
      <text>
        <t>Actual value: 0.3%</t>
      </text>
    </comment>
    <comment ref="AD47" authorId="0">
      <text>
        <t>Actual value: 5.5</t>
      </text>
    </comment>
    <comment ref="AE47" authorId="0">
      <text>
        <t>Actual value: 0.05%</t>
      </text>
    </comment>
    <comment ref="AF47" authorId="0">
      <text>
        <t>Actual value: 0.5%</t>
      </text>
    </comment>
    <comment ref="AH47" authorId="0">
      <text>
        <t>Actual value: 0.55%</t>
      </text>
    </comment>
    <comment ref="AI47" authorId="0">
      <text>
        <t>Actual value: 5%</t>
      </text>
    </comment>
    <comment ref="AK47" authorId="0">
      <text>
        <t>Actual value: 0.25%</t>
      </text>
    </comment>
    <comment ref="AL47" authorId="0">
      <text>
        <t>Actual value: 0.3%</t>
      </text>
    </comment>
    <comment ref="AM47" authorId="0">
      <text>
        <t>Actual value: 1.5%</t>
      </text>
    </comment>
    <comment ref="AN47" authorId="0">
      <text>
        <t>Actual value: 0.3%</t>
      </text>
    </comment>
    <comment ref="AD48" authorId="0">
      <text>
        <t>Actual value: 5.5</t>
      </text>
    </comment>
    <comment ref="AE48" authorId="0">
      <text>
        <t>Actual value: 0.05%</t>
      </text>
    </comment>
    <comment ref="AF48" authorId="0">
      <text>
        <t>Actual value: 0.5%</t>
      </text>
    </comment>
    <comment ref="AH48" authorId="0">
      <text>
        <t>Actual value: 0.55%</t>
      </text>
    </comment>
    <comment ref="AI48" authorId="0">
      <text>
        <t>Actual value: 5%</t>
      </text>
    </comment>
    <comment ref="AK48" authorId="0">
      <text>
        <t>Actual value: 0.25%</t>
      </text>
    </comment>
    <comment ref="AL48" authorId="0">
      <text>
        <t>Actual value: 0.3%</t>
      </text>
    </comment>
    <comment ref="AM48" authorId="0">
      <text>
        <t>Actual value: 1.5%</t>
      </text>
    </comment>
    <comment ref="AN48" authorId="0">
      <text>
        <t>Actual value: 0.3%</t>
      </text>
    </comment>
    <comment ref="AD49" authorId="0">
      <text>
        <t>Actual value: 5.5</t>
      </text>
    </comment>
    <comment ref="AE49" authorId="0">
      <text>
        <t>Actual value: 0.05%</t>
      </text>
    </comment>
    <comment ref="AF49" authorId="0">
      <text>
        <t>Actual value: 0.5%</t>
      </text>
    </comment>
    <comment ref="AH49" authorId="0">
      <text>
        <t>Actual value: 0.55%</t>
      </text>
    </comment>
    <comment ref="AI49" authorId="0">
      <text>
        <t>Actual value: 5%</t>
      </text>
    </comment>
    <comment ref="AK49" authorId="0">
      <text>
        <t>Actual value: 0.25%</t>
      </text>
    </comment>
    <comment ref="AL49" authorId="0">
      <text>
        <t>Actual value: 0.3%</t>
      </text>
    </comment>
    <comment ref="AM49" authorId="0">
      <text>
        <t>Actual value: 1.5%</t>
      </text>
    </comment>
    <comment ref="AN49" authorId="0">
      <text>
        <t>Actual value: 0.3%</t>
      </text>
    </comment>
    <comment ref="AD50" authorId="0">
      <text>
        <t>Actual value: 5.5</t>
      </text>
    </comment>
    <comment ref="AE50" authorId="0">
      <text>
        <t>Actual value: 0.05%</t>
      </text>
    </comment>
    <comment ref="AF50" authorId="0">
      <text>
        <t>Actual value: 0.5%</t>
      </text>
    </comment>
    <comment ref="AH50" authorId="0">
      <text>
        <t>Actual value: 0.55%</t>
      </text>
    </comment>
    <comment ref="AI50" authorId="0">
      <text>
        <t>Actual value: 5%</t>
      </text>
    </comment>
    <comment ref="AK50" authorId="0">
      <text>
        <t>Actual value: 0.25%</t>
      </text>
    </comment>
    <comment ref="AL50" authorId="0">
      <text>
        <t>Actual value: 0.3%</t>
      </text>
    </comment>
    <comment ref="AM50" authorId="0">
      <text>
        <t>Actual value: 1.5%</t>
      </text>
    </comment>
    <comment ref="AN50" authorId="0">
      <text>
        <t>Actual value: 0.3%</t>
      </text>
    </comment>
    <comment ref="AD51" authorId="0">
      <text>
        <t>Actual value: 5.5</t>
      </text>
    </comment>
    <comment ref="AE51" authorId="0">
      <text>
        <t>Actual value: 0.05%</t>
      </text>
    </comment>
    <comment ref="AF51" authorId="0">
      <text>
        <t>Actual value: 0.5%</t>
      </text>
    </comment>
    <comment ref="AH51" authorId="0">
      <text>
        <t>Actual value: 0.55%</t>
      </text>
    </comment>
    <comment ref="AI51" authorId="0">
      <text>
        <t>Actual value: 5%</t>
      </text>
    </comment>
    <comment ref="AK51" authorId="0">
      <text>
        <t>Actual value: 0.25%</t>
      </text>
    </comment>
    <comment ref="AL51" authorId="0">
      <text>
        <t>Actual value: 0.3%</t>
      </text>
    </comment>
    <comment ref="AM51" authorId="0">
      <text>
        <t>Actual value: 1.5%</t>
      </text>
    </comment>
    <comment ref="AN51" authorId="0">
      <text>
        <t>Actual value: 0.3%</t>
      </text>
    </comment>
    <comment ref="AD52" authorId="0">
      <text>
        <t>Actual value: 5.5</t>
      </text>
    </comment>
    <comment ref="AE52" authorId="0">
      <text>
        <t>Actual value: 0.05%</t>
      </text>
    </comment>
    <comment ref="AF52" authorId="0">
      <text>
        <t>Actual value: 0.5%</t>
      </text>
    </comment>
    <comment ref="AH52" authorId="0">
      <text>
        <t>Actual value: 0.55%</t>
      </text>
    </comment>
    <comment ref="AI52" authorId="0">
      <text>
        <t>Actual value: 5%</t>
      </text>
    </comment>
    <comment ref="AK52" authorId="0">
      <text>
        <t>Actual value: 0.25%</t>
      </text>
    </comment>
    <comment ref="AL52" authorId="0">
      <text>
        <t>Actual value: 0.3%</t>
      </text>
    </comment>
    <comment ref="AM52" authorId="0">
      <text>
        <t>Actual value: 1.5%</t>
      </text>
    </comment>
    <comment ref="AN52" authorId="0">
      <text>
        <t>Actual value: 0.3%</t>
      </text>
    </comment>
    <comment ref="AD53" authorId="0">
      <text>
        <t>Actual value: 5.5</t>
      </text>
    </comment>
    <comment ref="AE53" authorId="0">
      <text>
        <t>Actual value: 0.05%</t>
      </text>
    </comment>
    <comment ref="AF53" authorId="0">
      <text>
        <t>Actual value: 0.5%</t>
      </text>
    </comment>
    <comment ref="AH53" authorId="0">
      <text>
        <t>Actual value: 0.55%</t>
      </text>
    </comment>
    <comment ref="AI53" authorId="0">
      <text>
        <t>Actual value: 5%</t>
      </text>
    </comment>
    <comment ref="AK53" authorId="0">
      <text>
        <t>Actual value: 0.25%</t>
      </text>
    </comment>
    <comment ref="AL53" authorId="0">
      <text>
        <t>Actual value: 0.3%</t>
      </text>
    </comment>
    <comment ref="AM53" authorId="0">
      <text>
        <t>Actual value: 1.5%</t>
      </text>
    </comment>
    <comment ref="AN53" authorId="0">
      <text>
        <t>Actual value: 0.3%</t>
      </text>
    </comment>
    <comment ref="AD54" authorId="0">
      <text>
        <t>Actual value: 5.5</t>
      </text>
    </comment>
    <comment ref="AE54" authorId="0">
      <text>
        <t>Actual value: 0.05%</t>
      </text>
    </comment>
    <comment ref="AF54" authorId="0">
      <text>
        <t>Actual value: 0.5%</t>
      </text>
    </comment>
    <comment ref="AH54" authorId="0">
      <text>
        <t>Actual value: 0.55%</t>
      </text>
    </comment>
    <comment ref="AI54" authorId="0">
      <text>
        <t>Actual value: 5%</t>
      </text>
    </comment>
    <comment ref="AK54" authorId="0">
      <text>
        <t>Actual value: 0.25%</t>
      </text>
    </comment>
    <comment ref="AL54" authorId="0">
      <text>
        <t>Actual value: 0.3%</t>
      </text>
    </comment>
    <comment ref="AM54" authorId="0">
      <text>
        <t>Actual value: 1.5%</t>
      </text>
    </comment>
    <comment ref="AN54" authorId="0">
      <text>
        <t>Actual value: 0.3%</t>
      </text>
    </comment>
    <comment ref="AD55" authorId="0">
      <text>
        <t>Actual value: 5.5</t>
      </text>
    </comment>
    <comment ref="AE55" authorId="0">
      <text>
        <t>Actual value: 0.05%</t>
      </text>
    </comment>
    <comment ref="AF55" authorId="0">
      <text>
        <t>Actual value: 0.5%</t>
      </text>
    </comment>
    <comment ref="AH55" authorId="0">
      <text>
        <t>Actual value: 0.55%</t>
      </text>
    </comment>
    <comment ref="AI55" authorId="0">
      <text>
        <t>Actual value: 5%</t>
      </text>
    </comment>
    <comment ref="AK55" authorId="0">
      <text>
        <t>Actual value: 0.25%</t>
      </text>
    </comment>
    <comment ref="AL55" authorId="0">
      <text>
        <t>Actual value: 0.3%</t>
      </text>
    </comment>
    <comment ref="AM55" authorId="0">
      <text>
        <t>Actual value: 1.5%</t>
      </text>
    </comment>
    <comment ref="AN55" authorId="0">
      <text>
        <t>Actual value: 0.3%</t>
      </text>
    </comment>
    <comment ref="AD56" authorId="0">
      <text>
        <t>Actual value: 5.5</t>
      </text>
    </comment>
    <comment ref="AE56" authorId="0">
      <text>
        <t>Actual value: 0.05%</t>
      </text>
    </comment>
    <comment ref="AF56" authorId="0">
      <text>
        <t>Actual value: 0.5%</t>
      </text>
    </comment>
    <comment ref="AH56" authorId="0">
      <text>
        <t>Actual value: 0.55%</t>
      </text>
    </comment>
    <comment ref="AI56" authorId="0">
      <text>
        <t>Actual value: 5%</t>
      </text>
    </comment>
    <comment ref="AK56" authorId="0">
      <text>
        <t>Actual value: 0.25%</t>
      </text>
    </comment>
    <comment ref="AL56" authorId="0">
      <text>
        <t>Actual value: 0.3%</t>
      </text>
    </comment>
    <comment ref="AM56" authorId="0">
      <text>
        <t>Actual value: 1.5%</t>
      </text>
    </comment>
    <comment ref="AN56" authorId="0">
      <text>
        <t>Actual value: 0.3%</t>
      </text>
    </comment>
    <comment ref="AD57" authorId="0">
      <text>
        <t>Actual value: 5.5</t>
      </text>
    </comment>
    <comment ref="AE57" authorId="0">
      <text>
        <t>Actual value: 0.05%</t>
      </text>
    </comment>
    <comment ref="AF57" authorId="0">
      <text>
        <t>Actual value: 0.5%</t>
      </text>
    </comment>
    <comment ref="AH57" authorId="0">
      <text>
        <t>Actual value: 0.55%</t>
      </text>
    </comment>
    <comment ref="AI57" authorId="0">
      <text>
        <t>Actual value: 5%</t>
      </text>
    </comment>
    <comment ref="AK57" authorId="0">
      <text>
        <t>Actual value: 0.25%</t>
      </text>
    </comment>
    <comment ref="AL57" authorId="0">
      <text>
        <t>Actual value: 0.3%</t>
      </text>
    </comment>
    <comment ref="AM57" authorId="0">
      <text>
        <t>Actual value: 1.5%</t>
      </text>
    </comment>
    <comment ref="AN57" authorId="0">
      <text>
        <t>Actual value: 0.3%</t>
      </text>
    </comment>
    <comment ref="AD58" authorId="0">
      <text>
        <t>Actual value: 5.5</t>
      </text>
    </comment>
    <comment ref="AE58" authorId="0">
      <text>
        <t>Actual value: 0.05%</t>
      </text>
    </comment>
    <comment ref="AF58" authorId="0">
      <text>
        <t>Actual value: 0.5%</t>
      </text>
    </comment>
    <comment ref="AH58" authorId="0">
      <text>
        <t>Actual value: 0.55%</t>
      </text>
    </comment>
    <comment ref="AI58" authorId="0">
      <text>
        <t>Actual value: 5%</t>
      </text>
    </comment>
    <comment ref="AK58" authorId="0">
      <text>
        <t>Actual value: 0.25%</t>
      </text>
    </comment>
    <comment ref="AL58" authorId="0">
      <text>
        <t>Actual value: 0.3%</t>
      </text>
    </comment>
    <comment ref="AM58" authorId="0">
      <text>
        <t>Actual value: 1.5%</t>
      </text>
    </comment>
    <comment ref="AN58" authorId="0">
      <text>
        <t>Actual value: 0.3%</t>
      </text>
    </comment>
    <comment ref="AD59" authorId="0">
      <text>
        <t>Actual value: 5.5</t>
      </text>
    </comment>
    <comment ref="AE59" authorId="0">
      <text>
        <t>Actual value: 0.05%</t>
      </text>
    </comment>
    <comment ref="AF59" authorId="0">
      <text>
        <t>Actual value: 0.5%</t>
      </text>
    </comment>
    <comment ref="AH59" authorId="0">
      <text>
        <t>Actual value: 0.55%</t>
      </text>
    </comment>
    <comment ref="AI59" authorId="0">
      <text>
        <t>Actual value: 5%</t>
      </text>
    </comment>
    <comment ref="AK59" authorId="0">
      <text>
        <t>Actual value: 0.25%</t>
      </text>
    </comment>
    <comment ref="AL59" authorId="0">
      <text>
        <t>Actual value: 0.3%</t>
      </text>
    </comment>
    <comment ref="AM59" authorId="0">
      <text>
        <t>Actual value: 1.5%</t>
      </text>
    </comment>
    <comment ref="AN59" authorId="0">
      <text>
        <t>Actual value: 0.3%</t>
      </text>
    </comment>
    <comment ref="AD60" authorId="0">
      <text>
        <t>Actual value: 5.5</t>
      </text>
    </comment>
    <comment ref="AE60" authorId="0">
      <text>
        <t>Actual value: 0.05%</t>
      </text>
    </comment>
    <comment ref="AF60" authorId="0">
      <text>
        <t>Actual value: 0.5%</t>
      </text>
    </comment>
    <comment ref="AH60" authorId="0">
      <text>
        <t>Actual value: 0.55%</t>
      </text>
    </comment>
    <comment ref="AI60" authorId="0">
      <text>
        <t>Actual value: 5%</t>
      </text>
    </comment>
    <comment ref="AK60" authorId="0">
      <text>
        <t>Actual value: 0.25%</t>
      </text>
    </comment>
    <comment ref="AL60" authorId="0">
      <text>
        <t>Actual value: 0.3%</t>
      </text>
    </comment>
    <comment ref="AM60" authorId="0">
      <text>
        <t>Actual value: 1.5%</t>
      </text>
    </comment>
    <comment ref="AN60" authorId="0">
      <text>
        <t>Actual value: 0.3%</t>
      </text>
    </comment>
    <comment ref="AD61" authorId="0">
      <text>
        <t>Actual value: 5.5</t>
      </text>
    </comment>
    <comment ref="AE61" authorId="0">
      <text>
        <t>Actual value: 0.05%</t>
      </text>
    </comment>
    <comment ref="AF61" authorId="0">
      <text>
        <t>Actual value: 0.5%</t>
      </text>
    </comment>
    <comment ref="AH61" authorId="0">
      <text>
        <t>Actual value: 0.55%</t>
      </text>
    </comment>
    <comment ref="AI61" authorId="0">
      <text>
        <t>Actual value: 5%</t>
      </text>
    </comment>
    <comment ref="AK61" authorId="0">
      <text>
        <t>Actual value: 0.25%</t>
      </text>
    </comment>
    <comment ref="AL61" authorId="0">
      <text>
        <t>Actual value: 0.3%</t>
      </text>
    </comment>
    <comment ref="AM61" authorId="0">
      <text>
        <t>Actual value: 1.5%</t>
      </text>
    </comment>
    <comment ref="AN61" authorId="0">
      <text>
        <t>Actual value: 0.3%</t>
      </text>
    </comment>
    <comment ref="AD77" authorId="0">
      <text>
        <t>Actual value: 5.5</t>
      </text>
    </comment>
    <comment ref="AE77" authorId="0">
      <text>
        <t>Actual value: 0.05%</t>
      </text>
    </comment>
    <comment ref="AF77" authorId="0">
      <text>
        <t>Actual value: 0.5%</t>
      </text>
    </comment>
    <comment ref="AH77" authorId="0">
      <text>
        <t>Actual value: 0.55%</t>
      </text>
    </comment>
    <comment ref="AI77" authorId="0">
      <text>
        <t>Actual value: 5%</t>
      </text>
    </comment>
    <comment ref="AK77" authorId="0">
      <text>
        <t>Actual value: 0.25%</t>
      </text>
    </comment>
    <comment ref="AL77" authorId="0">
      <text>
        <t>Actual value: 0.3%</t>
      </text>
    </comment>
    <comment ref="AM77" authorId="0">
      <text>
        <t>Actual value: 1.5%</t>
      </text>
    </comment>
    <comment ref="AN77" authorId="0">
      <text>
        <t>Actual value: 0.3%</t>
      </text>
    </comment>
    <comment ref="AD78" authorId="0">
      <text>
        <t>Actual value: 5.5</t>
      </text>
    </comment>
    <comment ref="AE78" authorId="0">
      <text>
        <t>Actual value: 0.05%</t>
      </text>
    </comment>
    <comment ref="AF78" authorId="0">
      <text>
        <t>Actual value: 0.5%</t>
      </text>
    </comment>
    <comment ref="AH78" authorId="0">
      <text>
        <t>Actual value: 0.55%</t>
      </text>
    </comment>
    <comment ref="AI78" authorId="0">
      <text>
        <t>Actual value: 5%</t>
      </text>
    </comment>
    <comment ref="AK78" authorId="0">
      <text>
        <t>Actual value: 0.25%</t>
      </text>
    </comment>
    <comment ref="AL78" authorId="0">
      <text>
        <t>Actual value: 0.3%</t>
      </text>
    </comment>
    <comment ref="AM78" authorId="0">
      <text>
        <t>Actual value: 1.5%</t>
      </text>
    </comment>
    <comment ref="AN78" authorId="0">
      <text>
        <t>Actual value: 0.3%</t>
      </text>
    </comment>
    <comment ref="AD79" authorId="0">
      <text>
        <t>Actual value: 5.5</t>
      </text>
    </comment>
    <comment ref="AE79" authorId="0">
      <text>
        <t>Actual value: 0.05%</t>
      </text>
    </comment>
    <comment ref="AF79" authorId="0">
      <text>
        <t>Actual value: 0.5%</t>
      </text>
    </comment>
    <comment ref="AH79" authorId="0">
      <text>
        <t>Actual value: 0.55%</t>
      </text>
    </comment>
    <comment ref="AI79" authorId="0">
      <text>
        <t>Actual value: 5%</t>
      </text>
    </comment>
    <comment ref="AK79" authorId="0">
      <text>
        <t>Actual value: 0.25%</t>
      </text>
    </comment>
    <comment ref="AL79" authorId="0">
      <text>
        <t>Actual value: 0.3%</t>
      </text>
    </comment>
    <comment ref="AM79" authorId="0">
      <text>
        <t>Actual value: 1.5%</t>
      </text>
    </comment>
    <comment ref="AN79" authorId="0">
      <text>
        <t>Actual value: 0.3%</t>
      </text>
    </comment>
    <comment ref="AD80" authorId="0">
      <text>
        <t>Actual value: 5.5</t>
      </text>
    </comment>
    <comment ref="AE80" authorId="0">
      <text>
        <t>Actual value: 0.05%</t>
      </text>
    </comment>
    <comment ref="AF80" authorId="0">
      <text>
        <t>Actual value: 0.5%</t>
      </text>
    </comment>
    <comment ref="AH80" authorId="0">
      <text>
        <t>Actual value: 0.55%</t>
      </text>
    </comment>
    <comment ref="AI80" authorId="0">
      <text>
        <t>Actual value: 5%</t>
      </text>
    </comment>
    <comment ref="AK80" authorId="0">
      <text>
        <t>Actual value: 0.25%</t>
      </text>
    </comment>
    <comment ref="AL80" authorId="0">
      <text>
        <t>Actual value: 0.3%</t>
      </text>
    </comment>
    <comment ref="AM80" authorId="0">
      <text>
        <t>Actual value: 1.5%</t>
      </text>
    </comment>
    <comment ref="AN80" authorId="0">
      <text>
        <t>Actual value: 0.3%</t>
      </text>
    </comment>
    <comment ref="AD81" authorId="0">
      <text>
        <t>Actual value: 5.5</t>
      </text>
    </comment>
    <comment ref="AE81" authorId="0">
      <text>
        <t>Actual value: 0.05%</t>
      </text>
    </comment>
    <comment ref="AF81" authorId="0">
      <text>
        <t>Actual value: 0.5%</t>
      </text>
    </comment>
    <comment ref="AH81" authorId="0">
      <text>
        <t>Actual value: 0.55%</t>
      </text>
    </comment>
    <comment ref="AI81" authorId="0">
      <text>
        <t>Actual value: 5%</t>
      </text>
    </comment>
    <comment ref="AK81" authorId="0">
      <text>
        <t>Actual value: 0.25%</t>
      </text>
    </comment>
    <comment ref="AL81" authorId="0">
      <text>
        <t>Actual value: 0.3%</t>
      </text>
    </comment>
    <comment ref="AM81" authorId="0">
      <text>
        <t>Actual value: 1.5%</t>
      </text>
    </comment>
    <comment ref="AN81" authorId="0">
      <text>
        <t>Actual value: 0.3%</t>
      </text>
    </comment>
    <comment ref="AD82" authorId="0">
      <text>
        <t>Actual value: 5.5</t>
      </text>
    </comment>
    <comment ref="AE82" authorId="0">
      <text>
        <t>Actual value: 0.05%</t>
      </text>
    </comment>
    <comment ref="AF82" authorId="0">
      <text>
        <t>Actual value: 0.5%</t>
      </text>
    </comment>
    <comment ref="AH82" authorId="0">
      <text>
        <t>Actual value: 0.55%</t>
      </text>
    </comment>
    <comment ref="AI82" authorId="0">
      <text>
        <t>Actual value: 5%</t>
      </text>
    </comment>
    <comment ref="AK82" authorId="0">
      <text>
        <t>Actual value: 0.25%</t>
      </text>
    </comment>
    <comment ref="AL82" authorId="0">
      <text>
        <t>Actual value: 0.3%</t>
      </text>
    </comment>
    <comment ref="AM82" authorId="0">
      <text>
        <t>Actual value: 1.5%</t>
      </text>
    </comment>
    <comment ref="AN82" authorId="0">
      <text>
        <t>Actual value: 0.3%</t>
      </text>
    </comment>
    <comment ref="AD83" authorId="0">
      <text>
        <t>Actual value: 5.5</t>
      </text>
    </comment>
    <comment ref="AE83" authorId="0">
      <text>
        <t>Actual value: 0.05%</t>
      </text>
    </comment>
    <comment ref="AF83" authorId="0">
      <text>
        <t>Actual value: 0.5%</t>
      </text>
    </comment>
    <comment ref="AH83" authorId="0">
      <text>
        <t>Actual value: 0.55%</t>
      </text>
    </comment>
    <comment ref="AI83" authorId="0">
      <text>
        <t>Actual value: 5%</t>
      </text>
    </comment>
    <comment ref="AK83" authorId="0">
      <text>
        <t>Actual value: 0.25%</t>
      </text>
    </comment>
    <comment ref="AL83" authorId="0">
      <text>
        <t>Actual value: 0.3%</t>
      </text>
    </comment>
    <comment ref="AM83" authorId="0">
      <text>
        <t>Actual value: 1.5%</t>
      </text>
    </comment>
    <comment ref="AN83" authorId="0">
      <text>
        <t>Actual value: 0.3%</t>
      </text>
    </comment>
    <comment ref="AD84" authorId="0">
      <text>
        <t>Actual value: 5.5</t>
      </text>
    </comment>
    <comment ref="AE84" authorId="0">
      <text>
        <t>Actual value: 0.05%</t>
      </text>
    </comment>
    <comment ref="AF84" authorId="0">
      <text>
        <t>Actual value: 0.5%</t>
      </text>
    </comment>
    <comment ref="AH84" authorId="0">
      <text>
        <t>Actual value: 0.55%</t>
      </text>
    </comment>
    <comment ref="AI84" authorId="0">
      <text>
        <t>Actual value: 5%</t>
      </text>
    </comment>
    <comment ref="AK84" authorId="0">
      <text>
        <t>Actual value: 0.25%</t>
      </text>
    </comment>
    <comment ref="AL84" authorId="0">
      <text>
        <t>Actual value: 0.3%</t>
      </text>
    </comment>
    <comment ref="AM84" authorId="0">
      <text>
        <t>Actual value: 1.5%</t>
      </text>
    </comment>
    <comment ref="AN84" authorId="0">
      <text>
        <t>Actual value: 0.3%</t>
      </text>
    </comment>
    <comment ref="AD85" authorId="0">
      <text>
        <t>Actual value: 5.5</t>
      </text>
    </comment>
    <comment ref="AE85" authorId="0">
      <text>
        <t>Actual value: 0.05%</t>
      </text>
    </comment>
    <comment ref="AF85" authorId="0">
      <text>
        <t>Actual value: 0.5%</t>
      </text>
    </comment>
    <comment ref="AH85" authorId="0">
      <text>
        <t>Actual value: 0.55%</t>
      </text>
    </comment>
    <comment ref="AI85" authorId="0">
      <text>
        <t>Actual value: 5%</t>
      </text>
    </comment>
    <comment ref="AK85" authorId="0">
      <text>
        <t>Actual value: 0.25%</t>
      </text>
    </comment>
    <comment ref="AL85" authorId="0">
      <text>
        <t>Actual value: 0.3%</t>
      </text>
    </comment>
    <comment ref="AM85" authorId="0">
      <text>
        <t>Actual value: 1.5%</t>
      </text>
    </comment>
    <comment ref="AN85" authorId="0">
      <text>
        <t>Actual value: 0.3%</t>
      </text>
    </comment>
    <comment ref="AD86" authorId="0">
      <text>
        <t>Actual value: 5.5</t>
      </text>
    </comment>
    <comment ref="AE86" authorId="0">
      <text>
        <t>Actual value: 0.05%</t>
      </text>
    </comment>
    <comment ref="AF86" authorId="0">
      <text>
        <t>Actual value: 0.5%</t>
      </text>
    </comment>
    <comment ref="AH86" authorId="0">
      <text>
        <t>Actual value: 0.55%</t>
      </text>
    </comment>
    <comment ref="AI86" authorId="0">
      <text>
        <t>Actual value: 5%</t>
      </text>
    </comment>
    <comment ref="AK86" authorId="0">
      <text>
        <t>Actual value: 0.25%</t>
      </text>
    </comment>
    <comment ref="AL86" authorId="0">
      <text>
        <t>Actual value: 0.3%</t>
      </text>
    </comment>
    <comment ref="AM86" authorId="0">
      <text>
        <t>Actual value: 1.5%</t>
      </text>
    </comment>
    <comment ref="AN86" authorId="0">
      <text>
        <t>Actual value: 0.3%</t>
      </text>
    </comment>
    <comment ref="AD87" authorId="0">
      <text>
        <t>Actual value: 5.5</t>
      </text>
    </comment>
    <comment ref="AE87" authorId="0">
      <text>
        <t>Actual value: 0.05%</t>
      </text>
    </comment>
    <comment ref="AF87" authorId="0">
      <text>
        <t>Actual value: 0.5%</t>
      </text>
    </comment>
    <comment ref="AH87" authorId="0">
      <text>
        <t>Actual value: 0.55%</t>
      </text>
    </comment>
    <comment ref="AI87" authorId="0">
      <text>
        <t>Actual value: 5%</t>
      </text>
    </comment>
    <comment ref="AK87" authorId="0">
      <text>
        <t>Actual value: 0.25%</t>
      </text>
    </comment>
    <comment ref="AL87" authorId="0">
      <text>
        <t>Actual value: 0.3%</t>
      </text>
    </comment>
    <comment ref="AM87" authorId="0">
      <text>
        <t>Actual value: 1.5%</t>
      </text>
    </comment>
    <comment ref="AN87" authorId="0">
      <text>
        <t>Actual value: 0.3%</t>
      </text>
    </comment>
    <comment ref="AD88" authorId="0">
      <text>
        <t>Actual value: 5.5</t>
      </text>
    </comment>
    <comment ref="AE88" authorId="0">
      <text>
        <t>Actual value: 0.05%</t>
      </text>
    </comment>
    <comment ref="AF88" authorId="0">
      <text>
        <t>Actual value: 0.5%</t>
      </text>
    </comment>
    <comment ref="AH88" authorId="0">
      <text>
        <t>Actual value: 0.55%</t>
      </text>
    </comment>
    <comment ref="AI88" authorId="0">
      <text>
        <t>Actual value: 5%</t>
      </text>
    </comment>
    <comment ref="AK88" authorId="0">
      <text>
        <t>Actual value: 0.25%</t>
      </text>
    </comment>
    <comment ref="AL88" authorId="0">
      <text>
        <t>Actual value: 0.3%</t>
      </text>
    </comment>
    <comment ref="AM88" authorId="0">
      <text>
        <t>Actual value: 1.5%</t>
      </text>
    </comment>
    <comment ref="AN88" authorId="0">
      <text>
        <t>Actual value: 0.3%</t>
      </text>
    </comment>
    <comment ref="AD89" authorId="0">
      <text>
        <t>Actual value: 5.5</t>
      </text>
    </comment>
    <comment ref="AE89" authorId="0">
      <text>
        <t>Actual value: 0.05%</t>
      </text>
    </comment>
    <comment ref="AF89" authorId="0">
      <text>
        <t>Actual value: 0.5%</t>
      </text>
    </comment>
    <comment ref="AH89" authorId="0">
      <text>
        <t>Actual value: 0.55%</t>
      </text>
    </comment>
    <comment ref="AI89" authorId="0">
      <text>
        <t>Actual value: 5%</t>
      </text>
    </comment>
    <comment ref="AK89" authorId="0">
      <text>
        <t>Actual value: 0.25%</t>
      </text>
    </comment>
    <comment ref="AL89" authorId="0">
      <text>
        <t>Actual value: 0.3%</t>
      </text>
    </comment>
    <comment ref="AM89" authorId="0">
      <text>
        <t>Actual value: 1.5%</t>
      </text>
    </comment>
    <comment ref="AN89" authorId="0">
      <text>
        <t>Actual value: 0.3%</t>
      </text>
    </comment>
    <comment ref="AD90" authorId="0">
      <text>
        <t>Actual value: 5.5</t>
      </text>
    </comment>
    <comment ref="AE90" authorId="0">
      <text>
        <t>Actual value: 0.05%</t>
      </text>
    </comment>
    <comment ref="AF90" authorId="0">
      <text>
        <t>Actual value: 0.5%</t>
      </text>
    </comment>
    <comment ref="AH90" authorId="0">
      <text>
        <t>Actual value: 0.55%</t>
      </text>
    </comment>
    <comment ref="AI90" authorId="0">
      <text>
        <t>Actual value: 5%</t>
      </text>
    </comment>
    <comment ref="AK90" authorId="0">
      <text>
        <t>Actual value: 0.25%</t>
      </text>
    </comment>
    <comment ref="AL90" authorId="0">
      <text>
        <t>Actual value: 0.3%</t>
      </text>
    </comment>
    <comment ref="AM90" authorId="0">
      <text>
        <t>Actual value: 1.5%</t>
      </text>
    </comment>
    <comment ref="AN90" authorId="0">
      <text>
        <t>Actual value: 0.3%</t>
      </text>
    </comment>
    <comment ref="AD91" authorId="0">
      <text>
        <t>Actual value: 5.5</t>
      </text>
    </comment>
    <comment ref="AE91" authorId="0">
      <text>
        <t>Actual value: 0.05%</t>
      </text>
    </comment>
    <comment ref="AF91" authorId="0">
      <text>
        <t>Actual value: 0.5%</t>
      </text>
    </comment>
    <comment ref="AH91" authorId="0">
      <text>
        <t>Actual value: 0.55%</t>
      </text>
    </comment>
    <comment ref="AI91" authorId="0">
      <text>
        <t>Actual value: 5%</t>
      </text>
    </comment>
    <comment ref="AK91" authorId="0">
      <text>
        <t>Actual value: 0.25%</t>
      </text>
    </comment>
    <comment ref="AL91" authorId="0">
      <text>
        <t>Actual value: 0.3%</t>
      </text>
    </comment>
    <comment ref="AM91" authorId="0">
      <text>
        <t>Actual value: 1.5%</t>
      </text>
    </comment>
    <comment ref="AN91" authorId="0">
      <text>
        <t>Actual value: 0.3%</t>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<sst xmlns="http://schemas.openxmlformats.org/spreadsheetml/2006/main" count="11830" uniqueCount="753">
  <si>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</si>
  <si>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</si>
  <si>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</si>
  <si>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</si>
  <si>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</si>
  <si>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</si>
  <si>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</si>
  <si>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</si>
  <si>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</si>
  <si>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</si>
  <si>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</si>
  <si>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</si>
  <si>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</si>
  <si>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</si>
  <si>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</si>
  <si>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</si>
  <si>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</si>
  <si>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</si>
  <si>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</si>
  <si>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</si>
  <si>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</si>
  <si>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</si>
  <si>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</si>
  <si>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</si>
  <si>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</si>
  <si>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</si>
  <si>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</si>
  <si>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</si>
  <si>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</si>
  <si>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</si>
  <si>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</si>
  <si>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</si>
  <si>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</si>
  <si>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</si>
  <si>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</si>
  <si>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</si>
  <si>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</si>
  <si>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</si>
  <si>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</si>
  <si>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</si>
  <si>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</si>
  <si>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</si>
  <si>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</si>
  <si>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</si>
  <si>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</si>
  <si>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</si>
  <si>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</si>
  <si>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</si>
  <si>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</si>
  <si>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</si>
  <si>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</si>
  <si>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</si>
  <si>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</si>
  <si>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</si>
  <si>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</si>
  <si>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</si>
  <si>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</si>
  <si>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</si>
  <si>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</si>
  <si>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</si>
  <si>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</si>
  <si>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</si>
  <si>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</si>
  <si>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</si>
  <si>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</si>
  <si>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</si>
  <si>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</si>
  <si>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</si>
  <si>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</si>
  <si>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</si>
  <si>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</si>
  <si>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</si>
  <si>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</si>
  <si>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</si>
  <si>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</si>
  <si>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</si>
  <si>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</si>
  <si>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</si>
  <si>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</si>
  <si>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</si>
  <si>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</si>
  <si>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</si>
  <si>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</si>
  <si>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</si>
  <si>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</si>
  <si>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</si>
  <si>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</si>
  <si>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</si>
  <si>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</si>
  <si>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</si>
  <si>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</si>
  <si>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</si>
  <si>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</si>
  <si>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</si>
  <si>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</si>
  <si>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</si>
  <si>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</si>
  <si>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</si>
  <si>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</si>
  <si>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</si>
  <si>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</si>
  <si>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</si>
  <si>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</si>
  <si>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</si>
  <si>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</si>
  <si>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</si>
  <si>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</si>
  <si>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</si>
  <si>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</si>
  <si>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</si>
  <si>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</si>
  <si>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</si>
  <si>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</si>
  <si>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</si>
  <si>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</si>
  <si>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</si>
  <si>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</si>
  <si>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</si>
  <si>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</si>
  <si>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</si>
  <si>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</si>
  <si>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</si>
  <si>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</si>
  <si>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</si>
  <si>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</si>
  <si>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</si>
  <si>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</si>
  <si>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</si>
  <si>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</si>
  <si>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</si>
  <si>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</si>
  <si>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</si>
  <si>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</si>
  <si>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</si>
  <si>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</si>
  <si>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</si>
  <si>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</si>
  <si>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</si>
  <si>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</si>
  <si>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</si>
  <si>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</si>
  <si>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</si>
  <si>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</si>
  <si>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</si>
  <si>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</si>
  <si>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</si>
  <si>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</si>
  <si>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</si>
  <si>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</si>
  <si>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</si>
  <si>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</si>
  <si>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</si>
  <si>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</si>
  <si>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</si>
  <si>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</si>
  <si>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</si>
  <si>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</si>
  <si>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</si>
  <si>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</si>
  <si>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</si>
  <si>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</si>
  <si>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</si>
  <si>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</si>
  <si>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</si>
  <si>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</si>
  <si>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</si>
  <si>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</si>
  <si>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</si>
  <si>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</si>
  <si>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</si>
  <si>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</si>
  <si>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</si>
  <si>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</si>
  <si>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</si>
  <si>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</si>
  <si>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</si>
  <si>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</si>
  <si>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</si>
  <si>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</si>
  <si>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</si>
  <si>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</si>
  <si>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</si>
  <si>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</si>
  <si>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</si>
  <si>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</si>
  <si>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</si>
  <si>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</si>
  <si>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</si>
  <si>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</si>
  <si>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</si>
  <si>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</si>
  <si>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</si>
  <si>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</si>
  <si>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</si>
  <si>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</si>
  <si>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</si>
  <si>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</si>
  <si>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</si>
  <si>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</si>
  <si>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</si>
  <si>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</si>
  <si>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</si>
  <si>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</si>
  <si>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</si>
  <si>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</si>
  <si>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</si>
  <si>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</si>
  <si>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</si>
  <si>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</si>
  <si>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</si>
  <si>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</si>
  <si>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</si>
  <si>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</si>
  <si>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</si>
  <si>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</si>
  <si>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</si>
  <si>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</si>
  <si>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</si>
  <si>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</si>
  <si>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</si>
  <si>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</si>
  <si>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</si>
  <si>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</si>
  <si>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</si>
  <si>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</si>
  <si>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</si>
  <si>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</si>
  <si>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</si>
  <si>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</si>
  <si>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</si>
  <si>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</si>
  <si>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</si>
  <si>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</si>
  <si>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</si>
  <si>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</si>
  <si>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</si>
  <si>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</si>
  <si>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</si>
  <si>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</si>
  <si>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</si>
  <si>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</si>
  <si>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</si>
  <si>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</si>
  <si>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</si>
  <si>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</si>
  <si>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</si>
  <si>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</si>
  <si>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</si>
  <si>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</si>
  <si>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</si>
  <si>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</si>
  <si>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</si>
  <si>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</si>
  <si>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</si>
  <si>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</si>
  <si>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</si>
  <si>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</si>
  <si>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</si>
  <si>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</si>
  <si>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</si>
  <si>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</si>
  <si>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</si>
  <si>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</si>
  <si>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</si>
  <si>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</si>
  <si>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</si>
  <si>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</si>
  <si>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</si>
  <si>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</si>
  <si>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</si>
  <si>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</si>
  <si>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</si>
  <si>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</si>
  <si>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</si>
  <si>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</si>
  <si>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</si>
  <si>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</si>
  <si>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</si>
  <si>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</si>
  <si>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</si>
  <si>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</si>
  <si>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</si>
  <si>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</si>
  <si>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</si>
  <si>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</si>
  <si>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</si>
  <si>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</si>
  <si>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</si>
  <si>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</si>
  <si>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</si>
  <si>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</si>
  <si>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</si>
  <si>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</si>
  <si>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</si>
  <si>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</si>
  <si>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</si>
  <si>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</si>
  <si>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</si>
  <si>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</si>
  <si>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</si>
  <si>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</si>
  <si>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</si>
  <si>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</si>
  <si>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</si>
  <si>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</si>
  <si>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</si>
  <si>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</si>
  <si>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</si>
  <si>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</si>
  <si>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</si>
  <si>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</si>
  <si>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</si>
  <si>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</si>
  <si>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</si>
  <si>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</si>
  <si>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</si>
  <si>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</si>
  <si>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</si>
  <si>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</si>
  <si>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</si>
  <si>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</si>
  <si>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</si>
  <si>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</si>
  <si>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</si>
  <si>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</si>
  <si>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</si>
  <si>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</si>
  <si>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</si>
  <si>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</si>
  <si>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</si>
  <si>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</si>
  <si>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</si>
  <si>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</si>
  <si>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</si>
  <si>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</si>
  <si>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</si>
  <si>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</si>
  <si>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</si>
  <si>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</si>
  <si>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</si>
  <si>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</si>
  <si>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</si>
  <si>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</si>
  <si>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</si>
  <si>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</si>
  <si>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</si>
  <si>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</si>
  <si>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</si>
  <si>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</si>
  <si>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</si>
  <si>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</si>
  <si>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</si>
  <si>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</si>
  <si>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</si>
  <si>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</si>
  <si>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</si>
  <si>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</si>
  <si>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</si>
  <si>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</si>
  <si>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</si>
  <si>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</si>
  <si>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</si>
  <si>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</si>
  <si>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</si>
  <si>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</si>
  <si>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</si>
  <si>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</si>
  <si>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</si>
  <si>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</si>
  <si>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</si>
  <si>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</si>
  <si>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</si>
  <si>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</si>
  <si>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</si>
  <si>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</si>
  <si>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</si>
  <si>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</si>
  <si>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</si>
  <si>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</si>
  <si>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</si>
  <si>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</si>
  <si>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</si>
  <si>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</si>
  <si>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</si>
  <si>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</si>
  <si>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</si>
  <si>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</si>
  <si>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</si>
  <si>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</si>
  <si>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</si>
  <si>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</si>
  <si>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</si>
  <si>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</si>
  <si>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</si>
  <si>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</si>
  <si>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</si>
  <si>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</si>
  <si>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</si>
  <si>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</si>
  <si>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</si>
  <si>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</si>
  <si>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</si>
  <si>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</si>
  <si>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</si>
  <si>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</si>
  <si>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</si>
  <si>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</si>
  <si>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</si>
  <si>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</si>
  <si>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</si>
  <si>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</si>
  <si>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</si>
  <si>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</si>
  <si>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</si>
  <si>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</si>
  <si>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</si>
  <si>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</si>
  <si>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</si>
  <si>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</si>
  <si>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</si>
  <si>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</si>
  <si>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</si>
  <si>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</si>
  <si>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</si>
  <si>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</si>
  <si>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</si>
  <si>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</si>
  <si>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</si>
  <si>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</si>
  <si>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</si>
  <si>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</si>
  <si>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</si>
  <si>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</si>
  <si>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</si>
  <si>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</si>
  <si>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</si>
  <si>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</si>
  <si>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</si>
  <si>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</si>
  <si>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</si>
  <si>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</si>
  <si>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</si>
  <si>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</si>
  <si>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</si>
  <si>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</si>
  <si>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</si>
  <si>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</si>
  <si>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</si>
  <si>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</si>
  <si>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</si>
  <si>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</si>
  <si>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</si>
  <si>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</si>
  <si>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</si>
  <si>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</si>
  <si>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</si>
  <si>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</si>
  <si>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</si>
  <si>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</si>
  <si>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</si>
  <si>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</si>
  <si>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</si>
  <si>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</si>
  <si>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</si>
  <si>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</si>
  <si>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</si>
  <si>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</si>
  <si>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</si>
  <si>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</si>
  <si>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</si>
  <si>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</si>
  <si>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</si>
  <si>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</si>
  <si>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</si>
  <si>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</si>
  <si>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</si>
  <si>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</si>
  <si>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</si>
  <si>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</si>
  <si>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</si>
  <si>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</si>
  <si>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</si>
  <si>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</si>
  <si>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</si>
  <si>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</si>
  <si>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</si>
  <si>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</si>
  <si>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</si>
  <si>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</si>
  <si>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</si>
  <si>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</si>
  <si>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</si>
  <si>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</si>
  <si>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</si>
  <si>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</si>
  <si>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</si>
  <si>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</si>
  <si>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</si>
  <si>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</si>
  <si>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</si>
  <si>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</si>
  <si>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</si>
  <si>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</si>
  <si>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</si>
  <si>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</si>
  <si>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</si>
  <si>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</si>
  <si>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</si>
  <si>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</si>
  <si>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</si>
  <si>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</si>
  <si>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</si>
  <si>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</si>
  <si>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</si>
  <si>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</si>
  <si>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</si>
  <si>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</si>
  <si>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</si>
  <si>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</si>
  <si>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</si>
  <si>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</si>
  <si>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</si>
  <si>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</si>
  <si>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</si>
  <si>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</si>
  <si>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</si>
  <si>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</si>
  <si>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</si>
  <si>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</si>
  <si>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</si>
  <si>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</si>
  <si>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</si>
  <si>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</si>
  <si>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</si>
  <si>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</si>
  <si>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</si>
  <si>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</si>
  <si>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</si>
  <si>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</si>
  <si>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</si>
  <si>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</si>
  <si>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</si>
  <si>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</si>
  <si>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</si>
  <si>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</si>
  <si>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</si>
  <si>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</si>
  <si>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</si>
  <si>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</si>
  <si>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</si>
  <si>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</si>
  <si>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</si>
  <si>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</si>
  <si>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</si>
  <si>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</si>
  <si>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</si>
  <si>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</si>
  <si>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</si>
  <si>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</si>
  <si>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</si>
  <si>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</si>
  <si>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</si>
  <si>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</si>
  <si>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</si>
  <si>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</si>
  <si>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</si>
  <si>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</si>
  <si>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</si>
  <si>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</si>
  <si>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</si>
  <si>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</si>
  <si>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</si>
  <si>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</si>
  <si>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</si>
  <si>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</si>
  <si>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</si>
  <si>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</si>
  <si>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</si>
  <si>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</si>
  <si>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</si>
  <si>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</si>
  <si>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</si>
  <si>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</si>
  <si>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</si>
  <si>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</si>
  <si>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</si>
  <si>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</si>
  <si>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</si>
  <si>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Xe chở tiền</t>
  </si>
  <si>
    <t xml:space="preserve">Trong nước</t>
  </si>
  <si>
    <t xml:space="preserve">SPECIAL</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</si>
  <si>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</si>
  <si>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</si>
  <si>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</si>
  <si>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</si>
  <si>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</si>
  <si>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</si>
  <si>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</si>
  <si>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</si>
  <si>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</si>
  <si>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</si>
  <si>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</si>
  <si>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</si>
  <si>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</si>
  <si>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</si>
  <si>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</si>
  <si>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</si>
  <si>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</si>
  <si>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</si>
  <si>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</si>
  <si>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bus</t>
  </si>
  <si>
    <t xml:space="preserve">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</si>
  <si>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</si>
  <si>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</si>
  <si>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</si>
  <si>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</si>
  <si>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</si>
  <si>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kinh doanh chở người còn lại</t>
  </si>
  <si>
    <t xml:space="preserve">Xe vừa chở người vừa chở hàng Xe bán tải (pickup, minivan)</t>
  </si>
  <si>
    <t xml:space="preserve">PICKUP</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</si>
  <si>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</si>
  <si>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</si>
  <si>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</si>
  <si>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</si>
  <si>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</si>
  <si>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</si>
  <si>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</si>
  <si>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</si>
  <si>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</si>
  <si>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</si>
  <si>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</si>
  <si>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</si>
  <si>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</si>
  <si>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</si>
  <si>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</si>
  <si>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</si>
  <si>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</si>
  <si>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</si>
  <si>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</si>
  <si>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</si>
  <si>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</si>
  <si>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</si>
  <si>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</si>
  <si>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</si>
  <si>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</si>
  <si>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</si>
  <si>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</si>
  <si>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</si>
  <si>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</si>
  <si>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</si>
  <si>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FAILED</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</si>
  <si>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</si>
  <si>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</si>
  <si>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</si>
  <si>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</si>
  <si>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</si>
  <si>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</si>
  <si>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</si>
  <si>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</si>
  <si>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</si>
  <si>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</si>
  <si>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</si>
  <si>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</si>
  <si>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</si>
  <si>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</si>
  <si>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</si>
  <si>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</si>
  <si>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</si>
  <si>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</si>
  <si>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</si>
  <si>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</si>
  <si>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</si>
  <si>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</si>
  <si>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</si>
  <si>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</si>
  <si>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</si>
  <si>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</si>
  <si>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</si>
  <si>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</si>
  <si>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</si>
  <si>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</si>
  <si>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</si>
  <si>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</si>
  <si>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</si>
  <si>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</si>
  <si>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</si>
  <si>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</si>
  <si>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</si>
  <si>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</si>
  <si>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</si>
  <si>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</si>
  <si>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</si>
  <si>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</si>
  <si>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</si>
  <si>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</si>
  <si>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</si>
  <si>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</si>
  <si>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</si>
  <si>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</si>
  <si>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</si>
  <si>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</si>
  <si>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</si>
  <si>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</si>
  <si>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</si>
  <si>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</si>
  <si>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</si>
  <si>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</si>
  <si>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</si>
  <si>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</si>
  <si>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</si>
  <si>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</si>
  <si>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</si>
  <si>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</si>
  <si>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</si>
  <si>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</si>
  <si>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</si>
  <si>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</si>
  <si>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</si>
  <si>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</si>
  <si>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</si>
  <si>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</si>
  <si>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</si>
  <si>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</si>
  <si>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</si>
  <si>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</si>
  <si>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</si>
  <si>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</si>
  <si>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</si>
  <si>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</si>
  <si>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</si>
  <si>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</si>
  <si>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</si>
  <si>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</si>
  <si>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</si>
  <si>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</si>
  <si>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</si>
  <si>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</si>
  <si>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</si>
  <si>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</si>
  <si>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</si>
  <si>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</si>
  <si>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</si>
  <si>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</si>
  <si>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</si>
  <si>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</si>
  <si>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</si>
  <si>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</si>
  <si>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</si>
  <si>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</si>
  <si>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</si>
  <si>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</si>
  <si>
    <t>PASSED</t>
  </si>
  <si>
    <t>FAILED</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</si>
</sst>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externalLinks/externalLink1.xml" Type="http://schemas.openxmlformats.org/officeDocument/2006/relationships/externalLink"/><Relationship Id="rId12"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externalLinks/_rels/externalLink1.xml.rels><?xml version="1.0" encoding="UTF-8" standalone="no"?><Relationships xmlns="http://schemas.openxmlformats.org/package/2006/relationships"><Relationship Id="rId1" Target="PBDataTable%20bat%20buoc%2006%20mar%2002.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7.xml.rels><?xml version="1.0" encoding="UTF-8" standalone="no"?><Relationships xmlns="http://schemas.openxmlformats.org/package/2006/relationships"><Relationship Id="rId1" Target="../comments7.xml" Type="http://schemas.openxmlformats.org/officeDocument/2006/relationships/comments"/><Relationship Id="rId2"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84765625" defaultRowHeight="13.8" zeroHeight="false" outlineLevelRow="0" outlineLevelCol="0"/>
  <cols>
    <col min="1" max="1" customWidth="true" hidden="false" style="0" width="17.06" collapsed="true" outlineLevel="0"/>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84765625" defaultRowHeight="13.8" zeroHeight="false" outlineLevelRow="0" outlineLevelCol="0"/>
  <cols>
    <col min="1" max="1" customWidth="true" hidden="false" style="0" width="14.12" collapsed="true" outlineLevel="0"/>
    <col min="2" max="2" customWidth="true" hidden="false" style="0" width="61.87" collapsed="true" outlineLevel="0"/>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921875" defaultRowHeight="13.8" zeroHeight="false" outlineLevelRow="0" outlineLevelCol="0"/>
  <cols>
    <col min="2" max="2" customWidth="true" hidden="false" style="0" width="61.87" collapsed="true" outlineLevel="0"/>
    <col min="3" max="3" customWidth="true" hidden="false" style="0" width="29.03" collapsed="true" outlineLevel="0"/>
    <col min="4" max="4" customWidth="true" hidden="false" style="0" width="28.11" collapsed="true" outlineLevel="0"/>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ColWidth="12.84765625" defaultRowHeight="13.8" zeroHeight="false" outlineLevelRow="0" outlineLevelCol="0"/>
  <cols>
    <col min="1" max="1" customWidth="true" hidden="false" style="0" width="9.32" collapsed="true" outlineLevel="0"/>
    <col min="2" max="2" customWidth="true" hidden="false" style="0" width="59.93" collapsed="true" outlineLevel="0"/>
    <col min="3" max="3" customWidth="true" hidden="false" style="0" width="15.85" collapsed="true" outlineLevel="0"/>
    <col min="4" max="4" customWidth="true" hidden="false" style="0" width="30.03" collapsed="true" outlineLevel="0"/>
    <col min="5" max="5" customWidth="true" hidden="false" style="0" width="54.83" collapsed="true" outlineLevel="0"/>
    <col min="6" max="7" customWidth="true" hidden="false" style="0" width="9.32" collapsed="true" outlineLevel="0"/>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D15" activeCellId="0" sqref="D15"/>
    </sheetView>
  </sheetViews>
  <sheetFormatPr defaultColWidth="9.6796875" defaultRowHeight="13.8" zeroHeight="false" outlineLevelRow="0" outlineLevelCol="0"/>
  <cols>
    <col min="2" max="2" customWidth="true" hidden="false" style="0" width="23.54" collapsed="true" outlineLevel="0"/>
    <col min="3" max="4" customWidth="true" hidden="false" style="0" width="36.18" collapsed="true" outlineLevel="0"/>
    <col min="5" max="5" customWidth="true" hidden="false" style="0" width="58.76" collapsed="true" outlineLevel="0"/>
    <col min="6" max="6" customWidth="true" hidden="false" style="0" width="17.54" collapsed="true" outlineLevel="0"/>
    <col min="7" max="9" customWidth="true" hidden="false" style="0" width="13.43" collapsed="true" outlineLevel="0"/>
    <col min="10" max="10" customWidth="true" hidden="false" style="0" width="18.54" collapsed="true" outlineLevel="0"/>
    <col min="11" max="11" customWidth="true" hidden="false" style="0" width="17.54" collapsed="true" outlineLevel="0"/>
    <col min="12" max="12" customWidth="true" hidden="false" style="0" width="12.83" collapsed="true" outlineLevel="0"/>
    <col min="13" max="13" customWidth="true" hidden="false" style="0" width="14.81" collapsed="true" outlineLevel="0"/>
    <col min="14" max="14" customWidth="true" hidden="false" style="0" width="15.54" collapsed="true" outlineLevel="0"/>
    <col min="15" max="15" customWidth="true" hidden="false" style="0" width="13.17" collapsed="true" outlineLevel="0"/>
    <col min="16" max="16" customWidth="true" hidden="false" style="0" width="12.56" collapsed="true" outlineLevel="0"/>
    <col min="19" max="19" customWidth="true" hidden="false" style="0" width="13.7" collapsed="true" outlineLevel="0"/>
    <col min="27" max="27" customWidth="true" hidden="false" style="0" width="14.16" collapsed="true" outlineLevel="0"/>
    <col min="28" max="28" customWidth="true" hidden="false" style="0" width="15.42" collapsed="true" outlineLevel="0"/>
    <col min="29" max="29" customWidth="true" hidden="false" style="0" width="14.45" collapsed="true" outlineLevel="0"/>
    <col min="30" max="30" customWidth="true" hidden="false" style="0" width="15.27" collapsed="true" outlineLevel="0"/>
    <col min="31" max="31" customWidth="true" hidden="false" style="0" width="16.74" collapsed="true" outlineLevel="0"/>
    <col min="33" max="33" customWidth="true" hidden="false" style="0" width="13.29" collapsed="true" outlineLevel="0"/>
    <col min="35" max="35" customWidth="true" hidden="false" style="5" width="12.41" collapsed="true" outlineLevel="0"/>
    <col min="36" max="37" customWidth="true" hidden="false" style="0" width="12.41" collapsed="true" outlineLevel="0"/>
    <col min="38" max="38" customWidth="true" hidden="false" style="0" width="26.0" collapsed="true" outlineLevel="0"/>
    <col min="39" max="39" customWidth="true" hidden="false" style="0" width="13.84" collapsed="true" outlineLevel="0"/>
    <col min="40" max="40" customWidth="true" hidden="false" style="0" width="12.41" collapsed="true" outlineLevel="0"/>
    <col min="41" max="41" customWidth="true" hidden="false" style="0" width="12.44" collapsed="true" outlineLevel="0"/>
    <col min="42" max="42" customWidth="true" hidden="false" style="0" width="25.27" collapsed="true" outlineLevel="0"/>
    <col min="43" max="43" customWidth="true" hidden="false" style="0" width="40.27" collapsed="true" outlineLevel="0"/>
    <col min="1021" max="1024" customWidth="true" hidden="false" style="0" width="11.52" collapsed="true" outlineLevel="0"/>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527</v>
      </c>
      <c r="E2" s="18" t="s">
        <v>588</v>
      </c>
      <c r="F2" s="19" t="n">
        <v>0</v>
      </c>
      <c r="G2" s="18" t="s">
        <v>589</v>
      </c>
      <c r="H2" s="18" t="s">
        <v>590</v>
      </c>
      <c r="I2" s="18" t="s">
        <v>591</v>
      </c>
      <c r="J2" s="19" t="n">
        <v>390000000</v>
      </c>
      <c r="K2" s="19" t="n">
        <v>100000000</v>
      </c>
      <c r="L2" s="0" t="n">
        <v>2020</v>
      </c>
      <c r="M2" s="20" t="n">
        <f aca="true">DATE(YEAR(NOW()), MONTH(NOW())-12, DAY(NOW()))</f>
        <v>43898</v>
      </c>
      <c r="N2" s="20" t="n">
        <f aca="true">DATE(YEAR(NOW()), MONTH(NOW())-12, DAY(NOW()))</f>
        <v>43898</v>
      </c>
      <c r="O2" s="20" t="n">
        <v>43831</v>
      </c>
      <c r="P2" s="20" t="n">
        <v>44196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2</v>
      </c>
      <c r="AC2" s="0" t="str">
        <f aca="false">VLOOKUP(AB2,Parameters!$A$2:$B$6,2,1)</f>
        <v>&lt;6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752</v>
      </c>
    </row>
    <row r="3" customFormat="false" ht="13.8" hidden="false" customHeight="false" outlineLevel="0" collapsed="false">
      <c r="A3" s="17"/>
      <c r="B3" s="17" t="s">
        <v>595</v>
      </c>
      <c r="C3" s="0" t="s">
        <v>511</v>
      </c>
      <c r="D3" s="17" t="s">
        <v>527</v>
      </c>
      <c r="E3" s="18" t="s">
        <v>588</v>
      </c>
      <c r="F3" s="19" t="n">
        <v>0</v>
      </c>
      <c r="G3" s="18" t="s">
        <v>589</v>
      </c>
      <c r="H3" s="18" t="s">
        <v>590</v>
      </c>
      <c r="I3" s="18" t="s">
        <v>591</v>
      </c>
      <c r="J3" s="19" t="n">
        <v>390000000</v>
      </c>
      <c r="K3" s="19" t="n">
        <v>100000000</v>
      </c>
      <c r="L3" s="0" t="n">
        <v>2018</v>
      </c>
      <c r="M3" s="20" t="n">
        <f aca="true">DATE(YEAR(NOW()), MONTH(NOW())-36, DAY(NOW()))</f>
        <v>43167</v>
      </c>
      <c r="N3" s="20" t="n">
        <f aca="true">DATE(YEAR(NOW()), MONTH(NOW())-36, DAY(NOW()))</f>
        <v>43167</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2</v>
      </c>
      <c r="AC3" s="0" t="str">
        <f aca="false">VLOOKUP(AB3,Parameters!$A$2:$B$6,2,1)</f>
        <v>&lt;6</v>
      </c>
      <c r="AD3" s="22" t="n">
        <f aca="false">IF(J3&lt;=Parameters!$Y$2,INDEX('Bieu phi VCX'!$D$8:$N$33,MATCH(E3,'Bieu phi VCX'!$A$8:$A$33,0),MATCH(AC3,'Bieu phi VCX'!$D$7:$I$7,)),INDEX('Bieu phi VCX'!$J$8:$O$33,MATCH(E3,'Bieu phi VCX'!$A$8:$A$33,0),MATCH(AC3,'Bieu phi VCX'!$J$7:$O$7,)))</f>
        <v>0.0185</v>
      </c>
      <c r="AE3" s="22" t="n">
        <f aca="false">IF(Q3="Y",Parameters!$Z$2,0)</f>
        <v>0.0005</v>
      </c>
      <c r="AF3" s="22" t="n">
        <f aca="false">IF(R3="Y", INDEX('Bieu phi VCX'!$R$8:$W$33,MATCH(E3,'Bieu phi VCX'!$A$8:$A$33,0),MATCH(AC3,'Bieu phi VCX'!$R$7:$V$7,0)), 0)</f>
        <v>0</v>
      </c>
      <c r="AG3" s="19" t="n">
        <f aca="false">VLOOKUP(S3,Parameters!$F$2:$G$5,2,0)</f>
        <v>0</v>
      </c>
      <c r="AH3" s="22" t="n">
        <f aca="false">IF(T3="Y", INDEX('Bieu phi VCX'!$X$8:$AB$33,MATCH(E3,'Bieu phi VCX'!$A$8:$A$33,0),MATCH(AC3,'Bieu phi VCX'!$X$7:$AB$7,0)),0)</f>
        <v>0.001</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11461643.8356164</v>
      </c>
      <c r="AQ3" s="27" t="s">
        <v>752</v>
      </c>
    </row>
    <row r="4" customFormat="false" ht="13.8" hidden="false" customHeight="false" outlineLevel="0" collapsed="false">
      <c r="A4" s="17"/>
      <c r="B4" s="17" t="s">
        <v>596</v>
      </c>
      <c r="C4" s="0" t="s">
        <v>511</v>
      </c>
      <c r="D4" s="17" t="s">
        <v>527</v>
      </c>
      <c r="E4" s="18" t="s">
        <v>588</v>
      </c>
      <c r="F4" s="19" t="n">
        <v>0</v>
      </c>
      <c r="G4" s="18" t="s">
        <v>589</v>
      </c>
      <c r="H4" s="18" t="s">
        <v>590</v>
      </c>
      <c r="I4" s="18" t="s">
        <v>591</v>
      </c>
      <c r="J4" s="19" t="n">
        <v>390000000</v>
      </c>
      <c r="K4" s="19" t="n">
        <v>100000000</v>
      </c>
      <c r="L4" s="0" t="n">
        <v>2015</v>
      </c>
      <c r="M4" s="20" t="n">
        <f aca="true">DATE(YEAR(NOW()), MONTH(NOW())-72, DAY(NOW()))</f>
        <v>42071</v>
      </c>
      <c r="N4" s="20" t="n">
        <f aca="true">DATE(YEAR(NOW()), MONTH(NOW())-72, DAY(NOW()))</f>
        <v>42071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2</v>
      </c>
      <c r="AC4" s="0" t="str">
        <f aca="false">VLOOKUP(AB4,Parameters!$A$2:$B$6,2,1)</f>
        <v>&lt;6</v>
      </c>
      <c r="AD4" s="22" t="n">
        <f aca="false">IF(J4&lt;=Parameters!$Y$2,INDEX('Bieu phi VCX'!$D$8:$N$33,MATCH(E4,'Bieu phi VCX'!$A$8:$A$33,0),MATCH(AC4,'Bieu phi VCX'!$D$7:$I$7,)),INDEX('Bieu phi VCX'!$J$8:$O$33,MATCH(E4,'Bieu phi VCX'!$A$8:$A$33,0),MATCH(AC4,'Bieu phi VCX'!$J$7:$O$7,)))</f>
        <v>0.0185</v>
      </c>
      <c r="AE4" s="22" t="n">
        <f aca="false">IF(Q4="Y",Parameters!$Z$2,0)</f>
        <v>0.0005</v>
      </c>
      <c r="AF4" s="22" t="n">
        <f aca="false">IF(R4="Y", INDEX('Bieu phi VCX'!$R$8:$W$33,MATCH(E4,'Bieu phi VCX'!$A$8:$A$33,0),MATCH(AC4,'Bieu phi VCX'!$R$7:$V$7,0)), 0)</f>
        <v>0</v>
      </c>
      <c r="AG4" s="19" t="n">
        <f aca="false">VLOOKUP(S4,Parameters!$F$2:$G$5,2,0)</f>
        <v>0</v>
      </c>
      <c r="AH4" s="22" t="n">
        <f aca="false">IF(T4="Y", INDEX('Bieu phi VCX'!$X$8:$AB$33,MATCH(E4,'Bieu phi VCX'!$A$8:$A$33,0),MATCH(AC4,'Bieu phi VCX'!$X$7:$AB$7,0)),0)</f>
        <v>0.001</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11461643.8356164</v>
      </c>
      <c r="AQ4" s="27" t="s">
        <v>752</v>
      </c>
    </row>
    <row r="5" customFormat="false" ht="13.8" hidden="false" customHeight="false" outlineLevel="0" collapsed="false">
      <c r="A5" s="17"/>
      <c r="B5" s="17" t="s">
        <v>597</v>
      </c>
      <c r="C5" s="0" t="s">
        <v>511</v>
      </c>
      <c r="D5" s="17" t="s">
        <v>527</v>
      </c>
      <c r="E5" s="18" t="s">
        <v>588</v>
      </c>
      <c r="F5" s="19" t="n">
        <v>0</v>
      </c>
      <c r="G5" s="18" t="s">
        <v>589</v>
      </c>
      <c r="H5" s="18" t="s">
        <v>590</v>
      </c>
      <c r="I5" s="18" t="s">
        <v>591</v>
      </c>
      <c r="J5" s="19" t="n">
        <v>390000000</v>
      </c>
      <c r="K5" s="19" t="n">
        <v>100000000</v>
      </c>
      <c r="L5" s="0" t="n">
        <v>2011</v>
      </c>
      <c r="M5" s="20" t="n">
        <f aca="true">DATE(YEAR(NOW()), MONTH(NOW())-120, DAY(NOW()))</f>
        <v>40610</v>
      </c>
      <c r="N5" s="20" t="n">
        <f aca="true">DATE(YEAR(NOW()), MONTH(NOW())-120, DAY(NOW()))</f>
        <v>40610</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2</v>
      </c>
      <c r="AC5" s="0" t="str">
        <f aca="false">VLOOKUP(AB5,Parameters!$A$2:$B$6,2,1)</f>
        <v>&lt;6</v>
      </c>
      <c r="AD5" s="22" t="n">
        <f aca="false">IF(J5&lt;=Parameters!$Y$2,INDEX('Bieu phi VCX'!$D$8:$N$33,MATCH(E5,'Bieu phi VCX'!$A$8:$A$33,0),MATCH(AC5,'Bieu phi VCX'!$D$7:$I$7,)),INDEX('Bieu phi VCX'!$J$8:$O$33,MATCH(E5,'Bieu phi VCX'!$A$8:$A$33,0),MATCH(AC5,'Bieu phi VCX'!$J$7:$O$7,)))</f>
        <v>0.0185</v>
      </c>
      <c r="AE5" s="22" t="n">
        <f aca="false">IF(Q5="Y",Parameters!$Z$2,0)</f>
        <v>0.0005</v>
      </c>
      <c r="AF5" s="22" t="n">
        <f aca="false">IF(R5="Y", INDEX('Bieu phi VCX'!$R$8:$W$33,MATCH(E5,'Bieu phi VCX'!$A$8:$A$33,0),MATCH(AC5,'Bieu phi VCX'!$R$7:$V$7,0)), 0)</f>
        <v>0</v>
      </c>
      <c r="AG5" s="19" t="n">
        <f aca="false">VLOOKUP(S5,Parameters!$F$2:$G$5,2,0)</f>
        <v>0</v>
      </c>
      <c r="AH5" s="22" t="n">
        <f aca="false">IF(T5="Y", INDEX('Bieu phi VCX'!$X$8:$AB$33,MATCH(E5,'Bieu phi VCX'!$A$8:$A$33,0),MATCH(AC5,'Bieu phi VCX'!$X$7:$AB$7,0)),0)</f>
        <v>0.001</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0.0005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11461643.8356164</v>
      </c>
      <c r="AQ5" s="27" t="s">
        <v>752</v>
      </c>
    </row>
    <row r="6" customFormat="false" ht="13.8" hidden="false" customHeight="false" outlineLevel="0" collapsed="false">
      <c r="A6" s="17"/>
      <c r="B6" s="17" t="s">
        <v>598</v>
      </c>
      <c r="C6" s="0" t="s">
        <v>511</v>
      </c>
      <c r="D6" s="17" t="s">
        <v>527</v>
      </c>
      <c r="E6" s="18" t="s">
        <v>588</v>
      </c>
      <c r="F6" s="19" t="n">
        <v>0</v>
      </c>
      <c r="G6" s="18" t="s">
        <v>589</v>
      </c>
      <c r="H6" s="18" t="s">
        <v>590</v>
      </c>
      <c r="I6" s="18" t="s">
        <v>591</v>
      </c>
      <c r="J6" s="19" t="n">
        <v>390000000</v>
      </c>
      <c r="K6" s="19" t="n">
        <v>100000000</v>
      </c>
      <c r="L6" s="0" t="n">
        <v>2006</v>
      </c>
      <c r="M6" s="20" t="n">
        <f aca="true">DATE(YEAR(NOW()), MONTH(NOW())-180, DAY(NOW()))</f>
        <v>38784</v>
      </c>
      <c r="N6" s="20" t="n">
        <f aca="true">DATE(YEAR(NOW()), MONTH(NOW())-180, DAY(NOW()))</f>
        <v>38784</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2</v>
      </c>
      <c r="AC6" s="0" t="str">
        <f aca="false">VLOOKUP(AB6,Parameters!$A$2:$B$7,2,1)</f>
        <v>&lt;6</v>
      </c>
      <c r="AD6" s="22" t="n">
        <f aca="false">IF(J6&lt;=Parameters!$Y$2,INDEX('Bieu phi VCX'!$D$8:$N$33,MATCH(E6,'Bieu phi VCX'!$A$8:$A$33,0),MATCH(AC6,'Bieu phi VCX'!$D$7:$I$7,)),INDEX('Bieu phi VCX'!$J$8:$O$33,MATCH(E6,'Bieu phi VCX'!$A$8:$A$33,0),MATCH(AC6,'Bieu phi VCX'!$J$7:$O$7,)))</f>
        <v>0.0185</v>
      </c>
      <c r="AE6" s="22" t="n">
        <f aca="false">IF(Q6="Y",Parameters!$Z$2,0)</f>
        <v>0.0005</v>
      </c>
      <c r="AF6" s="22" t="n">
        <f aca="false">IF(R6="Y", INDEX('Bieu phi VCX'!$R$8:$W$33,MATCH(E6,'Bieu phi VCX'!$A$8:$A$33,0),MATCH(AC6,'Bieu phi VCX'!$R$7:$W$7,0)), 0)</f>
        <v>0</v>
      </c>
      <c r="AG6" s="19" t="n">
        <f aca="false">VLOOKUP(S6,Parameters!$F$2:$G$5,2,0)</f>
        <v>1400000</v>
      </c>
      <c r="AH6" s="22" t="n">
        <f aca="false">IF(T6="Y", INDEX('Bieu phi VCX'!$X$8:$AC$33,MATCH(E6,'Bieu phi VCX'!$A$8:$A$33,0),MATCH(AC6,'Bieu phi VCX'!$X$7:$AC$7,0)),0)</f>
        <v>0.001</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13561643.8356164</v>
      </c>
      <c r="AQ6" s="27" t="s">
        <v>752</v>
      </c>
    </row>
    <row r="7" customFormat="false" ht="13.8" hidden="false" customHeight="false" outlineLevel="0" collapsed="false">
      <c r="A7" s="17" t="s">
        <v>599</v>
      </c>
      <c r="B7" s="17" t="s">
        <v>587</v>
      </c>
      <c r="C7" s="0" t="s">
        <v>511</v>
      </c>
      <c r="D7" s="17" t="s">
        <v>527</v>
      </c>
      <c r="E7" s="18" t="s">
        <v>588</v>
      </c>
      <c r="F7" s="19" t="n">
        <v>0</v>
      </c>
      <c r="G7" s="18" t="s">
        <v>589</v>
      </c>
      <c r="H7" s="18" t="s">
        <v>590</v>
      </c>
      <c r="I7" s="18" t="s">
        <v>591</v>
      </c>
      <c r="J7" s="19" t="n">
        <v>400000000</v>
      </c>
      <c r="K7" s="19" t="n">
        <v>100000000</v>
      </c>
      <c r="L7" s="0" t="n">
        <v>2020</v>
      </c>
      <c r="M7" s="20" t="n">
        <f aca="true">DATE(YEAR(NOW()), MONTH(NOW())-12, DAY(NOW()))</f>
        <v>43898</v>
      </c>
      <c r="N7" s="20" t="n">
        <f aca="true">DATE(YEAR(NOW()), MONTH(NOW())-12, DAY(NOW()))</f>
        <v>43898</v>
      </c>
      <c r="O7" s="20" t="n">
        <v>43831</v>
      </c>
      <c r="P7" s="20" t="n">
        <v>44196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2</v>
      </c>
      <c r="AC7" s="0" t="str">
        <f aca="false">VLOOKUP(AB7,Parameters!$A$2:$B$6,2,1)</f>
        <v>&lt;6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752</v>
      </c>
    </row>
    <row r="8" customFormat="false" ht="13.8" hidden="false" customHeight="false" outlineLevel="0" collapsed="false">
      <c r="A8" s="17"/>
      <c r="B8" s="17" t="s">
        <v>595</v>
      </c>
      <c r="C8" s="0" t="s">
        <v>511</v>
      </c>
      <c r="D8" s="17" t="s">
        <v>527</v>
      </c>
      <c r="E8" s="18" t="s">
        <v>588</v>
      </c>
      <c r="F8" s="19" t="n">
        <v>0</v>
      </c>
      <c r="G8" s="18" t="s">
        <v>589</v>
      </c>
      <c r="H8" s="18" t="s">
        <v>590</v>
      </c>
      <c r="I8" s="18" t="s">
        <v>591</v>
      </c>
      <c r="J8" s="19" t="n">
        <v>400000000</v>
      </c>
      <c r="K8" s="19" t="n">
        <v>100000000</v>
      </c>
      <c r="L8" s="0" t="n">
        <v>2018</v>
      </c>
      <c r="M8" s="20" t="n">
        <f aca="true">DATE(YEAR(NOW()), MONTH(NOW())-36, DAY(NOW()))</f>
        <v>43167</v>
      </c>
      <c r="N8" s="20" t="n">
        <f aca="true">DATE(YEAR(NOW()), MONTH(NOW())-36, DAY(NOW()))</f>
        <v>43167</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2</v>
      </c>
      <c r="AC8" s="0" t="str">
        <f aca="false">VLOOKUP(AB8,Parameters!$A$2:$B$6,2,1)</f>
        <v>&lt;6</v>
      </c>
      <c r="AD8" s="22" t="n">
        <f aca="false">IF(J8&lt;=Parameters!$Y$2,INDEX('Bieu phi VCX'!$D$8:$N$33,MATCH(E8,'Bieu phi VCX'!$A$8:$A$33,0),MATCH(AC8,'Bieu phi VCX'!$D$7:$I$7,)),INDEX('Bieu phi VCX'!$J$8:$O$33,MATCH(E8,'Bieu phi VCX'!$A$8:$A$33,0),MATCH(AC8,'Bieu phi VCX'!$J$7:$O$7,)))</f>
        <v>0.0185</v>
      </c>
      <c r="AE8" s="22" t="n">
        <f aca="false">IF(Q8="Y",Parameters!$Z$2,0)</f>
        <v>0.0005</v>
      </c>
      <c r="AF8" s="22" t="n">
        <f aca="false">IF(R8="Y", INDEX('Bieu phi VCX'!$R$8:$W$33,MATCH(E8,'Bieu phi VCX'!$A$8:$A$33,0),MATCH(AC8,'Bieu phi VCX'!$R$7:$V$7,0)), 0)</f>
        <v>0</v>
      </c>
      <c r="AG8" s="19" t="n">
        <f aca="false">VLOOKUP(S8,Parameters!$F$2:$G$5,2,0)</f>
        <v>2000000</v>
      </c>
      <c r="AH8" s="22" t="n">
        <f aca="false">IF(T8="Y", INDEX('Bieu phi VCX'!$X$8:$AB$33,MATCH(E8,'Bieu phi VCX'!$A$8:$A$33,0),MATCH(AC8,'Bieu phi VCX'!$X$7:$AB$7,0)),0)</f>
        <v>0.001</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14461643.8356164</v>
      </c>
      <c r="AQ8" s="27" t="s">
        <v>752</v>
      </c>
    </row>
    <row r="9" customFormat="false" ht="13.8" hidden="false" customHeight="false" outlineLevel="0" collapsed="false">
      <c r="A9" s="17"/>
      <c r="B9" s="17" t="s">
        <v>596</v>
      </c>
      <c r="C9" s="0" t="s">
        <v>511</v>
      </c>
      <c r="D9" s="17" t="s">
        <v>527</v>
      </c>
      <c r="E9" s="18" t="s">
        <v>588</v>
      </c>
      <c r="F9" s="19" t="n">
        <v>0</v>
      </c>
      <c r="G9" s="18" t="s">
        <v>589</v>
      </c>
      <c r="H9" s="18" t="s">
        <v>590</v>
      </c>
      <c r="I9" s="18" t="s">
        <v>591</v>
      </c>
      <c r="J9" s="19" t="n">
        <v>400000000</v>
      </c>
      <c r="K9" s="19" t="n">
        <v>100000000</v>
      </c>
      <c r="L9" s="0" t="n">
        <v>2015</v>
      </c>
      <c r="M9" s="20" t="n">
        <f aca="true">DATE(YEAR(NOW()), MONTH(NOW())-72, DAY(NOW()))</f>
        <v>42071</v>
      </c>
      <c r="N9" s="20" t="n">
        <f aca="true">DATE(YEAR(NOW()), MONTH(NOW())-72, DAY(NOW()))</f>
        <v>42071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2</v>
      </c>
      <c r="AC9" s="0" t="str">
        <f aca="false">VLOOKUP(AB9,Parameters!$A$2:$B$6,2,1)</f>
        <v>&lt;6</v>
      </c>
      <c r="AD9" s="22" t="n">
        <f aca="false">IF(J9&lt;=Parameters!$Y$2,INDEX('Bieu phi VCX'!$D$8:$N$33,MATCH(E9,'Bieu phi VCX'!$A$8:$A$33,0),MATCH(AC9,'Bieu phi VCX'!$D$7:$I$7,)),INDEX('Bieu phi VCX'!$J$8:$O$33,MATCH(E9,'Bieu phi VCX'!$A$8:$A$33,0),MATCH(AC9,'Bieu phi VCX'!$J$7:$O$7,)))</f>
        <v>0.0185</v>
      </c>
      <c r="AE9" s="22" t="n">
        <f aca="false">IF(Q9="Y",Parameters!$Z$2,0)</f>
        <v>0.0005</v>
      </c>
      <c r="AF9" s="22" t="n">
        <f aca="false">IF(R9="Y", INDEX('Bieu phi VCX'!$R$8:$W$33,MATCH(E9,'Bieu phi VCX'!$A$8:$A$33,0),MATCH(AC9,'Bieu phi VCX'!$R$7:$V$7,0)), 0)</f>
        <v>0</v>
      </c>
      <c r="AG9" s="19" t="n">
        <f aca="false">VLOOKUP(S9,Parameters!$F$2:$G$5,2,0)</f>
        <v>3400000</v>
      </c>
      <c r="AH9" s="22" t="n">
        <f aca="false">IF(T9="Y", INDEX('Bieu phi VCX'!$X$8:$AB$33,MATCH(E9,'Bieu phi VCX'!$A$8:$A$33,0),MATCH(AC9,'Bieu phi VCX'!$X$7:$AB$7,0)),0)</f>
        <v>0.001</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16561643.8356164</v>
      </c>
      <c r="AQ9" s="27" t="s">
        <v>752</v>
      </c>
    </row>
    <row r="10" customFormat="false" ht="13.8" hidden="false" customHeight="false" outlineLevel="0" collapsed="false">
      <c r="A10" s="17"/>
      <c r="B10" s="17" t="s">
        <v>597</v>
      </c>
      <c r="C10" s="0" t="s">
        <v>511</v>
      </c>
      <c r="D10" s="17" t="s">
        <v>527</v>
      </c>
      <c r="E10" s="18" t="s">
        <v>588</v>
      </c>
      <c r="F10" s="19" t="n">
        <v>0</v>
      </c>
      <c r="G10" s="18" t="s">
        <v>589</v>
      </c>
      <c r="H10" s="18" t="s">
        <v>590</v>
      </c>
      <c r="I10" s="18" t="s">
        <v>591</v>
      </c>
      <c r="J10" s="19" t="n">
        <v>400000000</v>
      </c>
      <c r="K10" s="19" t="n">
        <v>100000000</v>
      </c>
      <c r="L10" s="0" t="n">
        <v>2011</v>
      </c>
      <c r="M10" s="20" t="n">
        <f aca="true">DATE(YEAR(NOW()), MONTH(NOW())-120, DAY(NOW()))</f>
        <v>40610</v>
      </c>
      <c r="N10" s="20" t="n">
        <f aca="true">DATE(YEAR(NOW()), MONTH(NOW())-120, DAY(NOW()))</f>
        <v>40610</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2</v>
      </c>
      <c r="AC10" s="0" t="str">
        <f aca="false">VLOOKUP(AB10,Parameters!$A$2:$B$6,2,1)</f>
        <v>&lt;6</v>
      </c>
      <c r="AD10" s="22" t="n">
        <f aca="false">IF(J10&lt;=Parameters!$Y$2,INDEX('Bieu phi VCX'!$D$8:$N$33,MATCH(E10,'Bieu phi VCX'!$A$8:$A$33,0),MATCH(AC10,'Bieu phi VCX'!$D$7:$I$7,)),INDEX('Bieu phi VCX'!$J$8:$O$33,MATCH(E10,'Bieu phi VCX'!$A$8:$A$33,0),MATCH(AC10,'Bieu phi VCX'!$J$7:$O$7,)))</f>
        <v>0.0185</v>
      </c>
      <c r="AE10" s="22" t="n">
        <f aca="false">IF(Q10="Y",Parameters!$Z$2,0)</f>
        <v>0.0005</v>
      </c>
      <c r="AF10" s="22" t="n">
        <f aca="false">IF(R10="Y", INDEX('Bieu phi VCX'!$R$8:$W$33,MATCH(E10,'Bieu phi VCX'!$A$8:$A$33,0),MATCH(AC10,'Bieu phi VCX'!$R$7:$V$7,0)), 0)</f>
        <v>0</v>
      </c>
      <c r="AG10" s="19" t="n">
        <f aca="false">VLOOKUP(S10,Parameters!$F$2:$G$5,2,0)</f>
        <v>1400000</v>
      </c>
      <c r="AH10" s="22" t="n">
        <f aca="false">IF(T10="Y", INDEX('Bieu phi VCX'!$X$8:$AB$33,MATCH(E10,'Bieu phi VCX'!$A$8:$A$33,0),MATCH(AC10,'Bieu phi VCX'!$X$7:$AB$7,0)),0)</f>
        <v>0.001</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0.0005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13561643.8356164</v>
      </c>
      <c r="AQ10" s="27" t="s">
        <v>752</v>
      </c>
    </row>
    <row r="11" customFormat="false" ht="13.8" hidden="false" customHeight="false" outlineLevel="0" collapsed="false">
      <c r="A11" s="17"/>
      <c r="B11" s="17" t="s">
        <v>598</v>
      </c>
      <c r="C11" s="0" t="s">
        <v>511</v>
      </c>
      <c r="D11" s="17" t="s">
        <v>527</v>
      </c>
      <c r="E11" s="18" t="s">
        <v>588</v>
      </c>
      <c r="F11" s="19" t="n">
        <v>0</v>
      </c>
      <c r="G11" s="18" t="s">
        <v>589</v>
      </c>
      <c r="H11" s="18" t="s">
        <v>590</v>
      </c>
      <c r="I11" s="18" t="s">
        <v>591</v>
      </c>
      <c r="J11" s="19" t="n">
        <v>400000000</v>
      </c>
      <c r="K11" s="19" t="n">
        <v>100000000</v>
      </c>
      <c r="L11" s="0" t="n">
        <v>2006</v>
      </c>
      <c r="M11" s="20" t="n">
        <f aca="true">DATE(YEAR(NOW()), MONTH(NOW())-180, DAY(NOW()))</f>
        <v>38784</v>
      </c>
      <c r="N11" s="20" t="n">
        <f aca="true">DATE(YEAR(NOW()), MONTH(NOW())-180, DAY(NOW()))</f>
        <v>38784</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2</v>
      </c>
      <c r="AC11" s="0" t="str">
        <f aca="false">VLOOKUP(AB11,Parameters!$A$2:$B$7,2,1)</f>
        <v>&lt;6</v>
      </c>
      <c r="AD11" s="22" t="n">
        <f aca="false">IF(J11&lt;=Parameters!$Y$2,INDEX('Bieu phi VCX'!$D$8:$N$33,MATCH(E11,'Bieu phi VCX'!$A$8:$A$33,0),MATCH(AC11,'Bieu phi VCX'!$D$7:$I$7,)),INDEX('Bieu phi VCX'!$J$8:$O$33,MATCH(E11,'Bieu phi VCX'!$A$8:$A$33,0),MATCH(AC11,'Bieu phi VCX'!$J$7:$O$7,)))</f>
        <v>0.0185</v>
      </c>
      <c r="AE11" s="22" t="n">
        <f aca="false">IF(Q11="Y",Parameters!$Z$2,0)</f>
        <v>0.0005</v>
      </c>
      <c r="AF11" s="22" t="n">
        <f aca="false">IF(R11="Y", INDEX('Bieu phi VCX'!$R$8:$W$33,MATCH(E11,'Bieu phi VCX'!$A$8:$A$33,0),MATCH(AC11,'Bieu phi VCX'!$R$7:$W$7,0)), 0)</f>
        <v>0</v>
      </c>
      <c r="AG11" s="19" t="n">
        <f aca="false">VLOOKUP(S11,Parameters!$F$2:$G$5,2,0)</f>
        <v>1400000</v>
      </c>
      <c r="AH11" s="22" t="n">
        <f aca="false">IF(T11="Y", INDEX('Bieu phi VCX'!$X$8:$AC$33,MATCH(E11,'Bieu phi VCX'!$A$8:$A$33,0),MATCH(AC11,'Bieu phi VCX'!$X$7:$AC$7,0)),0)</f>
        <v>0.001</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13561643.8356164</v>
      </c>
      <c r="AQ11" s="27" t="s">
        <v>752</v>
      </c>
    </row>
    <row r="12" customFormat="false" ht="13.8" hidden="false" customHeight="false" outlineLevel="0" collapsed="false">
      <c r="A12" s="17" t="s">
        <v>600</v>
      </c>
      <c r="B12" s="17" t="s">
        <v>587</v>
      </c>
      <c r="C12" s="0" t="s">
        <v>511</v>
      </c>
      <c r="D12" s="17" t="s">
        <v>527</v>
      </c>
      <c r="E12" s="18" t="s">
        <v>588</v>
      </c>
      <c r="F12" s="19" t="n">
        <v>0</v>
      </c>
      <c r="G12" s="18" t="s">
        <v>589</v>
      </c>
      <c r="H12" s="18" t="s">
        <v>590</v>
      </c>
      <c r="I12" s="18" t="s">
        <v>591</v>
      </c>
      <c r="J12" s="19" t="n">
        <v>410000000</v>
      </c>
      <c r="K12" s="19" t="n">
        <v>400000000</v>
      </c>
      <c r="L12" s="0" t="n">
        <v>2020</v>
      </c>
      <c r="M12" s="20" t="n">
        <f aca="true">DATE(YEAR(NOW()), MONTH(NOW())-12, DAY(NOW()))</f>
        <v>43898</v>
      </c>
      <c r="N12" s="20" t="n">
        <f aca="true">DATE(YEAR(NOW()), MONTH(NOW())-12, DAY(NOW()))</f>
        <v>43898</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2</v>
      </c>
      <c r="AC12" s="0" t="str">
        <f aca="false">VLOOKUP(AB12,Parameters!$A$2:$B$6,2,1)</f>
        <v>&lt;6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752</v>
      </c>
    </row>
    <row r="13" customFormat="false" ht="13.8" hidden="false" customHeight="false" outlineLevel="0" collapsed="false">
      <c r="A13" s="17"/>
      <c r="B13" s="17" t="s">
        <v>595</v>
      </c>
      <c r="C13" s="0" t="s">
        <v>511</v>
      </c>
      <c r="D13" s="17" t="s">
        <v>527</v>
      </c>
      <c r="E13" s="18" t="s">
        <v>588</v>
      </c>
      <c r="F13" s="19" t="n">
        <v>0</v>
      </c>
      <c r="G13" s="18" t="s">
        <v>589</v>
      </c>
      <c r="H13" s="18" t="s">
        <v>590</v>
      </c>
      <c r="I13" s="18" t="s">
        <v>591</v>
      </c>
      <c r="J13" s="19" t="n">
        <v>500000000</v>
      </c>
      <c r="K13" s="19" t="n">
        <v>400000000</v>
      </c>
      <c r="L13" s="0" t="n">
        <v>2018</v>
      </c>
      <c r="M13" s="20" t="n">
        <f aca="true">DATE(YEAR(NOW()), MONTH(NOW())-36, DAY(NOW()))</f>
        <v>43167</v>
      </c>
      <c r="N13" s="20" t="n">
        <f aca="true">DATE(YEAR(NOW()), MONTH(NOW())-36, DAY(NOW()))</f>
        <v>43167</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2</v>
      </c>
      <c r="AC13" s="0" t="str">
        <f aca="false">VLOOKUP(AB13,Parameters!$A$2:$B$6,2,1)</f>
        <v>&lt;6</v>
      </c>
      <c r="AD13" s="22" t="n">
        <f aca="false">IF(J13&lt;=Parameters!$Y$2,INDEX('Bieu phi VCX'!$D$8:$N$33,MATCH(E13,'Bieu phi VCX'!$A$8:$A$33,0),MATCH(AC13,'Bieu phi VCX'!$D$7:$I$7,)),INDEX('Bieu phi VCX'!$J$8:$O$33,MATCH(E13,'Bieu phi VCX'!$A$8:$A$33,0),MATCH(AC13,'Bieu phi VCX'!$J$7:$O$7,)))</f>
        <v>0.0175</v>
      </c>
      <c r="AE13" s="22" t="n">
        <f aca="false">IF(Q13="Y",Parameters!$Z$2,0)</f>
        <v>0.0005</v>
      </c>
      <c r="AF13" s="22" t="n">
        <f aca="false">IF(R13="Y", INDEX('Bieu phi VCX'!$R$8:$W$33,MATCH(E13,'Bieu phi VCX'!$A$8:$A$33,0),MATCH(AC13,'Bieu phi VCX'!$R$7:$V$7,0)), 0)</f>
        <v>0</v>
      </c>
      <c r="AG13" s="19" t="n">
        <f aca="false">VLOOKUP(S13,Parameters!$F$2:$G$5,2,0)</f>
        <v>0</v>
      </c>
      <c r="AH13" s="22" t="n">
        <f aca="false">IF(T13="Y", INDEX('Bieu phi VCX'!$X$8:$AB$33,MATCH(E13,'Bieu phi VCX'!$A$8:$A$33,0),MATCH(AC13,'Bieu phi VCX'!$X$7:$AB$7,0)),0)</f>
        <v>0.001</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45246575.3424658</v>
      </c>
      <c r="AQ13" s="27" t="s">
        <v>752</v>
      </c>
    </row>
    <row r="14" customFormat="false" ht="13.8" hidden="false" customHeight="false" outlineLevel="0" collapsed="false">
      <c r="A14" s="17"/>
      <c r="B14" s="17" t="s">
        <v>596</v>
      </c>
      <c r="C14" s="0" t="s">
        <v>511</v>
      </c>
      <c r="D14" s="17" t="s">
        <v>527</v>
      </c>
      <c r="E14" s="18" t="s">
        <v>588</v>
      </c>
      <c r="F14" s="19" t="n">
        <v>0</v>
      </c>
      <c r="G14" s="18" t="s">
        <v>589</v>
      </c>
      <c r="H14" s="18" t="s">
        <v>590</v>
      </c>
      <c r="I14" s="18" t="s">
        <v>591</v>
      </c>
      <c r="J14" s="19" t="n">
        <v>450000000</v>
      </c>
      <c r="K14" s="19" t="n">
        <v>400000000</v>
      </c>
      <c r="L14" s="0" t="n">
        <v>2015</v>
      </c>
      <c r="M14" s="20" t="n">
        <f aca="true">DATE(YEAR(NOW()), MONTH(NOW())-72, DAY(NOW()))</f>
        <v>42071</v>
      </c>
      <c r="N14" s="20" t="n">
        <f aca="true">DATE(YEAR(NOW()), MONTH(NOW())-72, DAY(NOW()))</f>
        <v>42071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2</v>
      </c>
      <c r="AC14" s="0" t="str">
        <f aca="false">VLOOKUP(AB14,Parameters!$A$2:$B$6,2,1)</f>
        <v>&lt;6</v>
      </c>
      <c r="AD14" s="22" t="n">
        <f aca="false">IF(J14&lt;=Parameters!$Y$2,INDEX('Bieu phi VCX'!$D$8:$N$33,MATCH(E14,'Bieu phi VCX'!$A$8:$A$33,0),MATCH(AC14,'Bieu phi VCX'!$D$7:$I$7,)),INDEX('Bieu phi VCX'!$J$8:$O$33,MATCH(E14,'Bieu phi VCX'!$A$8:$A$33,0),MATCH(AC14,'Bieu phi VCX'!$J$7:$O$7,)))</f>
        <v>0.0175</v>
      </c>
      <c r="AE14" s="22" t="n">
        <f aca="false">IF(Q14="Y",Parameters!$Z$2,0)</f>
        <v>0.0005</v>
      </c>
      <c r="AF14" s="22" t="n">
        <f aca="false">IF(R14="Y", INDEX('Bieu phi VCX'!$R$8:$W$33,MATCH(E14,'Bieu phi VCX'!$A$8:$A$33,0),MATCH(AC14,'Bieu phi VCX'!$R$7:$V$7,0)), 0)</f>
        <v>0</v>
      </c>
      <c r="AG14" s="19" t="n">
        <f aca="false">VLOOKUP(S14,Parameters!$F$2:$G$5,2,0)</f>
        <v>0</v>
      </c>
      <c r="AH14" s="22" t="n">
        <f aca="false">IF(T14="Y", INDEX('Bieu phi VCX'!$X$8:$AB$33,MATCH(E14,'Bieu phi VCX'!$A$8:$A$33,0),MATCH(AC14,'Bieu phi VCX'!$X$7:$AB$7,0)),0)</f>
        <v>0.001</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752</v>
      </c>
    </row>
    <row r="15" customFormat="false" ht="13.8" hidden="false" customHeight="false" outlineLevel="0" collapsed="false">
      <c r="A15" s="17"/>
      <c r="B15" s="17" t="s">
        <v>597</v>
      </c>
      <c r="C15" s="0" t="s">
        <v>511</v>
      </c>
      <c r="D15" s="17" t="s">
        <v>527</v>
      </c>
      <c r="E15" s="18" t="s">
        <v>588</v>
      </c>
      <c r="F15" s="19" t="n">
        <v>0</v>
      </c>
      <c r="G15" s="18" t="s">
        <v>589</v>
      </c>
      <c r="H15" s="18" t="s">
        <v>590</v>
      </c>
      <c r="I15" s="18" t="s">
        <v>591</v>
      </c>
      <c r="J15" s="19" t="n">
        <v>600000000</v>
      </c>
      <c r="K15" s="19" t="n">
        <v>400000000</v>
      </c>
      <c r="L15" s="0" t="n">
        <v>2011</v>
      </c>
      <c r="M15" s="20" t="n">
        <f aca="true">DATE(YEAR(NOW()), MONTH(NOW())-120, DAY(NOW()))</f>
        <v>40610</v>
      </c>
      <c r="N15" s="20" t="n">
        <f aca="true">DATE(YEAR(NOW()), MONTH(NOW())-120, DAY(NOW()))</f>
        <v>40610</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2</v>
      </c>
      <c r="AC15" s="0" t="str">
        <f aca="false">VLOOKUP(AB15,Parameters!$A$2:$B$6,2,1)</f>
        <v>&lt;6</v>
      </c>
      <c r="AD15" s="22" t="n">
        <f aca="false">IF(J15&lt;=Parameters!$Y$2,INDEX('Bieu phi VCX'!$D$8:$N$33,MATCH(E15,'Bieu phi VCX'!$A$8:$A$33,0),MATCH(AC15,'Bieu phi VCX'!$D$7:$I$7,)),INDEX('Bieu phi VCX'!$J$8:$O$33,MATCH(E15,'Bieu phi VCX'!$A$8:$A$33,0),MATCH(AC15,'Bieu phi VCX'!$J$7:$O$7,)))</f>
        <v>0.0175</v>
      </c>
      <c r="AE15" s="22" t="n">
        <f aca="false">IF(Q15="Y",Parameters!$Z$2,0)</f>
        <v>0.0005</v>
      </c>
      <c r="AF15" s="22" t="n">
        <f aca="false">IF(R15="Y", INDEX('Bieu phi VCX'!$R$8:$W$33,MATCH(E15,'Bieu phi VCX'!$A$8:$A$33,0),MATCH(AC15,'Bieu phi VCX'!$R$7:$V$7,0)), 0)</f>
        <v>0</v>
      </c>
      <c r="AG15" s="19" t="n">
        <f aca="false">VLOOKUP(S15,Parameters!$F$2:$G$5,2,0)</f>
        <v>0</v>
      </c>
      <c r="AH15" s="22" t="n">
        <f aca="false">IF(T15="Y", INDEX('Bieu phi VCX'!$X$8:$AB$33,MATCH(E15,'Bieu phi VCX'!$A$8:$A$33,0),MATCH(AC15,'Bieu phi VCX'!$X$7:$AB$7,0)),0)</f>
        <v>0.001</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0.0005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45246575.3424658</v>
      </c>
      <c r="AQ15" s="27" t="s">
        <v>752</v>
      </c>
    </row>
    <row r="16" customFormat="false" ht="13.8" hidden="false" customHeight="false" outlineLevel="0" collapsed="false">
      <c r="A16" s="17"/>
      <c r="B16" s="17" t="s">
        <v>598</v>
      </c>
      <c r="C16" s="0" t="s">
        <v>511</v>
      </c>
      <c r="D16" s="17" t="s">
        <v>527</v>
      </c>
      <c r="E16" s="18" t="s">
        <v>588</v>
      </c>
      <c r="F16" s="19" t="n">
        <v>0</v>
      </c>
      <c r="G16" s="18" t="s">
        <v>589</v>
      </c>
      <c r="H16" s="18" t="s">
        <v>590</v>
      </c>
      <c r="I16" s="18" t="s">
        <v>591</v>
      </c>
      <c r="J16" s="19" t="n">
        <v>600000000</v>
      </c>
      <c r="K16" s="19" t="n">
        <v>100000000</v>
      </c>
      <c r="L16" s="0" t="n">
        <v>2006</v>
      </c>
      <c r="M16" s="20" t="n">
        <f aca="true">DATE(YEAR(NOW()), MONTH(NOW())-180, DAY(NOW()))</f>
        <v>38784</v>
      </c>
      <c r="N16" s="20" t="n">
        <f aca="true">DATE(YEAR(NOW()), MONTH(NOW())-180, DAY(NOW()))</f>
        <v>38784</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2</v>
      </c>
      <c r="AC16" s="0" t="str">
        <f aca="false">VLOOKUP(AB16,Parameters!$A$2:$B$7,2,1)</f>
        <v>&lt;6</v>
      </c>
      <c r="AD16" s="22" t="n">
        <f aca="false">IF(J16&lt;=Parameters!$Y$2,INDEX('Bieu phi VCX'!$D$8:$N$33,MATCH(E16,'Bieu phi VCX'!$A$8:$A$33,0),MATCH(AC16,'Bieu phi VCX'!$D$7:$I$7,)),INDEX('Bieu phi VCX'!$J$8:$O$33,MATCH(E16,'Bieu phi VCX'!$A$8:$A$33,0),MATCH(AC16,'Bieu phi VCX'!$J$7:$O$7,)))</f>
        <v>0.0175</v>
      </c>
      <c r="AE16" s="22" t="n">
        <f aca="false">IF(Q16="Y",Parameters!$Z$2,0)</f>
        <v>0.0005</v>
      </c>
      <c r="AF16" s="22" t="n">
        <f aca="false">IF(R16="Y", INDEX('Bieu phi VCX'!$R$8:$W$33,MATCH(E16,'Bieu phi VCX'!$A$8:$A$33,0),MATCH(AC16,'Bieu phi VCX'!$R$7:$W$7,0)), 0)</f>
        <v>0</v>
      </c>
      <c r="AG16" s="19" t="n">
        <f aca="false">VLOOKUP(S16,Parameters!$F$2:$G$5,2,0)</f>
        <v>1400000</v>
      </c>
      <c r="AH16" s="22" t="n">
        <f aca="false">IF(T16="Y", INDEX('Bieu phi VCX'!$X$8:$AC$33,MATCH(E16,'Bieu phi VCX'!$A$8:$A$33,0),MATCH(AC16,'Bieu phi VCX'!$X$7:$AC$7,0)),0)</f>
        <v>0.001</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13411643.8356164</v>
      </c>
      <c r="AQ16" s="27" t="s">
        <v>752</v>
      </c>
    </row>
    <row r="17" customFormat="false" ht="13.8" hidden="false" customHeight="false" outlineLevel="0" collapsed="false">
      <c r="A17" s="17" t="s">
        <v>586</v>
      </c>
      <c r="B17" s="17" t="s">
        <v>587</v>
      </c>
      <c r="C17" s="0" t="s">
        <v>511</v>
      </c>
      <c r="D17" s="17" t="s">
        <v>543</v>
      </c>
      <c r="E17" s="18" t="s">
        <v>601</v>
      </c>
      <c r="F17" s="19" t="n">
        <v>0</v>
      </c>
      <c r="G17" s="18" t="s">
        <v>589</v>
      </c>
      <c r="H17" s="18" t="s">
        <v>590</v>
      </c>
      <c r="I17" s="18" t="s">
        <v>591</v>
      </c>
      <c r="J17" s="19" t="n">
        <v>390000000</v>
      </c>
      <c r="K17" s="19" t="n">
        <v>100000000</v>
      </c>
      <c r="L17" s="0" t="n">
        <v>2020</v>
      </c>
      <c r="M17" s="20" t="n">
        <f aca="true">DATE(YEAR(NOW()), MONTH(NOW())-12, DAY(NOW()))</f>
        <v>43898</v>
      </c>
      <c r="N17" s="20" t="n">
        <f aca="true">DATE(YEAR(NOW()), MONTH(NOW())-12, DAY(NOW()))</f>
        <v>43898</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2</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752</v>
      </c>
    </row>
    <row r="18" customFormat="false" ht="13.8" hidden="false" customHeight="false" outlineLevel="0" collapsed="false">
      <c r="A18" s="17"/>
      <c r="B18" s="17" t="s">
        <v>595</v>
      </c>
      <c r="C18" s="0" t="s">
        <v>511</v>
      </c>
      <c r="D18" s="17" t="s">
        <v>543</v>
      </c>
      <c r="E18" s="18" t="s">
        <v>601</v>
      </c>
      <c r="F18" s="19" t="n">
        <v>0</v>
      </c>
      <c r="G18" s="18" t="s">
        <v>589</v>
      </c>
      <c r="H18" s="18" t="s">
        <v>590</v>
      </c>
      <c r="I18" s="18" t="s">
        <v>591</v>
      </c>
      <c r="J18" s="19" t="n">
        <v>390000000</v>
      </c>
      <c r="K18" s="19" t="n">
        <v>100000000</v>
      </c>
      <c r="L18" s="0" t="n">
        <v>2018</v>
      </c>
      <c r="M18" s="20" t="n">
        <f aca="true">DATE(YEAR(NOW()), MONTH(NOW())-36, DAY(NOW()))</f>
        <v>43167</v>
      </c>
      <c r="N18" s="20" t="n">
        <f aca="true">DATE(YEAR(NOW()), MONTH(NOW())-36, DAY(NOW()))</f>
        <v>43167</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2</v>
      </c>
      <c r="AC18" s="0" t="str">
        <f aca="false">VLOOKUP(AB18,Parameters!$A$2:$B$6,2,1)</f>
        <v>&lt;6</v>
      </c>
      <c r="AD18" s="22" t="n">
        <f aca="false">IF(J18&lt;=Parameters!$Y$2,INDEX('Bieu phi VCX'!$D$8:$N$33,MATCH(E18,'Bieu phi VCX'!$A$8:$A$33,0),MATCH(AC18,'Bieu phi VCX'!$D$7:$I$7,)),INDEX('Bieu phi VCX'!$J$8:$O$33,MATCH(E18,'Bieu phi VCX'!$A$8:$A$33,0),MATCH(AC18,'Bieu phi VCX'!$J$7:$O$7,)))</f>
        <v>0.025</v>
      </c>
      <c r="AE18" s="22" t="n">
        <f aca="false">IF(Q18="Y",Parameters!$Z$2,0)</f>
        <v>0.0005</v>
      </c>
      <c r="AF18" s="22" t="n">
        <f aca="false">IF(R18="Y", INDEX('Bieu phi VCX'!$R$8:$W$33,MATCH(E18,'Bieu phi VCX'!$A$8:$A$33,0),MATCH(AC18,'Bieu phi VCX'!$R$7:$V$7,0)), 0)</f>
        <v>0</v>
      </c>
      <c r="AG18" s="19" t="n">
        <f aca="false">VLOOKUP(S18,Parameters!$F$2:$G$5,2,0)</f>
        <v>0</v>
      </c>
      <c r="AH18" s="22" t="n">
        <f aca="false">IF(T18="Y", INDEX('Bieu phi VCX'!$X$8:$AB$33,MATCH(E18,'Bieu phi VCX'!$A$8:$A$33,0),MATCH(AC18,'Bieu phi VCX'!$X$7:$AB$7,0)),0)</f>
        <v>0.001</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12436643.8356164</v>
      </c>
      <c r="AQ18" s="27" t="s">
        <v>752</v>
      </c>
    </row>
    <row r="19" customFormat="false" ht="13.8" hidden="false" customHeight="false" outlineLevel="0" collapsed="false">
      <c r="A19" s="17"/>
      <c r="B19" s="17" t="s">
        <v>596</v>
      </c>
      <c r="C19" s="0" t="s">
        <v>511</v>
      </c>
      <c r="D19" s="17" t="s">
        <v>543</v>
      </c>
      <c r="E19" s="18" t="s">
        <v>601</v>
      </c>
      <c r="F19" s="19" t="n">
        <v>0</v>
      </c>
      <c r="G19" s="18" t="s">
        <v>589</v>
      </c>
      <c r="H19" s="18" t="s">
        <v>590</v>
      </c>
      <c r="I19" s="18" t="s">
        <v>591</v>
      </c>
      <c r="J19" s="19" t="n">
        <v>390000000</v>
      </c>
      <c r="K19" s="19" t="n">
        <v>100000000</v>
      </c>
      <c r="L19" s="0" t="n">
        <v>2015</v>
      </c>
      <c r="M19" s="20" t="n">
        <f aca="true">DATE(YEAR(NOW()), MONTH(NOW())-72, DAY(NOW()))</f>
        <v>42071</v>
      </c>
      <c r="N19" s="20" t="n">
        <f aca="true">DATE(YEAR(NOW()), MONTH(NOW())-72, DAY(NOW()))</f>
        <v>42071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2</v>
      </c>
      <c r="AC19" s="0" t="str">
        <f aca="false">VLOOKUP(AB19,Parameters!$A$2:$B$6,2,1)</f>
        <v>&lt;6</v>
      </c>
      <c r="AD19" s="22" t="n">
        <f aca="false">IF(J19&lt;=Parameters!$Y$2,INDEX('Bieu phi VCX'!$D$8:$N$33,MATCH(E19,'Bieu phi VCX'!$A$8:$A$33,0),MATCH(AC19,'Bieu phi VCX'!$D$7:$I$7,)),INDEX('Bieu phi VCX'!$J$8:$O$33,MATCH(E19,'Bieu phi VCX'!$A$8:$A$33,0),MATCH(AC19,'Bieu phi VCX'!$J$7:$O$7,)))</f>
        <v>0.025</v>
      </c>
      <c r="AE19" s="22" t="n">
        <f aca="false">IF(Q19="Y",Parameters!$Z$2,0)</f>
        <v>0.0005</v>
      </c>
      <c r="AF19" s="22" t="n">
        <f aca="false">IF(R19="Y", INDEX('Bieu phi VCX'!$R$8:$W$33,MATCH(E19,'Bieu phi VCX'!$A$8:$A$33,0),MATCH(AC19,'Bieu phi VCX'!$R$7:$V$7,0)), 0)</f>
        <v>0</v>
      </c>
      <c r="AG19" s="19" t="n">
        <f aca="false">VLOOKUP(S19,Parameters!$F$2:$G$5,2,0)</f>
        <v>0</v>
      </c>
      <c r="AH19" s="22" t="n">
        <f aca="false">IF(T19="Y", INDEX('Bieu phi VCX'!$X$8:$AB$33,MATCH(E19,'Bieu phi VCX'!$A$8:$A$33,0),MATCH(AC19,'Bieu phi VCX'!$X$7:$AB$7,0)),0)</f>
        <v>0.001</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12436643.8356164</v>
      </c>
      <c r="AQ19" s="27" t="s">
        <v>752</v>
      </c>
    </row>
    <row r="20" customFormat="false" ht="13.8" hidden="false" customHeight="false" outlineLevel="0" collapsed="false">
      <c r="A20" s="17"/>
      <c r="B20" s="17" t="s">
        <v>597</v>
      </c>
      <c r="C20" s="0" t="s">
        <v>511</v>
      </c>
      <c r="D20" s="17" t="s">
        <v>543</v>
      </c>
      <c r="E20" s="18" t="s">
        <v>601</v>
      </c>
      <c r="F20" s="19" t="n">
        <v>0</v>
      </c>
      <c r="G20" s="18" t="s">
        <v>589</v>
      </c>
      <c r="H20" s="18" t="s">
        <v>590</v>
      </c>
      <c r="I20" s="18" t="s">
        <v>591</v>
      </c>
      <c r="J20" s="19" t="n">
        <v>390000000</v>
      </c>
      <c r="K20" s="19" t="n">
        <v>100000000</v>
      </c>
      <c r="L20" s="0" t="n">
        <v>2011</v>
      </c>
      <c r="M20" s="20" t="n">
        <f aca="true">DATE(YEAR(NOW()), MONTH(NOW())-120, DAY(NOW()))</f>
        <v>40610</v>
      </c>
      <c r="N20" s="20" t="n">
        <f aca="true">DATE(YEAR(NOW()), MONTH(NOW())-120, DAY(NOW()))</f>
        <v>40610</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2</v>
      </c>
      <c r="AC20" s="0" t="str">
        <f aca="false">VLOOKUP(AB20,Parameters!$A$2:$B$6,2,1)</f>
        <v>&lt;6</v>
      </c>
      <c r="AD20" s="22" t="n">
        <f aca="false">IF(J20&lt;=Parameters!$Y$2,INDEX('Bieu phi VCX'!$D$8:$N$33,MATCH(E20,'Bieu phi VCX'!$A$8:$A$33,0),MATCH(AC20,'Bieu phi VCX'!$D$7:$I$7,)),INDEX('Bieu phi VCX'!$J$8:$O$33,MATCH(E20,'Bieu phi VCX'!$A$8:$A$33,0),MATCH(AC20,'Bieu phi VCX'!$J$7:$O$7,)))</f>
        <v>0.025</v>
      </c>
      <c r="AE20" s="22" t="n">
        <f aca="false">IF(Q20="Y",Parameters!$Z$2,0)</f>
        <v>0.0005</v>
      </c>
      <c r="AF20" s="22" t="n">
        <f aca="false">IF(R20="Y", INDEX('Bieu phi VCX'!$R$8:$W$33,MATCH(E20,'Bieu phi VCX'!$A$8:$A$33,0),MATCH(AC20,'Bieu phi VCX'!$R$7:$V$7,0)), 0)</f>
        <v>0</v>
      </c>
      <c r="AG20" s="19" t="n">
        <f aca="false">VLOOKUP(S20,Parameters!$F$2:$G$5,2,0)</f>
        <v>0</v>
      </c>
      <c r="AH20" s="22" t="n">
        <f aca="false">IF(T20="Y", INDEX('Bieu phi VCX'!$X$8:$AB$33,MATCH(E20,'Bieu phi VCX'!$A$8:$A$33,0),MATCH(AC20,'Bieu phi VCX'!$X$7:$AB$7,0)),0)</f>
        <v>0.001</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0.0005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12436643.8356164</v>
      </c>
      <c r="AQ20" s="27" t="s">
        <v>752</v>
      </c>
    </row>
    <row r="21" customFormat="false" ht="13.8" hidden="false" customHeight="false" outlineLevel="0" collapsed="false">
      <c r="A21" s="17"/>
      <c r="B21" s="17" t="s">
        <v>598</v>
      </c>
      <c r="C21" s="0" t="s">
        <v>511</v>
      </c>
      <c r="D21" s="17" t="s">
        <v>543</v>
      </c>
      <c r="E21" s="18" t="s">
        <v>601</v>
      </c>
      <c r="F21" s="19" t="n">
        <v>0</v>
      </c>
      <c r="G21" s="18" t="s">
        <v>589</v>
      </c>
      <c r="H21" s="18" t="s">
        <v>590</v>
      </c>
      <c r="I21" s="18" t="s">
        <v>591</v>
      </c>
      <c r="J21" s="19" t="n">
        <v>390000000</v>
      </c>
      <c r="K21" s="19" t="n">
        <v>100000000</v>
      </c>
      <c r="L21" s="0" t="n">
        <v>2006</v>
      </c>
      <c r="M21" s="20" t="n">
        <f aca="true">DATE(YEAR(NOW()), MONTH(NOW())-180, DAY(NOW()))</f>
        <v>38784</v>
      </c>
      <c r="N21" s="20" t="n">
        <f aca="true">DATE(YEAR(NOW()), MONTH(NOW())-180, DAY(NOW()))</f>
        <v>38784</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2</v>
      </c>
      <c r="AC21" s="0" t="str">
        <f aca="false">VLOOKUP(AB21,Parameters!$A$2:$B$7,2,1)</f>
        <v>&lt;6</v>
      </c>
      <c r="AD21" s="22" t="n">
        <f aca="false">IF(J21&lt;=Parameters!$Y$2,INDEX('Bieu phi VCX'!$D$8:$N$33,MATCH(E21,'Bieu phi VCX'!$A$8:$A$33,0),MATCH(AC21,'Bieu phi VCX'!$D$7:$I$7,)),INDEX('Bieu phi VCX'!$J$8:$O$33,MATCH(E21,'Bieu phi VCX'!$A$8:$A$33,0),MATCH(AC21,'Bieu phi VCX'!$J$7:$O$7,)))</f>
        <v>0.025</v>
      </c>
      <c r="AE21" s="22" t="n">
        <f aca="false">IF(Q21="Y",Parameters!$Z$2,0)</f>
        <v>0.0005</v>
      </c>
      <c r="AF21" s="22" t="n">
        <f aca="false">IF(R21="Y", INDEX('Bieu phi VCX'!$R$8:$W$33,MATCH(E21,'Bieu phi VCX'!$A$8:$A$33,0),MATCH(AC21,'Bieu phi VCX'!$R$7:$W$7,0)), 0)</f>
        <v>0</v>
      </c>
      <c r="AG21" s="19" t="n">
        <f aca="false">VLOOKUP(S21,Parameters!$F$2:$G$5,2,0)</f>
        <v>1400000</v>
      </c>
      <c r="AH21" s="22" t="n">
        <f aca="false">IF(T21="Y", INDEX('Bieu phi VCX'!$X$8:$AC$33,MATCH(E21,'Bieu phi VCX'!$A$8:$A$33,0),MATCH(AC21,'Bieu phi VCX'!$X$7:$AC$7,0)),0)</f>
        <v>0.001</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14536643.8356164</v>
      </c>
      <c r="AQ21" s="27" t="s">
        <v>752</v>
      </c>
    </row>
    <row r="22" customFormat="false" ht="13.8" hidden="false" customHeight="false" outlineLevel="0" collapsed="false">
      <c r="A22" s="17" t="s">
        <v>599</v>
      </c>
      <c r="B22" s="17" t="s">
        <v>587</v>
      </c>
      <c r="C22" s="0" t="s">
        <v>511</v>
      </c>
      <c r="D22" s="17" t="s">
        <v>543</v>
      </c>
      <c r="E22" s="18" t="s">
        <v>601</v>
      </c>
      <c r="F22" s="19" t="n">
        <v>0</v>
      </c>
      <c r="G22" s="18" t="s">
        <v>589</v>
      </c>
      <c r="H22" s="18" t="s">
        <v>590</v>
      </c>
      <c r="I22" s="18" t="s">
        <v>591</v>
      </c>
      <c r="J22" s="19" t="n">
        <v>400000000</v>
      </c>
      <c r="K22" s="19" t="n">
        <v>100000000</v>
      </c>
      <c r="L22" s="0" t="n">
        <v>2020</v>
      </c>
      <c r="M22" s="20" t="n">
        <f aca="true">DATE(YEAR(NOW()), MONTH(NOW())-12, DAY(NOW()))</f>
        <v>43898</v>
      </c>
      <c r="N22" s="20" t="n">
        <f aca="true">DATE(YEAR(NOW()), MONTH(NOW())-12, DAY(NOW()))</f>
        <v>43898</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2</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752</v>
      </c>
    </row>
    <row r="23" customFormat="false" ht="13.8" hidden="false" customHeight="false" outlineLevel="0" collapsed="false">
      <c r="A23" s="17"/>
      <c r="B23" s="17" t="s">
        <v>595</v>
      </c>
      <c r="C23" s="0" t="s">
        <v>511</v>
      </c>
      <c r="D23" s="17" t="s">
        <v>543</v>
      </c>
      <c r="E23" s="18" t="s">
        <v>601</v>
      </c>
      <c r="F23" s="19" t="n">
        <v>0</v>
      </c>
      <c r="G23" s="18" t="s">
        <v>589</v>
      </c>
      <c r="H23" s="18" t="s">
        <v>590</v>
      </c>
      <c r="I23" s="18" t="s">
        <v>591</v>
      </c>
      <c r="J23" s="19" t="n">
        <v>400000000</v>
      </c>
      <c r="K23" s="19" t="n">
        <v>100000000</v>
      </c>
      <c r="L23" s="0" t="n">
        <v>2018</v>
      </c>
      <c r="M23" s="20" t="n">
        <f aca="true">DATE(YEAR(NOW()), MONTH(NOW())-36, DAY(NOW()))</f>
        <v>43167</v>
      </c>
      <c r="N23" s="20" t="n">
        <f aca="true">DATE(YEAR(NOW()), MONTH(NOW())-36, DAY(NOW()))</f>
        <v>43167</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2</v>
      </c>
      <c r="AC23" s="0" t="str">
        <f aca="false">VLOOKUP(AB23,Parameters!$A$2:$B$6,2,1)</f>
        <v>&lt;6</v>
      </c>
      <c r="AD23" s="22" t="n">
        <f aca="false">IF(J23&lt;=Parameters!$Y$2,INDEX('Bieu phi VCX'!$D$8:$N$33,MATCH(E23,'Bieu phi VCX'!$A$8:$A$33,0),MATCH(AC23,'Bieu phi VCX'!$D$7:$I$7,)),INDEX('Bieu phi VCX'!$J$8:$O$33,MATCH(E23,'Bieu phi VCX'!$A$8:$A$33,0),MATCH(AC23,'Bieu phi VCX'!$J$7:$O$7,)))</f>
        <v>0.025</v>
      </c>
      <c r="AE23" s="22" t="n">
        <f aca="false">IF(Q23="Y",Parameters!$Z$2,0)</f>
        <v>0.0005</v>
      </c>
      <c r="AF23" s="22" t="n">
        <f aca="false">IF(R23="Y", INDEX('Bieu phi VCX'!$R$8:$W$33,MATCH(E23,'Bieu phi VCX'!$A$8:$A$33,0),MATCH(AC23,'Bieu phi VCX'!$R$7:$V$7,0)), 0)</f>
        <v>0</v>
      </c>
      <c r="AG23" s="19" t="n">
        <f aca="false">VLOOKUP(S23,Parameters!$F$2:$G$5,2,0)</f>
        <v>2000000</v>
      </c>
      <c r="AH23" s="22" t="n">
        <f aca="false">IF(T23="Y", INDEX('Bieu phi VCX'!$X$8:$AB$33,MATCH(E23,'Bieu phi VCX'!$A$8:$A$33,0),MATCH(AC23,'Bieu phi VCX'!$X$7:$AB$7,0)),0)</f>
        <v>0.001</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15436643.8356164</v>
      </c>
      <c r="AQ23" s="27" t="s">
        <v>752</v>
      </c>
    </row>
    <row r="24" customFormat="false" ht="13.8" hidden="false" customHeight="false" outlineLevel="0" collapsed="false">
      <c r="A24" s="17"/>
      <c r="B24" s="17" t="s">
        <v>596</v>
      </c>
      <c r="C24" s="0" t="s">
        <v>511</v>
      </c>
      <c r="D24" s="17" t="s">
        <v>543</v>
      </c>
      <c r="E24" s="18" t="s">
        <v>601</v>
      </c>
      <c r="F24" s="19" t="n">
        <v>0</v>
      </c>
      <c r="G24" s="18" t="s">
        <v>589</v>
      </c>
      <c r="H24" s="18" t="s">
        <v>590</v>
      </c>
      <c r="I24" s="18" t="s">
        <v>591</v>
      </c>
      <c r="J24" s="19" t="n">
        <v>400000000</v>
      </c>
      <c r="K24" s="19" t="n">
        <v>100000000</v>
      </c>
      <c r="L24" s="0" t="n">
        <v>2015</v>
      </c>
      <c r="M24" s="20" t="n">
        <f aca="true">DATE(YEAR(NOW()), MONTH(NOW())-72, DAY(NOW()))</f>
        <v>42071</v>
      </c>
      <c r="N24" s="20" t="n">
        <f aca="true">DATE(YEAR(NOW()), MONTH(NOW())-72, DAY(NOW()))</f>
        <v>42071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2</v>
      </c>
      <c r="AC24" s="0" t="str">
        <f aca="false">VLOOKUP(AB24,Parameters!$A$2:$B$6,2,1)</f>
        <v>&lt;6</v>
      </c>
      <c r="AD24" s="22" t="n">
        <f aca="false">IF(J24&lt;=Parameters!$Y$2,INDEX('Bieu phi VCX'!$D$8:$N$33,MATCH(E24,'Bieu phi VCX'!$A$8:$A$33,0),MATCH(AC24,'Bieu phi VCX'!$D$7:$I$7,)),INDEX('Bieu phi VCX'!$J$8:$O$33,MATCH(E24,'Bieu phi VCX'!$A$8:$A$33,0),MATCH(AC24,'Bieu phi VCX'!$J$7:$O$7,)))</f>
        <v>0.025</v>
      </c>
      <c r="AE24" s="22" t="n">
        <f aca="false">IF(Q24="Y",Parameters!$Z$2,0)</f>
        <v>0.0005</v>
      </c>
      <c r="AF24" s="22" t="n">
        <f aca="false">IF(R24="Y", INDEX('Bieu phi VCX'!$R$8:$W$33,MATCH(E24,'Bieu phi VCX'!$A$8:$A$33,0),MATCH(AC24,'Bieu phi VCX'!$R$7:$V$7,0)), 0)</f>
        <v>0</v>
      </c>
      <c r="AG24" s="19" t="n">
        <f aca="false">VLOOKUP(S24,Parameters!$F$2:$G$5,2,0)</f>
        <v>3400000</v>
      </c>
      <c r="AH24" s="22" t="n">
        <f aca="false">IF(T24="Y", INDEX('Bieu phi VCX'!$X$8:$AB$33,MATCH(E24,'Bieu phi VCX'!$A$8:$A$33,0),MATCH(AC24,'Bieu phi VCX'!$X$7:$AB$7,0)),0)</f>
        <v>0.001</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17536643.8356164</v>
      </c>
      <c r="AQ24" s="27" t="s">
        <v>752</v>
      </c>
    </row>
    <row r="25" customFormat="false" ht="13.8" hidden="false" customHeight="false" outlineLevel="0" collapsed="false">
      <c r="A25" s="17"/>
      <c r="B25" s="17" t="s">
        <v>597</v>
      </c>
      <c r="C25" s="0" t="s">
        <v>511</v>
      </c>
      <c r="D25" s="17" t="s">
        <v>543</v>
      </c>
      <c r="E25" s="18" t="s">
        <v>601</v>
      </c>
      <c r="F25" s="19" t="n">
        <v>0</v>
      </c>
      <c r="G25" s="18" t="s">
        <v>589</v>
      </c>
      <c r="H25" s="18" t="s">
        <v>590</v>
      </c>
      <c r="I25" s="18" t="s">
        <v>591</v>
      </c>
      <c r="J25" s="19" t="n">
        <v>400000000</v>
      </c>
      <c r="K25" s="19" t="n">
        <v>100000000</v>
      </c>
      <c r="L25" s="0" t="n">
        <v>2011</v>
      </c>
      <c r="M25" s="20" t="n">
        <f aca="true">DATE(YEAR(NOW()), MONTH(NOW())-120, DAY(NOW()))</f>
        <v>40610</v>
      </c>
      <c r="N25" s="20" t="n">
        <f aca="true">DATE(YEAR(NOW()), MONTH(NOW())-120, DAY(NOW()))</f>
        <v>40610</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2</v>
      </c>
      <c r="AC25" s="0" t="str">
        <f aca="false">VLOOKUP(AB25,Parameters!$A$2:$B$6,2,1)</f>
        <v>&lt;6</v>
      </c>
      <c r="AD25" s="22" t="n">
        <f aca="false">IF(J25&lt;=Parameters!$Y$2,INDEX('Bieu phi VCX'!$D$8:$N$33,MATCH(E25,'Bieu phi VCX'!$A$8:$A$33,0),MATCH(AC25,'Bieu phi VCX'!$D$7:$I$7,)),INDEX('Bieu phi VCX'!$J$8:$O$33,MATCH(E25,'Bieu phi VCX'!$A$8:$A$33,0),MATCH(AC25,'Bieu phi VCX'!$J$7:$O$7,)))</f>
        <v>0.025</v>
      </c>
      <c r="AE25" s="22" t="n">
        <f aca="false">IF(Q25="Y",Parameters!$Z$2,0)</f>
        <v>0.0005</v>
      </c>
      <c r="AF25" s="22" t="n">
        <f aca="false">IF(R25="Y", INDEX('Bieu phi VCX'!$R$8:$W$33,MATCH(E25,'Bieu phi VCX'!$A$8:$A$33,0),MATCH(AC25,'Bieu phi VCX'!$R$7:$V$7,0)), 0)</f>
        <v>0</v>
      </c>
      <c r="AG25" s="19" t="n">
        <f aca="false">VLOOKUP(S25,Parameters!$F$2:$G$5,2,0)</f>
        <v>1400000</v>
      </c>
      <c r="AH25" s="22" t="n">
        <f aca="false">IF(T25="Y", INDEX('Bieu phi VCX'!$X$8:$AB$33,MATCH(E25,'Bieu phi VCX'!$A$8:$A$33,0),MATCH(AC25,'Bieu phi VCX'!$X$7:$AB$7,0)),0)</f>
        <v>0.001</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0.0005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14536643.8356164</v>
      </c>
      <c r="AQ25" s="27" t="s">
        <v>752</v>
      </c>
    </row>
    <row r="26" customFormat="false" ht="13.8" hidden="false" customHeight="false" outlineLevel="0" collapsed="false">
      <c r="A26" s="17"/>
      <c r="B26" s="17" t="s">
        <v>598</v>
      </c>
      <c r="C26" s="0" t="s">
        <v>511</v>
      </c>
      <c r="D26" s="17" t="s">
        <v>543</v>
      </c>
      <c r="E26" s="18" t="s">
        <v>601</v>
      </c>
      <c r="F26" s="19" t="n">
        <v>0</v>
      </c>
      <c r="G26" s="18" t="s">
        <v>589</v>
      </c>
      <c r="H26" s="18" t="s">
        <v>590</v>
      </c>
      <c r="I26" s="18" t="s">
        <v>591</v>
      </c>
      <c r="J26" s="19" t="n">
        <v>400000000</v>
      </c>
      <c r="K26" s="19" t="n">
        <v>100000000</v>
      </c>
      <c r="L26" s="0" t="n">
        <v>2006</v>
      </c>
      <c r="M26" s="20" t="n">
        <f aca="true">DATE(YEAR(NOW()), MONTH(NOW())-180, DAY(NOW()))</f>
        <v>38784</v>
      </c>
      <c r="N26" s="20" t="n">
        <f aca="true">DATE(YEAR(NOW()), MONTH(NOW())-180, DAY(NOW()))</f>
        <v>38784</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2</v>
      </c>
      <c r="AC26" s="0" t="str">
        <f aca="false">VLOOKUP(AB26,Parameters!$A$2:$B$7,2,1)</f>
        <v>&lt;6</v>
      </c>
      <c r="AD26" s="22" t="n">
        <f aca="false">IF(J26&lt;=Parameters!$Y$2,INDEX('Bieu phi VCX'!$D$8:$N$33,MATCH(E26,'Bieu phi VCX'!$A$8:$A$33,0),MATCH(AC26,'Bieu phi VCX'!$D$7:$I$7,)),INDEX('Bieu phi VCX'!$J$8:$O$33,MATCH(E26,'Bieu phi VCX'!$A$8:$A$33,0),MATCH(AC26,'Bieu phi VCX'!$J$7:$O$7,)))</f>
        <v>0.025</v>
      </c>
      <c r="AE26" s="22" t="n">
        <f aca="false">IF(Q26="Y",Parameters!$Z$2,0)</f>
        <v>0.0005</v>
      </c>
      <c r="AF26" s="22" t="n">
        <f aca="false">IF(R26="Y", INDEX('Bieu phi VCX'!$R$8:$W$33,MATCH(E26,'Bieu phi VCX'!$A$8:$A$33,0),MATCH(AC26,'Bieu phi VCX'!$R$7:$W$7,0)), 0)</f>
        <v>0</v>
      </c>
      <c r="AG26" s="19" t="n">
        <f aca="false">VLOOKUP(S26,Parameters!$F$2:$G$5,2,0)</f>
        <v>1400000</v>
      </c>
      <c r="AH26" s="22" t="n">
        <f aca="false">IF(T26="Y", INDEX('Bieu phi VCX'!$X$8:$AC$33,MATCH(E26,'Bieu phi VCX'!$A$8:$A$33,0),MATCH(AC26,'Bieu phi VCX'!$X$7:$AC$7,0)),0)</f>
        <v>0.001</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14536643.8356164</v>
      </c>
      <c r="AQ26" s="27" t="s">
        <v>752</v>
      </c>
    </row>
    <row r="27" customFormat="false" ht="13.8" hidden="false" customHeight="false" outlineLevel="0" collapsed="false">
      <c r="A27" s="17" t="s">
        <v>600</v>
      </c>
      <c r="B27" s="17" t="s">
        <v>587</v>
      </c>
      <c r="C27" s="0" t="s">
        <v>511</v>
      </c>
      <c r="D27" s="17" t="s">
        <v>543</v>
      </c>
      <c r="E27" s="18" t="s">
        <v>601</v>
      </c>
      <c r="F27" s="19" t="n">
        <v>0</v>
      </c>
      <c r="G27" s="18" t="s">
        <v>589</v>
      </c>
      <c r="H27" s="18" t="s">
        <v>590</v>
      </c>
      <c r="I27" s="18" t="s">
        <v>591</v>
      </c>
      <c r="J27" s="19" t="n">
        <v>410000000</v>
      </c>
      <c r="K27" s="19" t="n">
        <v>400000000</v>
      </c>
      <c r="L27" s="0" t="n">
        <v>2020</v>
      </c>
      <c r="M27" s="20" t="n">
        <f aca="true">DATE(YEAR(NOW()), MONTH(NOW())-12, DAY(NOW()))</f>
        <v>43898</v>
      </c>
      <c r="N27" s="20" t="n">
        <f aca="true">DATE(YEAR(NOW()), MONTH(NOW())-12, DAY(NOW()))</f>
        <v>43898</v>
      </c>
      <c r="O27" s="20" t="n">
        <v>43831</v>
      </c>
      <c r="P27" s="20" t="n">
        <v>44196</v>
      </c>
      <c r="Q27" s="21" t="s">
        <v>592</v>
      </c>
      <c r="R27" s="21" t="s">
        <v>592</v>
      </c>
      <c r="S27" s="19" t="s">
        <v>593</v>
      </c>
      <c r="T27" s="21" t="s">
        <v>592</v>
      </c>
      <c r="U27" s="21" t="s">
        <v>592</v>
      </c>
      <c r="V27" s="21" t="s">
        <v>592</v>
      </c>
      <c r="W27" s="21" t="s">
        <v>592</v>
      </c>
      <c r="X27" s="21" t="s">
        <v>592</v>
      </c>
      <c r="Y27" s="21" t="s">
        <v>592</v>
      </c>
      <c r="Z27" s="21" t="s">
        <v>592</v>
      </c>
      <c r="AA27" s="20" t="n">
        <f aca="false">DATE(YEAR(O27)+1,MONTH(O27),DAY(O27))</f>
        <v>44197</v>
      </c>
      <c r="AB27" s="0" t="n">
        <f aca="false">IF(G27="Trong nước", DATEDIF(DATE(YEAR(M27),MONTH(M27),1),DATE(YEAR(N27),MONTH(N27),1),"m"), DATEDIF(DATE(L27,1,1),DATE(YEAR(N27),MONTH(N27),1),"m"))</f>
        <v>2</v>
      </c>
      <c r="AC27" s="0"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752</v>
      </c>
    </row>
    <row r="28" customFormat="false" ht="13.8" hidden="false" customHeight="false" outlineLevel="0" collapsed="false">
      <c r="A28" s="17"/>
      <c r="B28" s="17" t="s">
        <v>595</v>
      </c>
      <c r="C28" s="0" t="s">
        <v>511</v>
      </c>
      <c r="D28" s="17" t="s">
        <v>543</v>
      </c>
      <c r="E28" s="18" t="s">
        <v>601</v>
      </c>
      <c r="F28" s="19" t="n">
        <v>0</v>
      </c>
      <c r="G28" s="18" t="s">
        <v>589</v>
      </c>
      <c r="H28" s="18" t="s">
        <v>590</v>
      </c>
      <c r="I28" s="18" t="s">
        <v>591</v>
      </c>
      <c r="J28" s="19" t="n">
        <v>500000000</v>
      </c>
      <c r="K28" s="19" t="n">
        <v>400000000</v>
      </c>
      <c r="L28" s="0" t="n">
        <v>2018</v>
      </c>
      <c r="M28" s="20" t="n">
        <f aca="true">DATE(YEAR(NOW()), MONTH(NOW())-36, DAY(NOW()))</f>
        <v>43167</v>
      </c>
      <c r="N28" s="20" t="n">
        <f aca="true">DATE(YEAR(NOW()), MONTH(NOW())-36, DAY(NOW()))</f>
        <v>43167</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2</v>
      </c>
      <c r="AC28" s="0" t="str">
        <f aca="false">VLOOKUP(AB28,Parameters!$A$2:$B$6,2,1)</f>
        <v>&lt;6</v>
      </c>
      <c r="AD28" s="22" t="n">
        <f aca="false">IF(J28&lt;=Parameters!$Y$2,INDEX('Bieu phi VCX'!$D$8:$N$33,MATCH(E28,'Bieu phi VCX'!$A$8:$A$33,0),MATCH(AC28,'Bieu phi VCX'!$D$7:$I$7,)),INDEX('Bieu phi VCX'!$J$8:$O$33,MATCH(E28,'Bieu phi VCX'!$A$8:$A$33,0),MATCH(AC28,'Bieu phi VCX'!$J$7:$O$7,)))</f>
        <v>0.024</v>
      </c>
      <c r="AE28" s="22" t="n">
        <f aca="false">IF(Q28="Y",Parameters!$Z$2,0)</f>
        <v>0.0005</v>
      </c>
      <c r="AF28" s="22" t="n">
        <f aca="false">IF(R28="Y", INDEX('Bieu phi VCX'!$R$8:$W$33,MATCH(E28,'Bieu phi VCX'!$A$8:$A$33,0),MATCH(AC28,'Bieu phi VCX'!$R$7:$V$7,0)), 0)</f>
        <v>0</v>
      </c>
      <c r="AG28" s="19" t="n">
        <f aca="false">VLOOKUP(S28,Parameters!$F$2:$G$5,2,0)</f>
        <v>0</v>
      </c>
      <c r="AH28" s="22" t="n">
        <f aca="false">IF(T28="Y", INDEX('Bieu phi VCX'!$X$8:$AB$33,MATCH(E28,'Bieu phi VCX'!$A$8:$A$33,0),MATCH(AC28,'Bieu phi VCX'!$X$7:$AB$7,0)),0)</f>
        <v>0.001</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49146575.3424658</v>
      </c>
      <c r="AQ28" s="27" t="s">
        <v>752</v>
      </c>
    </row>
    <row r="29" customFormat="false" ht="13.8" hidden="false" customHeight="false" outlineLevel="0" collapsed="false">
      <c r="A29" s="17"/>
      <c r="B29" s="17" t="s">
        <v>596</v>
      </c>
      <c r="C29" s="0" t="s">
        <v>511</v>
      </c>
      <c r="D29" s="17" t="s">
        <v>543</v>
      </c>
      <c r="E29" s="18" t="s">
        <v>601</v>
      </c>
      <c r="F29" s="19" t="n">
        <v>0</v>
      </c>
      <c r="G29" s="18" t="s">
        <v>589</v>
      </c>
      <c r="H29" s="18" t="s">
        <v>590</v>
      </c>
      <c r="I29" s="18" t="s">
        <v>591</v>
      </c>
      <c r="J29" s="19" t="n">
        <v>450000000</v>
      </c>
      <c r="K29" s="19" t="n">
        <v>400000000</v>
      </c>
      <c r="L29" s="0" t="n">
        <v>2015</v>
      </c>
      <c r="M29" s="20" t="n">
        <f aca="true">DATE(YEAR(NOW()), MONTH(NOW())-72, DAY(NOW()))</f>
        <v>42071</v>
      </c>
      <c r="N29" s="20" t="n">
        <f aca="true">DATE(YEAR(NOW()), MONTH(NOW())-72, DAY(NOW()))</f>
        <v>42071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2</v>
      </c>
      <c r="AC29" s="0" t="str">
        <f aca="false">VLOOKUP(AB29,Parameters!$A$2:$B$6,2,1)</f>
        <v>&lt;6</v>
      </c>
      <c r="AD29" s="22" t="n">
        <f aca="false">IF(J29&lt;=Parameters!$Y$2,INDEX('Bieu phi VCX'!$D$8:$N$33,MATCH(E29,'Bieu phi VCX'!$A$8:$A$33,0),MATCH(AC29,'Bieu phi VCX'!$D$7:$I$7,)),INDEX('Bieu phi VCX'!$J$8:$O$33,MATCH(E29,'Bieu phi VCX'!$A$8:$A$33,0),MATCH(AC29,'Bieu phi VCX'!$J$7:$O$7,)))</f>
        <v>0.024</v>
      </c>
      <c r="AE29" s="22" t="n">
        <f aca="false">IF(Q29="Y",Parameters!$Z$2,0)</f>
        <v>0.0005</v>
      </c>
      <c r="AF29" s="22" t="n">
        <f aca="false">IF(R29="Y", INDEX('Bieu phi VCX'!$R$8:$W$33,MATCH(E29,'Bieu phi VCX'!$A$8:$A$33,0),MATCH(AC29,'Bieu phi VCX'!$R$7:$V$7,0)), 0)</f>
        <v>0</v>
      </c>
      <c r="AG29" s="19" t="n">
        <f aca="false">VLOOKUP(S29,Parameters!$F$2:$G$5,2,0)</f>
        <v>0</v>
      </c>
      <c r="AH29" s="22" t="n">
        <f aca="false">IF(T29="Y", INDEX('Bieu phi VCX'!$X$8:$AB$33,MATCH(E29,'Bieu phi VCX'!$A$8:$A$33,0),MATCH(AC29,'Bieu phi VCX'!$X$7:$AB$7,0)),0)</f>
        <v>0.001</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49146575.3424658</v>
      </c>
      <c r="AQ29" s="27" t="s">
        <v>752</v>
      </c>
    </row>
    <row r="30" customFormat="false" ht="13.8" hidden="false" customHeight="false" outlineLevel="0" collapsed="false">
      <c r="A30" s="17"/>
      <c r="B30" s="17" t="s">
        <v>597</v>
      </c>
      <c r="C30" s="0" t="s">
        <v>511</v>
      </c>
      <c r="D30" s="17" t="s">
        <v>543</v>
      </c>
      <c r="E30" s="18" t="s">
        <v>601</v>
      </c>
      <c r="F30" s="19" t="n">
        <v>0</v>
      </c>
      <c r="G30" s="18" t="s">
        <v>589</v>
      </c>
      <c r="H30" s="18" t="s">
        <v>590</v>
      </c>
      <c r="I30" s="18" t="s">
        <v>591</v>
      </c>
      <c r="J30" s="19" t="n">
        <v>600000000</v>
      </c>
      <c r="K30" s="19" t="n">
        <v>400000000</v>
      </c>
      <c r="L30" s="0" t="n">
        <v>2011</v>
      </c>
      <c r="M30" s="20" t="n">
        <f aca="true">DATE(YEAR(NOW()), MONTH(NOW())-120, DAY(NOW()))</f>
        <v>40610</v>
      </c>
      <c r="N30" s="20" t="n">
        <f aca="true">DATE(YEAR(NOW()), MONTH(NOW())-120, DAY(NOW()))</f>
        <v>40610</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2</v>
      </c>
      <c r="AC30" s="0" t="str">
        <f aca="false">VLOOKUP(AB30,Parameters!$A$2:$B$6,2,1)</f>
        <v>&lt;6</v>
      </c>
      <c r="AD30" s="22" t="n">
        <f aca="false">IF(J30&lt;=Parameters!$Y$2,INDEX('Bieu phi VCX'!$D$8:$N$33,MATCH(E30,'Bieu phi VCX'!$A$8:$A$33,0),MATCH(AC30,'Bieu phi VCX'!$D$7:$I$7,)),INDEX('Bieu phi VCX'!$J$8:$O$33,MATCH(E30,'Bieu phi VCX'!$A$8:$A$33,0),MATCH(AC30,'Bieu phi VCX'!$J$7:$O$7,)))</f>
        <v>0.024</v>
      </c>
      <c r="AE30" s="22" t="n">
        <f aca="false">IF(Q30="Y",Parameters!$Z$2,0)</f>
        <v>0.0005</v>
      </c>
      <c r="AF30" s="22" t="n">
        <f aca="false">IF(R30="Y", INDEX('Bieu phi VCX'!$R$8:$W$33,MATCH(E30,'Bieu phi VCX'!$A$8:$A$33,0),MATCH(AC30,'Bieu phi VCX'!$R$7:$V$7,0)), 0)</f>
        <v>0</v>
      </c>
      <c r="AG30" s="19" t="n">
        <f aca="false">VLOOKUP(S30,Parameters!$F$2:$G$5,2,0)</f>
        <v>0</v>
      </c>
      <c r="AH30" s="22" t="n">
        <f aca="false">IF(T30="Y", INDEX('Bieu phi VCX'!$X$8:$AB$33,MATCH(E30,'Bieu phi VCX'!$A$8:$A$33,0),MATCH(AC30,'Bieu phi VCX'!$X$7:$AB$7,0)),0)</f>
        <v>0.001</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0.0005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49146575.3424658</v>
      </c>
      <c r="AQ30" s="27" t="s">
        <v>752</v>
      </c>
    </row>
    <row r="31" customFormat="false" ht="13.8" hidden="false" customHeight="false" outlineLevel="0" collapsed="false">
      <c r="A31" s="17"/>
      <c r="B31" s="17" t="s">
        <v>598</v>
      </c>
      <c r="C31" s="0" t="s">
        <v>511</v>
      </c>
      <c r="D31" s="17" t="s">
        <v>543</v>
      </c>
      <c r="E31" s="18" t="s">
        <v>601</v>
      </c>
      <c r="F31" s="19" t="n">
        <v>0</v>
      </c>
      <c r="G31" s="18" t="s">
        <v>589</v>
      </c>
      <c r="H31" s="18" t="s">
        <v>590</v>
      </c>
      <c r="I31" s="18" t="s">
        <v>591</v>
      </c>
      <c r="J31" s="19" t="n">
        <v>600000000</v>
      </c>
      <c r="K31" s="19" t="n">
        <v>100000000</v>
      </c>
      <c r="L31" s="0" t="n">
        <v>2006</v>
      </c>
      <c r="M31" s="20" t="n">
        <f aca="true">DATE(YEAR(NOW()), MONTH(NOW())-180, DAY(NOW()))</f>
        <v>38784</v>
      </c>
      <c r="N31" s="20" t="n">
        <f aca="true">DATE(YEAR(NOW()), MONTH(NOW())-180, DAY(NOW()))</f>
        <v>38784</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2</v>
      </c>
      <c r="AC31" s="0" t="str">
        <f aca="false">VLOOKUP(AB31,Parameters!$A$2:$B$7,2,1)</f>
        <v>&lt;6</v>
      </c>
      <c r="AD31" s="22" t="n">
        <f aca="false">IF(J31&lt;=Parameters!$Y$2,INDEX('Bieu phi VCX'!$D$8:$N$33,MATCH(E31,'Bieu phi VCX'!$A$8:$A$33,0),MATCH(AC31,'Bieu phi VCX'!$D$7:$I$7,)),INDEX('Bieu phi VCX'!$J$8:$O$33,MATCH(E31,'Bieu phi VCX'!$A$8:$A$33,0),MATCH(AC31,'Bieu phi VCX'!$J$7:$O$7,)))</f>
        <v>0.024</v>
      </c>
      <c r="AE31" s="22" t="n">
        <f aca="false">IF(Q31="Y",Parameters!$Z$2,0)</f>
        <v>0.0005</v>
      </c>
      <c r="AF31" s="22" t="n">
        <f aca="false">IF(R31="Y", INDEX('Bieu phi VCX'!$R$8:$W$33,MATCH(E31,'Bieu phi VCX'!$A$8:$A$33,0),MATCH(AC31,'Bieu phi VCX'!$R$7:$W$7,0)), 0)</f>
        <v>0</v>
      </c>
      <c r="AG31" s="19" t="n">
        <f aca="false">VLOOKUP(S31,Parameters!$F$2:$G$5,2,0)</f>
        <v>1400000</v>
      </c>
      <c r="AH31" s="22" t="n">
        <f aca="false">IF(T31="Y", INDEX('Bieu phi VCX'!$X$8:$AC$33,MATCH(E31,'Bieu phi VCX'!$A$8:$A$33,0),MATCH(AC31,'Bieu phi VCX'!$X$7:$AC$7,0)),0)</f>
        <v>0.001</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14386643.8356164</v>
      </c>
      <c r="AQ31" s="27" t="s">
        <v>752</v>
      </c>
    </row>
    <row r="32" customFormat="false" ht="13.8" hidden="false" customHeight="false" outlineLevel="0" collapsed="false">
      <c r="A32" s="17" t="s">
        <v>586</v>
      </c>
      <c r="B32" s="17" t="s">
        <v>587</v>
      </c>
      <c r="C32" s="0" t="s">
        <v>511</v>
      </c>
      <c r="D32" s="17" t="s">
        <v>542</v>
      </c>
      <c r="E32" s="18" t="s">
        <v>602</v>
      </c>
      <c r="F32" s="19" t="n">
        <v>0</v>
      </c>
      <c r="G32" s="18" t="s">
        <v>589</v>
      </c>
      <c r="H32" s="18" t="s">
        <v>603</v>
      </c>
      <c r="I32" s="18" t="s">
        <v>591</v>
      </c>
      <c r="J32" s="19" t="n">
        <v>390000000</v>
      </c>
      <c r="K32" s="19" t="n">
        <v>100000000</v>
      </c>
      <c r="L32" s="0" t="n">
        <v>2020</v>
      </c>
      <c r="M32" s="20" t="n">
        <f aca="true">DATE(YEAR(NOW()), MONTH(NOW())-12, DAY(NOW()))</f>
        <v>43898</v>
      </c>
      <c r="N32" s="20" t="n">
        <f aca="true">DATE(YEAR(NOW()), MONTH(NOW())-12, DAY(NOW()))</f>
        <v>43898</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2</v>
      </c>
      <c r="AC32" s="0" t="str">
        <f aca="false">VLOOKUP(AB32,Parameters!$A$2:$B$6,2,1)</f>
        <v>&lt;6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752</v>
      </c>
    </row>
    <row r="33" customFormat="false" ht="13.8" hidden="false" customHeight="false" outlineLevel="0" collapsed="false">
      <c r="A33" s="17"/>
      <c r="B33" s="17" t="s">
        <v>595</v>
      </c>
      <c r="C33" s="0" t="s">
        <v>511</v>
      </c>
      <c r="D33" s="17" t="s">
        <v>542</v>
      </c>
      <c r="E33" s="18" t="s">
        <v>602</v>
      </c>
      <c r="F33" s="19" t="n">
        <v>0</v>
      </c>
      <c r="G33" s="18" t="s">
        <v>589</v>
      </c>
      <c r="H33" s="18" t="s">
        <v>603</v>
      </c>
      <c r="I33" s="18" t="s">
        <v>591</v>
      </c>
      <c r="J33" s="19" t="n">
        <v>390000000</v>
      </c>
      <c r="K33" s="19" t="n">
        <v>100000000</v>
      </c>
      <c r="L33" s="0" t="n">
        <v>2018</v>
      </c>
      <c r="M33" s="20" t="n">
        <f aca="true">DATE(YEAR(NOW()), MONTH(NOW())-36, DAY(NOW()))</f>
        <v>43167</v>
      </c>
      <c r="N33" s="20" t="n">
        <f aca="true">DATE(YEAR(NOW()), MONTH(NOW())-36, DAY(NOW()))</f>
        <v>43167</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2</v>
      </c>
      <c r="AC33" s="0" t="str">
        <f aca="false">VLOOKUP(AB33,Parameters!$A$2:$B$6,2,1)</f>
        <v>&lt;6</v>
      </c>
      <c r="AD33" s="22" t="n">
        <f aca="false">IF(J33&lt;=Parameters!$Y$2,INDEX('Bieu phi VCX'!$D$8:$N$33,MATCH(E33,'Bieu phi VCX'!$A$8:$A$33,0),MATCH(AC33,'Bieu phi VCX'!$D$7:$I$7,)),INDEX('Bieu phi VCX'!$J$8:$O$33,MATCH(E33,'Bieu phi VCX'!$A$8:$A$33,0),MATCH(AC33,'Bieu phi VCX'!$J$7:$O$7,)))</f>
        <v>0.025</v>
      </c>
      <c r="AE33" s="22" t="n">
        <f aca="false">IF(Q33="Y",Parameters!$Z$2,0)</f>
        <v>0.0005</v>
      </c>
      <c r="AF33" s="22" t="n">
        <f aca="false">IF(R33="Y", INDEX('Bieu phi VCX'!$R$8:$W$33,MATCH(E33,'Bieu phi VCX'!$A$8:$A$33,0),MATCH(AC33,'Bieu phi VCX'!$R$7:$V$7,0)), 0)</f>
        <v>0</v>
      </c>
      <c r="AG33" s="19" t="n">
        <f aca="false">VLOOKUP(S33,Parameters!$F$2:$G$5,2,0)</f>
        <v>0</v>
      </c>
      <c r="AH33" s="22" t="n">
        <f aca="false">IF(T33="Y", INDEX('Bieu phi VCX'!$X$8:$AB$33,MATCH(E33,'Bieu phi VCX'!$A$8:$A$33,0),MATCH(AC33,'Bieu phi VCX'!$X$7:$AB$7,0)),0)</f>
        <v>0.001</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12436643.8356164</v>
      </c>
      <c r="AQ33" s="27" t="s">
        <v>752</v>
      </c>
    </row>
    <row r="34" customFormat="false" ht="13.8" hidden="false" customHeight="false" outlineLevel="0" collapsed="false">
      <c r="A34" s="17"/>
      <c r="B34" s="17" t="s">
        <v>596</v>
      </c>
      <c r="C34" s="0" t="s">
        <v>511</v>
      </c>
      <c r="D34" s="17" t="s">
        <v>542</v>
      </c>
      <c r="E34" s="18" t="s">
        <v>602</v>
      </c>
      <c r="F34" s="19" t="n">
        <v>0</v>
      </c>
      <c r="G34" s="18" t="s">
        <v>589</v>
      </c>
      <c r="H34" s="18" t="s">
        <v>603</v>
      </c>
      <c r="I34" s="18" t="s">
        <v>591</v>
      </c>
      <c r="J34" s="19" t="n">
        <v>390000000</v>
      </c>
      <c r="K34" s="19" t="n">
        <v>100000000</v>
      </c>
      <c r="L34" s="0" t="n">
        <v>2015</v>
      </c>
      <c r="M34" s="20" t="n">
        <f aca="true">DATE(YEAR(NOW()), MONTH(NOW())-72, DAY(NOW()))</f>
        <v>42071</v>
      </c>
      <c r="N34" s="20" t="n">
        <f aca="true">DATE(YEAR(NOW()), MONTH(NOW())-72, DAY(NOW()))</f>
        <v>42071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2</v>
      </c>
      <c r="AC34" s="0" t="str">
        <f aca="false">VLOOKUP(AB34,Parameters!$A$2:$B$6,2,1)</f>
        <v>&lt;6</v>
      </c>
      <c r="AD34" s="22" t="n">
        <f aca="false">IF(J34&lt;=Parameters!$Y$2,INDEX('Bieu phi VCX'!$D$8:$N$33,MATCH(E34,'Bieu phi VCX'!$A$8:$A$33,0),MATCH(AC34,'Bieu phi VCX'!$D$7:$I$7,)),INDEX('Bieu phi VCX'!$J$8:$O$33,MATCH(E34,'Bieu phi VCX'!$A$8:$A$33,0),MATCH(AC34,'Bieu phi VCX'!$J$7:$O$7,)))</f>
        <v>0.025</v>
      </c>
      <c r="AE34" s="22" t="n">
        <f aca="false">IF(Q34="Y",Parameters!$Z$2,0)</f>
        <v>0.0005</v>
      </c>
      <c r="AF34" s="22" t="n">
        <f aca="false">IF(R34="Y", INDEX('Bieu phi VCX'!$R$8:$W$33,MATCH(E34,'Bieu phi VCX'!$A$8:$A$33,0),MATCH(AC34,'Bieu phi VCX'!$R$7:$V$7,0)), 0)</f>
        <v>0</v>
      </c>
      <c r="AG34" s="19" t="n">
        <f aca="false">VLOOKUP(S34,Parameters!$F$2:$G$5,2,0)</f>
        <v>0</v>
      </c>
      <c r="AH34" s="22" t="n">
        <f aca="false">IF(T34="Y", INDEX('Bieu phi VCX'!$X$8:$AB$33,MATCH(E34,'Bieu phi VCX'!$A$8:$A$33,0),MATCH(AC34,'Bieu phi VCX'!$X$7:$AB$7,0)),0)</f>
        <v>0.001</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12436643.8356164</v>
      </c>
      <c r="AQ34" s="27" t="s">
        <v>752</v>
      </c>
    </row>
    <row r="35" customFormat="false" ht="13.8" hidden="false" customHeight="false" outlineLevel="0" collapsed="false">
      <c r="A35" s="17"/>
      <c r="B35" s="17" t="s">
        <v>597</v>
      </c>
      <c r="C35" s="0" t="s">
        <v>511</v>
      </c>
      <c r="D35" s="17" t="s">
        <v>542</v>
      </c>
      <c r="E35" s="18" t="s">
        <v>602</v>
      </c>
      <c r="F35" s="19" t="n">
        <v>0</v>
      </c>
      <c r="G35" s="18" t="s">
        <v>589</v>
      </c>
      <c r="H35" s="18" t="s">
        <v>603</v>
      </c>
      <c r="I35" s="18" t="s">
        <v>591</v>
      </c>
      <c r="J35" s="19" t="n">
        <v>390000000</v>
      </c>
      <c r="K35" s="19" t="n">
        <v>100000000</v>
      </c>
      <c r="L35" s="0" t="n">
        <v>2011</v>
      </c>
      <c r="M35" s="20" t="n">
        <f aca="true">DATE(YEAR(NOW()), MONTH(NOW())-120, DAY(NOW()))</f>
        <v>40610</v>
      </c>
      <c r="N35" s="20" t="n">
        <f aca="true">DATE(YEAR(NOW()), MONTH(NOW())-120, DAY(NOW()))</f>
        <v>40610</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2</v>
      </c>
      <c r="AC35" s="0" t="str">
        <f aca="false">VLOOKUP(AB35,Parameters!$A$2:$B$6,2,1)</f>
        <v>&lt;6</v>
      </c>
      <c r="AD35" s="22" t="n">
        <f aca="false">IF(J35&lt;=Parameters!$Y$2,INDEX('Bieu phi VCX'!$D$8:$N$33,MATCH(E35,'Bieu phi VCX'!$A$8:$A$33,0),MATCH(AC35,'Bieu phi VCX'!$D$7:$I$7,)),INDEX('Bieu phi VCX'!$J$8:$O$33,MATCH(E35,'Bieu phi VCX'!$A$8:$A$33,0),MATCH(AC35,'Bieu phi VCX'!$J$7:$O$7,)))</f>
        <v>0.025</v>
      </c>
      <c r="AE35" s="22" t="n">
        <f aca="false">IF(Q35="Y",Parameters!$Z$2,0)</f>
        <v>0.0005</v>
      </c>
      <c r="AF35" s="22" t="n">
        <f aca="false">IF(R35="Y", INDEX('Bieu phi VCX'!$R$8:$W$33,MATCH(E35,'Bieu phi VCX'!$A$8:$A$33,0),MATCH(AC35,'Bieu phi VCX'!$R$7:$V$7,0)), 0)</f>
        <v>0</v>
      </c>
      <c r="AG35" s="19" t="n">
        <f aca="false">VLOOKUP(S35,Parameters!$F$2:$G$5,2,0)</f>
        <v>0</v>
      </c>
      <c r="AH35" s="22" t="n">
        <f aca="false">IF(T35="Y", INDEX('Bieu phi VCX'!$X$8:$AB$33,MATCH(E35,'Bieu phi VCX'!$A$8:$A$33,0),MATCH(AC35,'Bieu phi VCX'!$X$7:$AB$7,0)),0)</f>
        <v>0.001</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0.0005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12436643.8356164</v>
      </c>
      <c r="AQ35" s="27" t="s">
        <v>752</v>
      </c>
    </row>
    <row r="36" customFormat="false" ht="13.8" hidden="false" customHeight="false" outlineLevel="0" collapsed="false">
      <c r="A36" s="17"/>
      <c r="B36" s="17" t="s">
        <v>598</v>
      </c>
      <c r="C36" s="0" t="s">
        <v>511</v>
      </c>
      <c r="D36" s="17" t="s">
        <v>542</v>
      </c>
      <c r="E36" s="18" t="s">
        <v>602</v>
      </c>
      <c r="F36" s="19" t="n">
        <v>0</v>
      </c>
      <c r="G36" s="18" t="s">
        <v>589</v>
      </c>
      <c r="H36" s="18" t="s">
        <v>603</v>
      </c>
      <c r="I36" s="18" t="s">
        <v>591</v>
      </c>
      <c r="J36" s="19" t="n">
        <v>390000000</v>
      </c>
      <c r="K36" s="19" t="n">
        <v>100000000</v>
      </c>
      <c r="L36" s="0" t="n">
        <v>2006</v>
      </c>
      <c r="M36" s="20" t="n">
        <f aca="true">DATE(YEAR(NOW()), MONTH(NOW())-180, DAY(NOW()))</f>
        <v>38784</v>
      </c>
      <c r="N36" s="20" t="n">
        <f aca="true">DATE(YEAR(NOW()), MONTH(NOW())-180, DAY(NOW()))</f>
        <v>38784</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2</v>
      </c>
      <c r="AC36" s="0" t="str">
        <f aca="false">VLOOKUP(AB36,Parameters!$A$2:$B$7,2,1)</f>
        <v>&lt;6</v>
      </c>
      <c r="AD36" s="22" t="n">
        <f aca="false">IF(J36&lt;=Parameters!$Y$2,INDEX('Bieu phi VCX'!$D$8:$N$33,MATCH(E36,'Bieu phi VCX'!$A$8:$A$33,0),MATCH(AC36,'Bieu phi VCX'!$D$7:$I$7,)),INDEX('Bieu phi VCX'!$J$8:$O$33,MATCH(E36,'Bieu phi VCX'!$A$8:$A$33,0),MATCH(AC36,'Bieu phi VCX'!$J$7:$O$7,)))</f>
        <v>0.025</v>
      </c>
      <c r="AE36" s="22" t="n">
        <f aca="false">IF(Q36="Y",Parameters!$Z$2,0)</f>
        <v>0.0005</v>
      </c>
      <c r="AF36" s="22" t="n">
        <f aca="false">IF(R36="Y", INDEX('Bieu phi VCX'!$R$8:$W$33,MATCH(E36,'Bieu phi VCX'!$A$8:$A$33,0),MATCH(AC36,'Bieu phi VCX'!$R$7:$W$7,0)), 0)</f>
        <v>0</v>
      </c>
      <c r="AG36" s="19" t="n">
        <f aca="false">VLOOKUP(S36,Parameters!$F$2:$G$5,2,0)</f>
        <v>1400000</v>
      </c>
      <c r="AH36" s="22" t="n">
        <f aca="false">IF(T36="Y", INDEX('Bieu phi VCX'!$X$8:$AC$33,MATCH(E36,'Bieu phi VCX'!$A$8:$A$33,0),MATCH(AC36,'Bieu phi VCX'!$X$7:$AC$7,0)),0)</f>
        <v>0.001</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14536643.8356164</v>
      </c>
      <c r="AQ36" s="27" t="s">
        <v>752</v>
      </c>
    </row>
    <row r="37" customFormat="false" ht="13.8" hidden="false" customHeight="false" outlineLevel="0" collapsed="false">
      <c r="A37" s="17" t="s">
        <v>599</v>
      </c>
      <c r="B37" s="17" t="s">
        <v>587</v>
      </c>
      <c r="C37" s="0" t="s">
        <v>511</v>
      </c>
      <c r="D37" s="17" t="s">
        <v>542</v>
      </c>
      <c r="E37" s="18" t="s">
        <v>602</v>
      </c>
      <c r="F37" s="19" t="n">
        <v>0</v>
      </c>
      <c r="G37" s="18" t="s">
        <v>589</v>
      </c>
      <c r="H37" s="18" t="s">
        <v>603</v>
      </c>
      <c r="I37" s="18" t="s">
        <v>591</v>
      </c>
      <c r="J37" s="19" t="n">
        <v>400000000</v>
      </c>
      <c r="K37" s="19" t="n">
        <v>100000000</v>
      </c>
      <c r="L37" s="0" t="n">
        <v>2020</v>
      </c>
      <c r="M37" s="20" t="n">
        <f aca="true">DATE(YEAR(NOW()), MONTH(NOW())-12, DAY(NOW()))</f>
        <v>43898</v>
      </c>
      <c r="N37" s="20" t="n">
        <f aca="true">DATE(YEAR(NOW()), MONTH(NOW())-12, DAY(NOW()))</f>
        <v>43898</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2</v>
      </c>
      <c r="AC37" s="0" t="str">
        <f aca="false">VLOOKUP(AB37,Parameters!$A$2:$B$6,2,1)</f>
        <v>&lt;6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752</v>
      </c>
    </row>
    <row r="38" customFormat="false" ht="13.8" hidden="false" customHeight="false" outlineLevel="0" collapsed="false">
      <c r="A38" s="17"/>
      <c r="B38" s="17" t="s">
        <v>595</v>
      </c>
      <c r="C38" s="0" t="s">
        <v>511</v>
      </c>
      <c r="D38" s="17" t="s">
        <v>542</v>
      </c>
      <c r="E38" s="18" t="s">
        <v>602</v>
      </c>
      <c r="F38" s="19" t="n">
        <v>0</v>
      </c>
      <c r="G38" s="18" t="s">
        <v>589</v>
      </c>
      <c r="H38" s="18" t="s">
        <v>603</v>
      </c>
      <c r="I38" s="18" t="s">
        <v>591</v>
      </c>
      <c r="J38" s="19" t="n">
        <v>400000000</v>
      </c>
      <c r="K38" s="19" t="n">
        <v>100000000</v>
      </c>
      <c r="L38" s="0" t="n">
        <v>2018</v>
      </c>
      <c r="M38" s="20" t="n">
        <f aca="true">DATE(YEAR(NOW()), MONTH(NOW())-36, DAY(NOW()))</f>
        <v>43167</v>
      </c>
      <c r="N38" s="20" t="n">
        <f aca="true">DATE(YEAR(NOW()), MONTH(NOW())-36, DAY(NOW()))</f>
        <v>43167</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2</v>
      </c>
      <c r="AC38" s="0" t="str">
        <f aca="false">VLOOKUP(AB38,Parameters!$A$2:$B$6,2,1)</f>
        <v>&lt;6</v>
      </c>
      <c r="AD38" s="22" t="n">
        <f aca="false">IF(J38&lt;=Parameters!$Y$2,INDEX('Bieu phi VCX'!$D$8:$N$33,MATCH(E38,'Bieu phi VCX'!$A$8:$A$33,0),MATCH(AC38,'Bieu phi VCX'!$D$7:$I$7,)),INDEX('Bieu phi VCX'!$J$8:$O$33,MATCH(E38,'Bieu phi VCX'!$A$8:$A$33,0),MATCH(AC38,'Bieu phi VCX'!$J$7:$O$7,)))</f>
        <v>0.025</v>
      </c>
      <c r="AE38" s="22" t="n">
        <f aca="false">IF(Q38="Y",Parameters!$Z$2,0)</f>
        <v>0.0005</v>
      </c>
      <c r="AF38" s="22" t="n">
        <f aca="false">IF(R38="Y", INDEX('Bieu phi VCX'!$R$8:$W$33,MATCH(E38,'Bieu phi VCX'!$A$8:$A$33,0),MATCH(AC38,'Bieu phi VCX'!$R$7:$V$7,0)), 0)</f>
        <v>0</v>
      </c>
      <c r="AG38" s="19" t="n">
        <f aca="false">VLOOKUP(S38,Parameters!$F$2:$G$5,2,0)</f>
        <v>2000000</v>
      </c>
      <c r="AH38" s="22" t="n">
        <f aca="false">IF(T38="Y", INDEX('Bieu phi VCX'!$X$8:$AB$33,MATCH(E38,'Bieu phi VCX'!$A$8:$A$33,0),MATCH(AC38,'Bieu phi VCX'!$X$7:$AB$7,0)),0)</f>
        <v>0.001</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15436643.8356164</v>
      </c>
      <c r="AQ38" s="27" t="s">
        <v>752</v>
      </c>
    </row>
    <row r="39" customFormat="false" ht="13.8" hidden="false" customHeight="false" outlineLevel="0" collapsed="false">
      <c r="A39" s="17"/>
      <c r="B39" s="17" t="s">
        <v>596</v>
      </c>
      <c r="C39" s="0" t="s">
        <v>511</v>
      </c>
      <c r="D39" s="17" t="s">
        <v>542</v>
      </c>
      <c r="E39" s="18" t="s">
        <v>602</v>
      </c>
      <c r="F39" s="19" t="n">
        <v>0</v>
      </c>
      <c r="G39" s="18" t="s">
        <v>589</v>
      </c>
      <c r="H39" s="18" t="s">
        <v>603</v>
      </c>
      <c r="I39" s="18" t="s">
        <v>591</v>
      </c>
      <c r="J39" s="19" t="n">
        <v>400000000</v>
      </c>
      <c r="K39" s="19" t="n">
        <v>100000000</v>
      </c>
      <c r="L39" s="0" t="n">
        <v>2015</v>
      </c>
      <c r="M39" s="20" t="n">
        <f aca="true">DATE(YEAR(NOW()), MONTH(NOW())-72, DAY(NOW()))</f>
        <v>42071</v>
      </c>
      <c r="N39" s="20" t="n">
        <f aca="true">DATE(YEAR(NOW()), MONTH(NOW())-72, DAY(NOW()))</f>
        <v>42071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2</v>
      </c>
      <c r="AC39" s="0" t="str">
        <f aca="false">VLOOKUP(AB39,Parameters!$A$2:$B$6,2,1)</f>
        <v>&lt;6</v>
      </c>
      <c r="AD39" s="22" t="n">
        <f aca="false">IF(J39&lt;=Parameters!$Y$2,INDEX('Bieu phi VCX'!$D$8:$N$33,MATCH(E39,'Bieu phi VCX'!$A$8:$A$33,0),MATCH(AC39,'Bieu phi VCX'!$D$7:$I$7,)),INDEX('Bieu phi VCX'!$J$8:$O$33,MATCH(E39,'Bieu phi VCX'!$A$8:$A$33,0),MATCH(AC39,'Bieu phi VCX'!$J$7:$O$7,)))</f>
        <v>0.025</v>
      </c>
      <c r="AE39" s="22" t="n">
        <f aca="false">IF(Q39="Y",Parameters!$Z$2,0)</f>
        <v>0.0005</v>
      </c>
      <c r="AF39" s="22" t="n">
        <f aca="false">IF(R39="Y", INDEX('Bieu phi VCX'!$R$8:$W$33,MATCH(E39,'Bieu phi VCX'!$A$8:$A$33,0),MATCH(AC39,'Bieu phi VCX'!$R$7:$V$7,0)), 0)</f>
        <v>0</v>
      </c>
      <c r="AG39" s="19" t="n">
        <f aca="false">VLOOKUP(S39,Parameters!$F$2:$G$5,2,0)</f>
        <v>3400000</v>
      </c>
      <c r="AH39" s="22" t="n">
        <f aca="false">IF(T39="Y", INDEX('Bieu phi VCX'!$X$8:$AB$33,MATCH(E39,'Bieu phi VCX'!$A$8:$A$33,0),MATCH(AC39,'Bieu phi VCX'!$X$7:$AB$7,0)),0)</f>
        <v>0.001</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17536643.8356164</v>
      </c>
      <c r="AQ39" s="27" t="s">
        <v>752</v>
      </c>
    </row>
    <row r="40" customFormat="false" ht="13.8" hidden="false" customHeight="false" outlineLevel="0" collapsed="false">
      <c r="A40" s="17"/>
      <c r="B40" s="17" t="s">
        <v>597</v>
      </c>
      <c r="C40" s="0" t="s">
        <v>511</v>
      </c>
      <c r="D40" s="17" t="s">
        <v>542</v>
      </c>
      <c r="E40" s="18" t="s">
        <v>602</v>
      </c>
      <c r="F40" s="19" t="n">
        <v>0</v>
      </c>
      <c r="G40" s="18" t="s">
        <v>589</v>
      </c>
      <c r="H40" s="18" t="s">
        <v>603</v>
      </c>
      <c r="I40" s="18" t="s">
        <v>591</v>
      </c>
      <c r="J40" s="19" t="n">
        <v>400000000</v>
      </c>
      <c r="K40" s="19" t="n">
        <v>100000000</v>
      </c>
      <c r="L40" s="0" t="n">
        <v>2011</v>
      </c>
      <c r="M40" s="20" t="n">
        <f aca="true">DATE(YEAR(NOW()), MONTH(NOW())-120, DAY(NOW()))</f>
        <v>40610</v>
      </c>
      <c r="N40" s="20" t="n">
        <f aca="true">DATE(YEAR(NOW()), MONTH(NOW())-120, DAY(NOW()))</f>
        <v>40610</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2</v>
      </c>
      <c r="AC40" s="0" t="str">
        <f aca="false">VLOOKUP(AB40,Parameters!$A$2:$B$6,2,1)</f>
        <v>&lt;6</v>
      </c>
      <c r="AD40" s="22" t="n">
        <f aca="false">IF(J40&lt;=Parameters!$Y$2,INDEX('Bieu phi VCX'!$D$8:$N$33,MATCH(E40,'Bieu phi VCX'!$A$8:$A$33,0),MATCH(AC40,'Bieu phi VCX'!$D$7:$I$7,)),INDEX('Bieu phi VCX'!$J$8:$O$33,MATCH(E40,'Bieu phi VCX'!$A$8:$A$33,0),MATCH(AC40,'Bieu phi VCX'!$J$7:$O$7,)))</f>
        <v>0.025</v>
      </c>
      <c r="AE40" s="22" t="n">
        <f aca="false">IF(Q40="Y",Parameters!$Z$2,0)</f>
        <v>0.0005</v>
      </c>
      <c r="AF40" s="22" t="n">
        <f aca="false">IF(R40="Y", INDEX('Bieu phi VCX'!$R$8:$W$33,MATCH(E40,'Bieu phi VCX'!$A$8:$A$33,0),MATCH(AC40,'Bieu phi VCX'!$R$7:$V$7,0)), 0)</f>
        <v>0</v>
      </c>
      <c r="AG40" s="19" t="n">
        <f aca="false">VLOOKUP(S40,Parameters!$F$2:$G$5,2,0)</f>
        <v>1400000</v>
      </c>
      <c r="AH40" s="22" t="n">
        <f aca="false">IF(T40="Y", INDEX('Bieu phi VCX'!$X$8:$AB$33,MATCH(E40,'Bieu phi VCX'!$A$8:$A$33,0),MATCH(AC40,'Bieu phi VCX'!$X$7:$AB$7,0)),0)</f>
        <v>0.001</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0.0005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14536643.8356164</v>
      </c>
      <c r="AQ40" s="27" t="s">
        <v>752</v>
      </c>
    </row>
    <row r="41" customFormat="false" ht="13.8" hidden="false" customHeight="false" outlineLevel="0" collapsed="false">
      <c r="A41" s="17"/>
      <c r="B41" s="17" t="s">
        <v>598</v>
      </c>
      <c r="C41" s="0" t="s">
        <v>511</v>
      </c>
      <c r="D41" s="17" t="s">
        <v>542</v>
      </c>
      <c r="E41" s="18" t="s">
        <v>602</v>
      </c>
      <c r="F41" s="19" t="n">
        <v>0</v>
      </c>
      <c r="G41" s="18" t="s">
        <v>589</v>
      </c>
      <c r="H41" s="18" t="s">
        <v>603</v>
      </c>
      <c r="I41" s="18" t="s">
        <v>591</v>
      </c>
      <c r="J41" s="19" t="n">
        <v>400000000</v>
      </c>
      <c r="K41" s="19" t="n">
        <v>100000000</v>
      </c>
      <c r="L41" s="0" t="n">
        <v>2006</v>
      </c>
      <c r="M41" s="20" t="n">
        <f aca="true">DATE(YEAR(NOW()), MONTH(NOW())-180, DAY(NOW()))</f>
        <v>38784</v>
      </c>
      <c r="N41" s="20" t="n">
        <f aca="true">DATE(YEAR(NOW()), MONTH(NOW())-180, DAY(NOW()))</f>
        <v>38784</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2</v>
      </c>
      <c r="AC41" s="0" t="str">
        <f aca="false">VLOOKUP(AB41,Parameters!$A$2:$B$7,2,1)</f>
        <v>&lt;6</v>
      </c>
      <c r="AD41" s="22" t="n">
        <f aca="false">IF(J41&lt;=Parameters!$Y$2,INDEX('Bieu phi VCX'!$D$8:$N$33,MATCH(E41,'Bieu phi VCX'!$A$8:$A$33,0),MATCH(AC41,'Bieu phi VCX'!$D$7:$I$7,)),INDEX('Bieu phi VCX'!$J$8:$O$33,MATCH(E41,'Bieu phi VCX'!$A$8:$A$33,0),MATCH(AC41,'Bieu phi VCX'!$J$7:$O$7,)))</f>
        <v>0.025</v>
      </c>
      <c r="AE41" s="22" t="n">
        <f aca="false">IF(Q41="Y",Parameters!$Z$2,0)</f>
        <v>0.0005</v>
      </c>
      <c r="AF41" s="22" t="n">
        <f aca="false">IF(R41="Y", INDEX('Bieu phi VCX'!$R$8:$W$33,MATCH(E41,'Bieu phi VCX'!$A$8:$A$33,0),MATCH(AC41,'Bieu phi VCX'!$R$7:$W$7,0)), 0)</f>
        <v>0</v>
      </c>
      <c r="AG41" s="19" t="n">
        <f aca="false">VLOOKUP(S41,Parameters!$F$2:$G$5,2,0)</f>
        <v>1400000</v>
      </c>
      <c r="AH41" s="22" t="n">
        <f aca="false">IF(T41="Y", INDEX('Bieu phi VCX'!$X$8:$AC$33,MATCH(E41,'Bieu phi VCX'!$A$8:$A$33,0),MATCH(AC41,'Bieu phi VCX'!$X$7:$AC$7,0)),0)</f>
        <v>0.001</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14536643.8356164</v>
      </c>
      <c r="AQ41" s="27" t="s">
        <v>752</v>
      </c>
    </row>
    <row r="42" customFormat="false" ht="13.8" hidden="false" customHeight="false" outlineLevel="0" collapsed="false">
      <c r="A42" s="17" t="s">
        <v>600</v>
      </c>
      <c r="B42" s="17" t="s">
        <v>587</v>
      </c>
      <c r="C42" s="0" t="s">
        <v>511</v>
      </c>
      <c r="D42" s="17" t="s">
        <v>542</v>
      </c>
      <c r="E42" s="18" t="s">
        <v>602</v>
      </c>
      <c r="F42" s="19" t="n">
        <v>0</v>
      </c>
      <c r="G42" s="18" t="s">
        <v>589</v>
      </c>
      <c r="H42" s="18" t="s">
        <v>603</v>
      </c>
      <c r="I42" s="18" t="s">
        <v>591</v>
      </c>
      <c r="J42" s="19" t="n">
        <v>410000000</v>
      </c>
      <c r="K42" s="19" t="n">
        <v>400000000</v>
      </c>
      <c r="L42" s="0" t="n">
        <v>2020</v>
      </c>
      <c r="M42" s="20" t="n">
        <f aca="true">DATE(YEAR(NOW()), MONTH(NOW())-12, DAY(NOW()))</f>
        <v>43898</v>
      </c>
      <c r="N42" s="20" t="n">
        <f aca="true">DATE(YEAR(NOW()), MONTH(NOW())-12, DAY(NOW()))</f>
        <v>43898</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2</v>
      </c>
      <c r="AC42" s="0" t="str">
        <f aca="false">VLOOKUP(AB42,Parameters!$A$2:$B$6,2,1)</f>
        <v>&lt;6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752</v>
      </c>
    </row>
    <row r="43" customFormat="false" ht="13.8" hidden="false" customHeight="false" outlineLevel="0" collapsed="false">
      <c r="A43" s="17"/>
      <c r="B43" s="17" t="s">
        <v>595</v>
      </c>
      <c r="C43" s="0" t="s">
        <v>511</v>
      </c>
      <c r="D43" s="17" t="s">
        <v>542</v>
      </c>
      <c r="E43" s="18" t="s">
        <v>602</v>
      </c>
      <c r="F43" s="19" t="n">
        <v>0</v>
      </c>
      <c r="G43" s="18" t="s">
        <v>589</v>
      </c>
      <c r="H43" s="18" t="s">
        <v>603</v>
      </c>
      <c r="I43" s="18" t="s">
        <v>591</v>
      </c>
      <c r="J43" s="19" t="n">
        <v>500000000</v>
      </c>
      <c r="K43" s="19" t="n">
        <v>400000000</v>
      </c>
      <c r="L43" s="0" t="n">
        <v>2018</v>
      </c>
      <c r="M43" s="20" t="n">
        <f aca="true">DATE(YEAR(NOW()), MONTH(NOW())-36, DAY(NOW()))</f>
        <v>43167</v>
      </c>
      <c r="N43" s="20" t="n">
        <f aca="true">DATE(YEAR(NOW()), MONTH(NOW())-36, DAY(NOW()))</f>
        <v>43167</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2</v>
      </c>
      <c r="AC43" s="0" t="str">
        <f aca="false">VLOOKUP(AB43,Parameters!$A$2:$B$6,2,1)</f>
        <v>&lt;6</v>
      </c>
      <c r="AD43" s="22" t="n">
        <f aca="false">IF(J43&lt;=Parameters!$Y$2,INDEX('Bieu phi VCX'!$D$8:$N$33,MATCH(E43,'Bieu phi VCX'!$A$8:$A$33,0),MATCH(AC43,'Bieu phi VCX'!$D$7:$I$7,)),INDEX('Bieu phi VCX'!$J$8:$O$33,MATCH(E43,'Bieu phi VCX'!$A$8:$A$33,0),MATCH(AC43,'Bieu phi VCX'!$J$7:$O$7,)))</f>
        <v>0.024</v>
      </c>
      <c r="AE43" s="22" t="n">
        <f aca="false">IF(Q43="Y",Parameters!$Z$2,0)</f>
        <v>0.0005</v>
      </c>
      <c r="AF43" s="22" t="n">
        <f aca="false">IF(R43="Y", INDEX('Bieu phi VCX'!$R$8:$W$33,MATCH(E43,'Bieu phi VCX'!$A$8:$A$33,0),MATCH(AC43,'Bieu phi VCX'!$R$7:$V$7,0)), 0)</f>
        <v>0</v>
      </c>
      <c r="AG43" s="19" t="n">
        <f aca="false">VLOOKUP(S43,Parameters!$F$2:$G$5,2,0)</f>
        <v>0</v>
      </c>
      <c r="AH43" s="22" t="n">
        <f aca="false">IF(T43="Y", INDEX('Bieu phi VCX'!$X$8:$AB$33,MATCH(E43,'Bieu phi VCX'!$A$8:$A$33,0),MATCH(AC43,'Bieu phi VCX'!$X$7:$AB$7,0)),0)</f>
        <v>0.001</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49146575.3424658</v>
      </c>
      <c r="AQ43" s="27" t="s">
        <v>752</v>
      </c>
    </row>
    <row r="44" customFormat="false" ht="13.8" hidden="false" customHeight="false" outlineLevel="0" collapsed="false">
      <c r="A44" s="17"/>
      <c r="B44" s="17" t="s">
        <v>596</v>
      </c>
      <c r="C44" s="0" t="s">
        <v>511</v>
      </c>
      <c r="D44" s="17" t="s">
        <v>542</v>
      </c>
      <c r="E44" s="18" t="s">
        <v>602</v>
      </c>
      <c r="F44" s="19" t="n">
        <v>0</v>
      </c>
      <c r="G44" s="18" t="s">
        <v>589</v>
      </c>
      <c r="H44" s="18" t="s">
        <v>603</v>
      </c>
      <c r="I44" s="18" t="s">
        <v>591</v>
      </c>
      <c r="J44" s="19" t="n">
        <v>450000000</v>
      </c>
      <c r="K44" s="19" t="n">
        <v>400000000</v>
      </c>
      <c r="L44" s="0" t="n">
        <v>2015</v>
      </c>
      <c r="M44" s="20" t="n">
        <f aca="true">DATE(YEAR(NOW()), MONTH(NOW())-72, DAY(NOW()))</f>
        <v>42071</v>
      </c>
      <c r="N44" s="20" t="n">
        <f aca="true">DATE(YEAR(NOW()), MONTH(NOW())-72, DAY(NOW()))</f>
        <v>42071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2</v>
      </c>
      <c r="AC44" s="0" t="str">
        <f aca="false">VLOOKUP(AB44,Parameters!$A$2:$B$6,2,1)</f>
        <v>&lt;6</v>
      </c>
      <c r="AD44" s="22" t="n">
        <f aca="false">IF(J44&lt;=Parameters!$Y$2,INDEX('Bieu phi VCX'!$D$8:$N$33,MATCH(E44,'Bieu phi VCX'!$A$8:$A$33,0),MATCH(AC44,'Bieu phi VCX'!$D$7:$I$7,)),INDEX('Bieu phi VCX'!$J$8:$O$33,MATCH(E44,'Bieu phi VCX'!$A$8:$A$33,0),MATCH(AC44,'Bieu phi VCX'!$J$7:$O$7,)))</f>
        <v>0.024</v>
      </c>
      <c r="AE44" s="22" t="n">
        <f aca="false">IF(Q44="Y",Parameters!$Z$2,0)</f>
        <v>0.0005</v>
      </c>
      <c r="AF44" s="22" t="n">
        <f aca="false">IF(R44="Y", INDEX('Bieu phi VCX'!$R$8:$W$33,MATCH(E44,'Bieu phi VCX'!$A$8:$A$33,0),MATCH(AC44,'Bieu phi VCX'!$R$7:$V$7,0)), 0)</f>
        <v>0</v>
      </c>
      <c r="AG44" s="19" t="n">
        <f aca="false">VLOOKUP(S44,Parameters!$F$2:$G$5,2,0)</f>
        <v>0</v>
      </c>
      <c r="AH44" s="22" t="n">
        <f aca="false">IF(T44="Y", INDEX('Bieu phi VCX'!$X$8:$AB$33,MATCH(E44,'Bieu phi VCX'!$A$8:$A$33,0),MATCH(AC44,'Bieu phi VCX'!$X$7:$AB$7,0)),0)</f>
        <v>0.001</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49146575.3424658</v>
      </c>
      <c r="AQ44" s="27" t="s">
        <v>752</v>
      </c>
    </row>
    <row r="45" customFormat="false" ht="13.8" hidden="false" customHeight="false" outlineLevel="0" collapsed="false">
      <c r="A45" s="17"/>
      <c r="B45" s="17" t="s">
        <v>597</v>
      </c>
      <c r="C45" s="0" t="s">
        <v>511</v>
      </c>
      <c r="D45" s="17" t="s">
        <v>542</v>
      </c>
      <c r="E45" s="18" t="s">
        <v>602</v>
      </c>
      <c r="F45" s="19" t="n">
        <v>0</v>
      </c>
      <c r="G45" s="18" t="s">
        <v>589</v>
      </c>
      <c r="H45" s="18" t="s">
        <v>603</v>
      </c>
      <c r="I45" s="18" t="s">
        <v>591</v>
      </c>
      <c r="J45" s="19" t="n">
        <v>600000000</v>
      </c>
      <c r="K45" s="19" t="n">
        <v>400000000</v>
      </c>
      <c r="L45" s="0" t="n">
        <v>2011</v>
      </c>
      <c r="M45" s="20" t="n">
        <f aca="true">DATE(YEAR(NOW()), MONTH(NOW())-120, DAY(NOW()))</f>
        <v>40610</v>
      </c>
      <c r="N45" s="20" t="n">
        <f aca="true">DATE(YEAR(NOW()), MONTH(NOW())-120, DAY(NOW()))</f>
        <v>40610</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2</v>
      </c>
      <c r="AC45" s="0" t="str">
        <f aca="false">VLOOKUP(AB45,Parameters!$A$2:$B$6,2,1)</f>
        <v>&lt;6</v>
      </c>
      <c r="AD45" s="22" t="n">
        <f aca="false">IF(J45&lt;=Parameters!$Y$2,INDEX('Bieu phi VCX'!$D$8:$N$33,MATCH(E45,'Bieu phi VCX'!$A$8:$A$33,0),MATCH(AC45,'Bieu phi VCX'!$D$7:$I$7,)),INDEX('Bieu phi VCX'!$J$8:$O$33,MATCH(E45,'Bieu phi VCX'!$A$8:$A$33,0),MATCH(AC45,'Bieu phi VCX'!$J$7:$O$7,)))</f>
        <v>0.024</v>
      </c>
      <c r="AE45" s="22" t="n">
        <f aca="false">IF(Q45="Y",Parameters!$Z$2,0)</f>
        <v>0.0005</v>
      </c>
      <c r="AF45" s="22" t="n">
        <f aca="false">IF(R45="Y", INDEX('Bieu phi VCX'!$R$8:$W$33,MATCH(E45,'Bieu phi VCX'!$A$8:$A$33,0),MATCH(AC45,'Bieu phi VCX'!$R$7:$V$7,0)), 0)</f>
        <v>0</v>
      </c>
      <c r="AG45" s="19" t="n">
        <f aca="false">VLOOKUP(S45,Parameters!$F$2:$G$5,2,0)</f>
        <v>0</v>
      </c>
      <c r="AH45" s="22" t="n">
        <f aca="false">IF(T45="Y", INDEX('Bieu phi VCX'!$X$8:$AB$33,MATCH(E45,'Bieu phi VCX'!$A$8:$A$33,0),MATCH(AC45,'Bieu phi VCX'!$X$7:$AB$7,0)),0)</f>
        <v>0.001</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0.0005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49146575.3424658</v>
      </c>
      <c r="AQ45" s="27" t="s">
        <v>752</v>
      </c>
    </row>
    <row r="46" customFormat="false" ht="13.8" hidden="false" customHeight="false" outlineLevel="0" collapsed="false">
      <c r="A46" s="17"/>
      <c r="B46" s="17" t="s">
        <v>598</v>
      </c>
      <c r="C46" s="0" t="s">
        <v>511</v>
      </c>
      <c r="D46" s="17" t="s">
        <v>542</v>
      </c>
      <c r="E46" s="18" t="s">
        <v>602</v>
      </c>
      <c r="F46" s="19" t="n">
        <v>0</v>
      </c>
      <c r="G46" s="18" t="s">
        <v>589</v>
      </c>
      <c r="H46" s="18" t="s">
        <v>603</v>
      </c>
      <c r="I46" s="18" t="s">
        <v>591</v>
      </c>
      <c r="J46" s="19" t="n">
        <v>600000000</v>
      </c>
      <c r="K46" s="19" t="n">
        <v>100000000</v>
      </c>
      <c r="L46" s="0" t="n">
        <v>2006</v>
      </c>
      <c r="M46" s="20" t="n">
        <f aca="true">DATE(YEAR(NOW()), MONTH(NOW())-180, DAY(NOW()))</f>
        <v>38784</v>
      </c>
      <c r="N46" s="20" t="n">
        <f aca="true">DATE(YEAR(NOW()), MONTH(NOW())-180, DAY(NOW()))</f>
        <v>38784</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2</v>
      </c>
      <c r="AC46" s="0" t="str">
        <f aca="false">VLOOKUP(AB46,Parameters!$A$2:$B$7,2,1)</f>
        <v>&lt;6</v>
      </c>
      <c r="AD46" s="22" t="n">
        <f aca="false">IF(J46&lt;=Parameters!$Y$2,INDEX('Bieu phi VCX'!$D$8:$N$33,MATCH(E46,'Bieu phi VCX'!$A$8:$A$33,0),MATCH(AC46,'Bieu phi VCX'!$D$7:$I$7,)),INDEX('Bieu phi VCX'!$J$8:$O$33,MATCH(E46,'Bieu phi VCX'!$A$8:$A$33,0),MATCH(AC46,'Bieu phi VCX'!$J$7:$O$7,)))</f>
        <v>0.024</v>
      </c>
      <c r="AE46" s="22" t="n">
        <f aca="false">IF(Q46="Y",Parameters!$Z$2,0)</f>
        <v>0.0005</v>
      </c>
      <c r="AF46" s="22" t="n">
        <f aca="false">IF(R46="Y", INDEX('Bieu phi VCX'!$R$8:$W$33,MATCH(E46,'Bieu phi VCX'!$A$8:$A$33,0),MATCH(AC46,'Bieu phi VCX'!$R$7:$W$7,0)), 0)</f>
        <v>0</v>
      </c>
      <c r="AG46" s="19" t="n">
        <f aca="false">VLOOKUP(S46,Parameters!$F$2:$G$5,2,0)</f>
        <v>1400000</v>
      </c>
      <c r="AH46" s="22" t="n">
        <f aca="false">IF(T46="Y", INDEX('Bieu phi VCX'!$X$8:$AC$33,MATCH(E46,'Bieu phi VCX'!$A$8:$A$33,0),MATCH(AC46,'Bieu phi VCX'!$X$7:$AC$7,0)),0)</f>
        <v>0.001</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14386643.8356164</v>
      </c>
      <c r="AQ46" s="27" t="s">
        <v>752</v>
      </c>
    </row>
    <row r="47" customFormat="false" ht="13.8" hidden="false" customHeight="false" outlineLevel="0" collapsed="false">
      <c r="A47" s="17" t="s">
        <v>586</v>
      </c>
      <c r="B47" s="17" t="s">
        <v>587</v>
      </c>
      <c r="C47" s="0" t="s">
        <v>511</v>
      </c>
      <c r="D47" s="17" t="s">
        <v>521</v>
      </c>
      <c r="E47" s="18" t="s">
        <v>604</v>
      </c>
      <c r="F47" s="19" t="n">
        <v>0</v>
      </c>
      <c r="G47" s="18" t="s">
        <v>589</v>
      </c>
      <c r="H47" s="18" t="s">
        <v>590</v>
      </c>
      <c r="I47" s="18" t="s">
        <v>591</v>
      </c>
      <c r="J47" s="19" t="n">
        <v>390000000</v>
      </c>
      <c r="K47" s="19" t="n">
        <v>100000000</v>
      </c>
      <c r="L47" s="0" t="n">
        <v>2020</v>
      </c>
      <c r="M47" s="20" t="n">
        <f aca="true">DATE(YEAR(NOW()), MONTH(NOW())-12, DAY(NOW()))</f>
        <v>43898</v>
      </c>
      <c r="N47" s="20" t="n">
        <f aca="true">DATE(YEAR(NOW()), MONTH(NOW())-12, DAY(NOW()))</f>
        <v>43898</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2</v>
      </c>
      <c r="AC47" s="0" t="str">
        <f aca="false">VLOOKUP(AB47,Parameters!$A$2:$B$6,2,1)</f>
        <v>&lt;6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752</v>
      </c>
    </row>
    <row r="48" customFormat="false" ht="13.8" hidden="false" customHeight="false" outlineLevel="0" collapsed="false">
      <c r="A48" s="17"/>
      <c r="B48" s="17" t="s">
        <v>595</v>
      </c>
      <c r="C48" s="0" t="s">
        <v>511</v>
      </c>
      <c r="D48" s="17" t="s">
        <v>521</v>
      </c>
      <c r="E48" s="18" t="s">
        <v>604</v>
      </c>
      <c r="F48" s="19" t="n">
        <v>0</v>
      </c>
      <c r="G48" s="18" t="s">
        <v>589</v>
      </c>
      <c r="H48" s="18" t="s">
        <v>590</v>
      </c>
      <c r="I48" s="18" t="s">
        <v>591</v>
      </c>
      <c r="J48" s="19" t="n">
        <v>390000000</v>
      </c>
      <c r="K48" s="19" t="n">
        <v>100000000</v>
      </c>
      <c r="L48" s="0" t="n">
        <v>2018</v>
      </c>
      <c r="M48" s="20" t="n">
        <f aca="true">DATE(YEAR(NOW()), MONTH(NOW())-36, DAY(NOW()))</f>
        <v>43167</v>
      </c>
      <c r="N48" s="20" t="n">
        <f aca="true">DATE(YEAR(NOW()), MONTH(NOW())-36, DAY(NOW()))</f>
        <v>43167</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2</v>
      </c>
      <c r="AC48" s="0" t="str">
        <f aca="false">VLOOKUP(AB48,Parameters!$A$2:$B$6,2,1)</f>
        <v>&lt;6</v>
      </c>
      <c r="AD48" s="22" t="n">
        <f aca="false">IF(J48&lt;=Parameters!$Y$2,INDEX('Bieu phi VCX'!$D$8:$N$33,MATCH(E48,'Bieu phi VCX'!$A$8:$A$33,0),MATCH(AC48,'Bieu phi VCX'!$D$7:$I$7,)),INDEX('Bieu phi VCX'!$J$8:$O$33,MATCH(E48,'Bieu phi VCX'!$A$8:$A$33,0),MATCH(AC48,'Bieu phi VCX'!$J$7:$O$7,)))</f>
        <v>0.025</v>
      </c>
      <c r="AE48" s="22" t="n">
        <f aca="false">IF(Q48="Y",Parameters!$Z$2,0)</f>
        <v>0.0005</v>
      </c>
      <c r="AF48" s="22" t="n">
        <f aca="false">IF(R48="Y", INDEX('Bieu phi VCX'!$R$8:$W$33,MATCH(E48,'Bieu phi VCX'!$A$8:$A$33,0),MATCH(AC48,'Bieu phi VCX'!$R$7:$V$7,0)), 0)</f>
        <v>0</v>
      </c>
      <c r="AG48" s="19" t="n">
        <f aca="false">VLOOKUP(S48,Parameters!$F$2:$G$5,2,0)</f>
        <v>0</v>
      </c>
      <c r="AH48" s="22" t="n">
        <f aca="false">IF(T48="Y", INDEX('Bieu phi VCX'!$X$8:$AB$33,MATCH(E48,'Bieu phi VCX'!$A$8:$A$33,0),MATCH(AC48,'Bieu phi VCX'!$X$7:$AB$7,0)),0)</f>
        <v>0.001</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12436643.8356164</v>
      </c>
      <c r="AQ48" s="27" t="s">
        <v>752</v>
      </c>
    </row>
    <row r="49" customFormat="false" ht="13.8" hidden="false" customHeight="false" outlineLevel="0" collapsed="false">
      <c r="A49" s="17"/>
      <c r="B49" s="17" t="s">
        <v>596</v>
      </c>
      <c r="C49" s="0" t="s">
        <v>511</v>
      </c>
      <c r="D49" s="17" t="s">
        <v>521</v>
      </c>
      <c r="E49" s="18" t="s">
        <v>604</v>
      </c>
      <c r="F49" s="19" t="n">
        <v>0</v>
      </c>
      <c r="G49" s="18" t="s">
        <v>589</v>
      </c>
      <c r="H49" s="18" t="s">
        <v>590</v>
      </c>
      <c r="I49" s="18" t="s">
        <v>591</v>
      </c>
      <c r="J49" s="19" t="n">
        <v>390000000</v>
      </c>
      <c r="K49" s="19" t="n">
        <v>100000000</v>
      </c>
      <c r="L49" s="0" t="n">
        <v>2015</v>
      </c>
      <c r="M49" s="20" t="n">
        <f aca="true">DATE(YEAR(NOW()), MONTH(NOW())-72, DAY(NOW()))</f>
        <v>42071</v>
      </c>
      <c r="N49" s="20" t="n">
        <f aca="true">DATE(YEAR(NOW()), MONTH(NOW())-72, DAY(NOW()))</f>
        <v>42071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2</v>
      </c>
      <c r="AC49" s="0" t="str">
        <f aca="false">VLOOKUP(AB49,Parameters!$A$2:$B$6,2,1)</f>
        <v>&lt;6</v>
      </c>
      <c r="AD49" s="22" t="n">
        <f aca="false">IF(J49&lt;=Parameters!$Y$2,INDEX('Bieu phi VCX'!$D$8:$N$33,MATCH(E49,'Bieu phi VCX'!$A$8:$A$33,0),MATCH(AC49,'Bieu phi VCX'!$D$7:$I$7,)),INDEX('Bieu phi VCX'!$J$8:$O$33,MATCH(E49,'Bieu phi VCX'!$A$8:$A$33,0),MATCH(AC49,'Bieu phi VCX'!$J$7:$O$7,)))</f>
        <v>0.025</v>
      </c>
      <c r="AE49" s="22" t="n">
        <f aca="false">IF(Q49="Y",Parameters!$Z$2,0)</f>
        <v>0.0005</v>
      </c>
      <c r="AF49" s="22" t="n">
        <f aca="false">IF(R49="Y", INDEX('Bieu phi VCX'!$R$8:$W$33,MATCH(E49,'Bieu phi VCX'!$A$8:$A$33,0),MATCH(AC49,'Bieu phi VCX'!$R$7:$V$7,0)), 0)</f>
        <v>0</v>
      </c>
      <c r="AG49" s="19" t="n">
        <f aca="false">VLOOKUP(S49,Parameters!$F$2:$G$5,2,0)</f>
        <v>0</v>
      </c>
      <c r="AH49" s="22" t="n">
        <f aca="false">IF(T49="Y", INDEX('Bieu phi VCX'!$X$8:$AB$33,MATCH(E49,'Bieu phi VCX'!$A$8:$A$33,0),MATCH(AC49,'Bieu phi VCX'!$X$7:$AB$7,0)),0)</f>
        <v>0.001</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12436643.8356164</v>
      </c>
      <c r="AQ49" s="27" t="s">
        <v>752</v>
      </c>
    </row>
    <row r="50" customFormat="false" ht="13.8" hidden="false" customHeight="false" outlineLevel="0" collapsed="false">
      <c r="A50" s="17"/>
      <c r="B50" s="17" t="s">
        <v>597</v>
      </c>
      <c r="C50" s="0" t="s">
        <v>511</v>
      </c>
      <c r="D50" s="17" t="s">
        <v>521</v>
      </c>
      <c r="E50" s="18" t="s">
        <v>604</v>
      </c>
      <c r="F50" s="19" t="n">
        <v>0</v>
      </c>
      <c r="G50" s="18" t="s">
        <v>589</v>
      </c>
      <c r="H50" s="18" t="s">
        <v>590</v>
      </c>
      <c r="I50" s="18" t="s">
        <v>591</v>
      </c>
      <c r="J50" s="19" t="n">
        <v>390000000</v>
      </c>
      <c r="K50" s="19" t="n">
        <v>100000000</v>
      </c>
      <c r="L50" s="0" t="n">
        <v>2011</v>
      </c>
      <c r="M50" s="20" t="n">
        <f aca="true">DATE(YEAR(NOW()), MONTH(NOW())-120, DAY(NOW()))</f>
        <v>40610</v>
      </c>
      <c r="N50" s="20" t="n">
        <f aca="true">DATE(YEAR(NOW()), MONTH(NOW())-120, DAY(NOW()))</f>
        <v>40610</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2</v>
      </c>
      <c r="AC50" s="0" t="str">
        <f aca="false">VLOOKUP(AB50,Parameters!$A$2:$B$6,2,1)</f>
        <v>&lt;6</v>
      </c>
      <c r="AD50" s="22" t="n">
        <f aca="false">IF(J50&lt;=Parameters!$Y$2,INDEX('Bieu phi VCX'!$D$8:$N$33,MATCH(E50,'Bieu phi VCX'!$A$8:$A$33,0),MATCH(AC50,'Bieu phi VCX'!$D$7:$I$7,)),INDEX('Bieu phi VCX'!$J$8:$O$33,MATCH(E50,'Bieu phi VCX'!$A$8:$A$33,0),MATCH(AC50,'Bieu phi VCX'!$J$7:$O$7,)))</f>
        <v>0.025</v>
      </c>
      <c r="AE50" s="22" t="n">
        <f aca="false">IF(Q50="Y",Parameters!$Z$2,0)</f>
        <v>0.0005</v>
      </c>
      <c r="AF50" s="22" t="n">
        <f aca="false">IF(R50="Y", INDEX('Bieu phi VCX'!$R$8:$W$33,MATCH(E50,'Bieu phi VCX'!$A$8:$A$33,0),MATCH(AC50,'Bieu phi VCX'!$R$7:$V$7,0)), 0)</f>
        <v>0</v>
      </c>
      <c r="AG50" s="19" t="n">
        <f aca="false">VLOOKUP(S50,Parameters!$F$2:$G$5,2,0)</f>
        <v>0</v>
      </c>
      <c r="AH50" s="22" t="n">
        <f aca="false">IF(T50="Y", INDEX('Bieu phi VCX'!$X$8:$AB$33,MATCH(E50,'Bieu phi VCX'!$A$8:$A$33,0),MATCH(AC50,'Bieu phi VCX'!$X$7:$AB$7,0)),0)</f>
        <v>0.001</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0.0005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12436643.8356164</v>
      </c>
      <c r="AQ50" s="27" t="s">
        <v>752</v>
      </c>
    </row>
    <row r="51" customFormat="false" ht="13.8" hidden="false" customHeight="false" outlineLevel="0" collapsed="false">
      <c r="A51" s="17"/>
      <c r="B51" s="17" t="s">
        <v>598</v>
      </c>
      <c r="C51" s="0" t="s">
        <v>511</v>
      </c>
      <c r="D51" s="17" t="s">
        <v>521</v>
      </c>
      <c r="E51" s="18" t="s">
        <v>604</v>
      </c>
      <c r="F51" s="19" t="n">
        <v>0</v>
      </c>
      <c r="G51" s="18" t="s">
        <v>589</v>
      </c>
      <c r="H51" s="18" t="s">
        <v>590</v>
      </c>
      <c r="I51" s="18" t="s">
        <v>591</v>
      </c>
      <c r="J51" s="19" t="n">
        <v>390000000</v>
      </c>
      <c r="K51" s="19" t="n">
        <v>100000000</v>
      </c>
      <c r="L51" s="0" t="n">
        <v>2006</v>
      </c>
      <c r="M51" s="20" t="n">
        <f aca="true">DATE(YEAR(NOW()), MONTH(NOW())-180, DAY(NOW()))</f>
        <v>38784</v>
      </c>
      <c r="N51" s="20" t="n">
        <f aca="true">DATE(YEAR(NOW()), MONTH(NOW())-180, DAY(NOW()))</f>
        <v>38784</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2</v>
      </c>
      <c r="AC51" s="0" t="str">
        <f aca="false">VLOOKUP(AB51,Parameters!$A$2:$B$7,2,1)</f>
        <v>&lt;6</v>
      </c>
      <c r="AD51" s="22" t="n">
        <f aca="false">IF(J51&lt;=Parameters!$Y$2,INDEX('Bieu phi VCX'!$D$8:$N$33,MATCH(E51,'Bieu phi VCX'!$A$8:$A$33,0),MATCH(AC51,'Bieu phi VCX'!$D$7:$I$7,)),INDEX('Bieu phi VCX'!$J$8:$O$33,MATCH(E51,'Bieu phi VCX'!$A$8:$A$33,0),MATCH(AC51,'Bieu phi VCX'!$J$7:$O$7,)))</f>
        <v>0.025</v>
      </c>
      <c r="AE51" s="22" t="n">
        <f aca="false">IF(Q51="Y",Parameters!$Z$2,0)</f>
        <v>0.0005</v>
      </c>
      <c r="AF51" s="22" t="n">
        <f aca="false">IF(R51="Y", INDEX('Bieu phi VCX'!$R$8:$W$33,MATCH(E51,'Bieu phi VCX'!$A$8:$A$33,0),MATCH(AC51,'Bieu phi VCX'!$R$7:$W$7,0)), 0)</f>
        <v>0</v>
      </c>
      <c r="AG51" s="19" t="n">
        <f aca="false">VLOOKUP(S51,Parameters!$F$2:$G$5,2,0)</f>
        <v>1400000</v>
      </c>
      <c r="AH51" s="22" t="n">
        <f aca="false">IF(T51="Y", INDEX('Bieu phi VCX'!$X$8:$AC$33,MATCH(E51,'Bieu phi VCX'!$A$8:$A$33,0),MATCH(AC51,'Bieu phi VCX'!$X$7:$AC$7,0)),0)</f>
        <v>0.001</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14536643.8356164</v>
      </c>
      <c r="AQ51" s="27" t="s">
        <v>752</v>
      </c>
    </row>
    <row r="52" customFormat="false" ht="13.8" hidden="false" customHeight="false" outlineLevel="0" collapsed="false">
      <c r="A52" s="17" t="s">
        <v>599</v>
      </c>
      <c r="B52" s="17" t="s">
        <v>587</v>
      </c>
      <c r="C52" s="0" t="s">
        <v>511</v>
      </c>
      <c r="D52" s="17" t="s">
        <v>521</v>
      </c>
      <c r="E52" s="18" t="s">
        <v>604</v>
      </c>
      <c r="F52" s="19" t="n">
        <v>0</v>
      </c>
      <c r="G52" s="18" t="s">
        <v>589</v>
      </c>
      <c r="H52" s="18" t="s">
        <v>590</v>
      </c>
      <c r="I52" s="18" t="s">
        <v>591</v>
      </c>
      <c r="J52" s="19" t="n">
        <v>400000000</v>
      </c>
      <c r="K52" s="19" t="n">
        <v>100000000</v>
      </c>
      <c r="L52" s="0" t="n">
        <v>2020</v>
      </c>
      <c r="M52" s="20" t="n">
        <f aca="true">DATE(YEAR(NOW()), MONTH(NOW())-12, DAY(NOW()))</f>
        <v>43898</v>
      </c>
      <c r="N52" s="20" t="n">
        <f aca="true">DATE(YEAR(NOW()), MONTH(NOW())-12, DAY(NOW()))</f>
        <v>43898</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2</v>
      </c>
      <c r="AC52" s="0" t="str">
        <f aca="false">VLOOKUP(AB52,Parameters!$A$2:$B$6,2,1)</f>
        <v>&lt;6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752</v>
      </c>
    </row>
    <row r="53" customFormat="false" ht="13.8" hidden="false" customHeight="false" outlineLevel="0" collapsed="false">
      <c r="A53" s="17"/>
      <c r="B53" s="17" t="s">
        <v>595</v>
      </c>
      <c r="C53" s="0" t="s">
        <v>511</v>
      </c>
      <c r="D53" s="17" t="s">
        <v>521</v>
      </c>
      <c r="E53" s="18" t="s">
        <v>604</v>
      </c>
      <c r="F53" s="19" t="n">
        <v>0</v>
      </c>
      <c r="G53" s="18" t="s">
        <v>589</v>
      </c>
      <c r="H53" s="18" t="s">
        <v>590</v>
      </c>
      <c r="I53" s="18" t="s">
        <v>591</v>
      </c>
      <c r="J53" s="19" t="n">
        <v>400000000</v>
      </c>
      <c r="K53" s="19" t="n">
        <v>100000000</v>
      </c>
      <c r="L53" s="0" t="n">
        <v>2018</v>
      </c>
      <c r="M53" s="20" t="n">
        <f aca="true">DATE(YEAR(NOW()), MONTH(NOW())-36, DAY(NOW()))</f>
        <v>43167</v>
      </c>
      <c r="N53" s="20" t="n">
        <f aca="true">DATE(YEAR(NOW()), MONTH(NOW())-36, DAY(NOW()))</f>
        <v>43167</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2</v>
      </c>
      <c r="AC53" s="0" t="str">
        <f aca="false">VLOOKUP(AB53,Parameters!$A$2:$B$6,2,1)</f>
        <v>&lt;6</v>
      </c>
      <c r="AD53" s="22" t="n">
        <f aca="false">IF(J53&lt;=Parameters!$Y$2,INDEX('Bieu phi VCX'!$D$8:$N$33,MATCH(E53,'Bieu phi VCX'!$A$8:$A$33,0),MATCH(AC53,'Bieu phi VCX'!$D$7:$I$7,)),INDEX('Bieu phi VCX'!$J$8:$O$33,MATCH(E53,'Bieu phi VCX'!$A$8:$A$33,0),MATCH(AC53,'Bieu phi VCX'!$J$7:$O$7,)))</f>
        <v>0.025</v>
      </c>
      <c r="AE53" s="22" t="n">
        <f aca="false">IF(Q53="Y",Parameters!$Z$2,0)</f>
        <v>0.0005</v>
      </c>
      <c r="AF53" s="22" t="n">
        <f aca="false">IF(R53="Y", INDEX('Bieu phi VCX'!$R$8:$W$33,MATCH(E53,'Bieu phi VCX'!$A$8:$A$33,0),MATCH(AC53,'Bieu phi VCX'!$R$7:$V$7,0)), 0)</f>
        <v>0</v>
      </c>
      <c r="AG53" s="19" t="n">
        <f aca="false">VLOOKUP(S53,Parameters!$F$2:$G$5,2,0)</f>
        <v>2000000</v>
      </c>
      <c r="AH53" s="22" t="n">
        <f aca="false">IF(T53="Y", INDEX('Bieu phi VCX'!$X$8:$AB$33,MATCH(E53,'Bieu phi VCX'!$A$8:$A$33,0),MATCH(AC53,'Bieu phi VCX'!$X$7:$AB$7,0)),0)</f>
        <v>0.001</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15436643.8356164</v>
      </c>
      <c r="AQ53" s="27" t="s">
        <v>752</v>
      </c>
    </row>
    <row r="54" customFormat="false" ht="13.8" hidden="false" customHeight="false" outlineLevel="0" collapsed="false">
      <c r="A54" s="17"/>
      <c r="B54" s="17" t="s">
        <v>596</v>
      </c>
      <c r="C54" s="0" t="s">
        <v>511</v>
      </c>
      <c r="D54" s="17" t="s">
        <v>521</v>
      </c>
      <c r="E54" s="18" t="s">
        <v>604</v>
      </c>
      <c r="F54" s="19" t="n">
        <v>0</v>
      </c>
      <c r="G54" s="18" t="s">
        <v>589</v>
      </c>
      <c r="H54" s="18" t="s">
        <v>590</v>
      </c>
      <c r="I54" s="18" t="s">
        <v>591</v>
      </c>
      <c r="J54" s="19" t="n">
        <v>400000000</v>
      </c>
      <c r="K54" s="19" t="n">
        <v>100000000</v>
      </c>
      <c r="L54" s="0" t="n">
        <v>2015</v>
      </c>
      <c r="M54" s="20" t="n">
        <f aca="true">DATE(YEAR(NOW()), MONTH(NOW())-72, DAY(NOW()))</f>
        <v>42071</v>
      </c>
      <c r="N54" s="20" t="n">
        <f aca="true">DATE(YEAR(NOW()), MONTH(NOW())-72, DAY(NOW()))</f>
        <v>42071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2</v>
      </c>
      <c r="AC54" s="0" t="str">
        <f aca="false">VLOOKUP(AB54,Parameters!$A$2:$B$6,2,1)</f>
        <v>&lt;6</v>
      </c>
      <c r="AD54" s="22" t="n">
        <f aca="false">IF(J54&lt;=Parameters!$Y$2,INDEX('Bieu phi VCX'!$D$8:$N$33,MATCH(E54,'Bieu phi VCX'!$A$8:$A$33,0),MATCH(AC54,'Bieu phi VCX'!$D$7:$I$7,)),INDEX('Bieu phi VCX'!$J$8:$O$33,MATCH(E54,'Bieu phi VCX'!$A$8:$A$33,0),MATCH(AC54,'Bieu phi VCX'!$J$7:$O$7,)))</f>
        <v>0.025</v>
      </c>
      <c r="AE54" s="22" t="n">
        <f aca="false">IF(Q54="Y",Parameters!$Z$2,0)</f>
        <v>0.0005</v>
      </c>
      <c r="AF54" s="22" t="n">
        <f aca="false">IF(R54="Y", INDEX('Bieu phi VCX'!$R$8:$W$33,MATCH(E54,'Bieu phi VCX'!$A$8:$A$33,0),MATCH(AC54,'Bieu phi VCX'!$R$7:$V$7,0)), 0)</f>
        <v>0</v>
      </c>
      <c r="AG54" s="19" t="n">
        <f aca="false">VLOOKUP(S54,Parameters!$F$2:$G$5,2,0)</f>
        <v>3400000</v>
      </c>
      <c r="AH54" s="22" t="n">
        <f aca="false">IF(T54="Y", INDEX('Bieu phi VCX'!$X$8:$AB$33,MATCH(E54,'Bieu phi VCX'!$A$8:$A$33,0),MATCH(AC54,'Bieu phi VCX'!$X$7:$AB$7,0)),0)</f>
        <v>0.001</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17536643.8356164</v>
      </c>
      <c r="AQ54" s="27" t="s">
        <v>752</v>
      </c>
    </row>
    <row r="55" customFormat="false" ht="13.8" hidden="false" customHeight="false" outlineLevel="0" collapsed="false">
      <c r="A55" s="17"/>
      <c r="B55" s="17" t="s">
        <v>597</v>
      </c>
      <c r="C55" s="0" t="s">
        <v>511</v>
      </c>
      <c r="D55" s="17" t="s">
        <v>521</v>
      </c>
      <c r="E55" s="18" t="s">
        <v>604</v>
      </c>
      <c r="F55" s="19" t="n">
        <v>0</v>
      </c>
      <c r="G55" s="18" t="s">
        <v>589</v>
      </c>
      <c r="H55" s="18" t="s">
        <v>590</v>
      </c>
      <c r="I55" s="18" t="s">
        <v>591</v>
      </c>
      <c r="J55" s="19" t="n">
        <v>400000000</v>
      </c>
      <c r="K55" s="19" t="n">
        <v>100000000</v>
      </c>
      <c r="L55" s="0" t="n">
        <v>2011</v>
      </c>
      <c r="M55" s="20" t="n">
        <f aca="true">DATE(YEAR(NOW()), MONTH(NOW())-120, DAY(NOW()))</f>
        <v>40610</v>
      </c>
      <c r="N55" s="20" t="n">
        <f aca="true">DATE(YEAR(NOW()), MONTH(NOW())-120, DAY(NOW()))</f>
        <v>40610</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2</v>
      </c>
      <c r="AC55" s="0" t="str">
        <f aca="false">VLOOKUP(AB55,Parameters!$A$2:$B$6,2,1)</f>
        <v>&lt;6</v>
      </c>
      <c r="AD55" s="22" t="n">
        <f aca="false">IF(J55&lt;=Parameters!$Y$2,INDEX('Bieu phi VCX'!$D$8:$N$33,MATCH(E55,'Bieu phi VCX'!$A$8:$A$33,0),MATCH(AC55,'Bieu phi VCX'!$D$7:$I$7,)),INDEX('Bieu phi VCX'!$J$8:$O$33,MATCH(E55,'Bieu phi VCX'!$A$8:$A$33,0),MATCH(AC55,'Bieu phi VCX'!$J$7:$O$7,)))</f>
        <v>0.025</v>
      </c>
      <c r="AE55" s="22" t="n">
        <f aca="false">IF(Q55="Y",Parameters!$Z$2,0)</f>
        <v>0.0005</v>
      </c>
      <c r="AF55" s="22" t="n">
        <f aca="false">IF(R55="Y", INDEX('Bieu phi VCX'!$R$8:$W$33,MATCH(E55,'Bieu phi VCX'!$A$8:$A$33,0),MATCH(AC55,'Bieu phi VCX'!$R$7:$V$7,0)), 0)</f>
        <v>0</v>
      </c>
      <c r="AG55" s="19" t="n">
        <f aca="false">VLOOKUP(S55,Parameters!$F$2:$G$5,2,0)</f>
        <v>1400000</v>
      </c>
      <c r="AH55" s="22" t="n">
        <f aca="false">IF(T55="Y", INDEX('Bieu phi VCX'!$X$8:$AB$33,MATCH(E55,'Bieu phi VCX'!$A$8:$A$33,0),MATCH(AC55,'Bieu phi VCX'!$X$7:$AB$7,0)),0)</f>
        <v>0.001</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0.0005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14536643.8356164</v>
      </c>
      <c r="AQ55" s="27" t="s">
        <v>752</v>
      </c>
    </row>
    <row r="56" customFormat="false" ht="13.8" hidden="false" customHeight="false" outlineLevel="0" collapsed="false">
      <c r="A56" s="17"/>
      <c r="B56" s="17" t="s">
        <v>598</v>
      </c>
      <c r="C56" s="0" t="s">
        <v>511</v>
      </c>
      <c r="D56" s="17" t="s">
        <v>521</v>
      </c>
      <c r="E56" s="18" t="s">
        <v>604</v>
      </c>
      <c r="F56" s="19" t="n">
        <v>0</v>
      </c>
      <c r="G56" s="18" t="s">
        <v>589</v>
      </c>
      <c r="H56" s="18" t="s">
        <v>590</v>
      </c>
      <c r="I56" s="18" t="s">
        <v>591</v>
      </c>
      <c r="J56" s="19" t="n">
        <v>400000000</v>
      </c>
      <c r="K56" s="19" t="n">
        <v>100000000</v>
      </c>
      <c r="L56" s="0" t="n">
        <v>2006</v>
      </c>
      <c r="M56" s="20" t="n">
        <f aca="true">DATE(YEAR(NOW()), MONTH(NOW())-180, DAY(NOW()))</f>
        <v>38784</v>
      </c>
      <c r="N56" s="20" t="n">
        <f aca="true">DATE(YEAR(NOW()), MONTH(NOW())-180, DAY(NOW()))</f>
        <v>38784</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2</v>
      </c>
      <c r="AC56" s="0" t="str">
        <f aca="false">VLOOKUP(AB56,Parameters!$A$2:$B$7,2,1)</f>
        <v>&lt;6</v>
      </c>
      <c r="AD56" s="22" t="n">
        <f aca="false">IF(J56&lt;=Parameters!$Y$2,INDEX('Bieu phi VCX'!$D$8:$N$33,MATCH(E56,'Bieu phi VCX'!$A$8:$A$33,0),MATCH(AC56,'Bieu phi VCX'!$D$7:$I$7,)),INDEX('Bieu phi VCX'!$J$8:$O$33,MATCH(E56,'Bieu phi VCX'!$A$8:$A$33,0),MATCH(AC56,'Bieu phi VCX'!$J$7:$O$7,)))</f>
        <v>0.025</v>
      </c>
      <c r="AE56" s="22" t="n">
        <f aca="false">IF(Q56="Y",Parameters!$Z$2,0)</f>
        <v>0.0005</v>
      </c>
      <c r="AF56" s="22" t="n">
        <f aca="false">IF(R56="Y", INDEX('Bieu phi VCX'!$R$8:$W$33,MATCH(E56,'Bieu phi VCX'!$A$8:$A$33,0),MATCH(AC56,'Bieu phi VCX'!$R$7:$W$7,0)), 0)</f>
        <v>0</v>
      </c>
      <c r="AG56" s="19" t="n">
        <f aca="false">VLOOKUP(S56,Parameters!$F$2:$G$5,2,0)</f>
        <v>1400000</v>
      </c>
      <c r="AH56" s="22" t="n">
        <f aca="false">IF(T56="Y", INDEX('Bieu phi VCX'!$X$8:$AC$33,MATCH(E56,'Bieu phi VCX'!$A$8:$A$33,0),MATCH(AC56,'Bieu phi VCX'!$X$7:$AC$7,0)),0)</f>
        <v>0.001</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14536643.8356164</v>
      </c>
      <c r="AQ56" s="27" t="s">
        <v>752</v>
      </c>
    </row>
    <row r="57" customFormat="false" ht="13.8" hidden="false" customHeight="false" outlineLevel="0" collapsed="false">
      <c r="A57" s="17" t="s">
        <v>600</v>
      </c>
      <c r="B57" s="17" t="s">
        <v>587</v>
      </c>
      <c r="C57" s="0" t="s">
        <v>511</v>
      </c>
      <c r="D57" s="17" t="s">
        <v>521</v>
      </c>
      <c r="E57" s="18" t="s">
        <v>604</v>
      </c>
      <c r="F57" s="19" t="n">
        <v>0</v>
      </c>
      <c r="G57" s="18" t="s">
        <v>589</v>
      </c>
      <c r="H57" s="18" t="s">
        <v>590</v>
      </c>
      <c r="I57" s="18" t="s">
        <v>591</v>
      </c>
      <c r="J57" s="19" t="n">
        <v>410000000</v>
      </c>
      <c r="K57" s="19" t="n">
        <v>400000000</v>
      </c>
      <c r="L57" s="0" t="n">
        <v>2020</v>
      </c>
      <c r="M57" s="20" t="n">
        <f aca="true">DATE(YEAR(NOW()), MONTH(NOW())-12, DAY(NOW()))</f>
        <v>43898</v>
      </c>
      <c r="N57" s="20" t="n">
        <f aca="true">DATE(YEAR(NOW()), MONTH(NOW())-12, DAY(NOW()))</f>
        <v>43898</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2</v>
      </c>
      <c r="AC57" s="0" t="str">
        <f aca="false">VLOOKUP(AB57,Parameters!$A$2:$B$6,2,1)</f>
        <v>&lt;6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752</v>
      </c>
    </row>
    <row r="58" customFormat="false" ht="13.8" hidden="false" customHeight="false" outlineLevel="0" collapsed="false">
      <c r="A58" s="17"/>
      <c r="B58" s="17" t="s">
        <v>595</v>
      </c>
      <c r="C58" s="0" t="s">
        <v>511</v>
      </c>
      <c r="D58" s="17" t="s">
        <v>521</v>
      </c>
      <c r="E58" s="18" t="s">
        <v>604</v>
      </c>
      <c r="F58" s="19" t="n">
        <v>0</v>
      </c>
      <c r="G58" s="18" t="s">
        <v>589</v>
      </c>
      <c r="H58" s="18" t="s">
        <v>590</v>
      </c>
      <c r="I58" s="18" t="s">
        <v>591</v>
      </c>
      <c r="J58" s="19" t="n">
        <v>500000000</v>
      </c>
      <c r="K58" s="19" t="n">
        <v>400000000</v>
      </c>
      <c r="L58" s="0" t="n">
        <v>2018</v>
      </c>
      <c r="M58" s="20" t="n">
        <f aca="true">DATE(YEAR(NOW()), MONTH(NOW())-36, DAY(NOW()))</f>
        <v>43167</v>
      </c>
      <c r="N58" s="20" t="n">
        <f aca="true">DATE(YEAR(NOW()), MONTH(NOW())-36, DAY(NOW()))</f>
        <v>43167</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2</v>
      </c>
      <c r="AC58" s="0" t="str">
        <f aca="false">VLOOKUP(AB58,Parameters!$A$2:$B$6,2,1)</f>
        <v>&lt;6</v>
      </c>
      <c r="AD58" s="22" t="n">
        <f aca="false">IF(J58&lt;=Parameters!$Y$2,INDEX('Bieu phi VCX'!$D$8:$N$33,MATCH(E58,'Bieu phi VCX'!$A$8:$A$33,0),MATCH(AC58,'Bieu phi VCX'!$D$7:$I$7,)),INDEX('Bieu phi VCX'!$J$8:$O$33,MATCH(E58,'Bieu phi VCX'!$A$8:$A$33,0),MATCH(AC58,'Bieu phi VCX'!$J$7:$O$7,)))</f>
        <v>0.024</v>
      </c>
      <c r="AE58" s="22" t="n">
        <f aca="false">IF(Q58="Y",Parameters!$Z$2,0)</f>
        <v>0.0005</v>
      </c>
      <c r="AF58" s="22" t="n">
        <f aca="false">IF(R58="Y", INDEX('Bieu phi VCX'!$R$8:$W$33,MATCH(E58,'Bieu phi VCX'!$A$8:$A$33,0),MATCH(AC58,'Bieu phi VCX'!$R$7:$V$7,0)), 0)</f>
        <v>0</v>
      </c>
      <c r="AG58" s="19" t="n">
        <f aca="false">VLOOKUP(S58,Parameters!$F$2:$G$5,2,0)</f>
        <v>0</v>
      </c>
      <c r="AH58" s="22" t="n">
        <f aca="false">IF(T58="Y", INDEX('Bieu phi VCX'!$X$8:$AB$33,MATCH(E58,'Bieu phi VCX'!$A$8:$A$33,0),MATCH(AC58,'Bieu phi VCX'!$X$7:$AB$7,0)),0)</f>
        <v>0.001</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49146575.3424658</v>
      </c>
      <c r="AQ58" s="27" t="s">
        <v>752</v>
      </c>
    </row>
    <row r="59" customFormat="false" ht="13.8" hidden="false" customHeight="false" outlineLevel="0" collapsed="false">
      <c r="A59" s="17"/>
      <c r="B59" s="17" t="s">
        <v>596</v>
      </c>
      <c r="C59" s="0" t="s">
        <v>511</v>
      </c>
      <c r="D59" s="17" t="s">
        <v>521</v>
      </c>
      <c r="E59" s="18" t="s">
        <v>604</v>
      </c>
      <c r="F59" s="19" t="n">
        <v>0</v>
      </c>
      <c r="G59" s="18" t="s">
        <v>589</v>
      </c>
      <c r="H59" s="18" t="s">
        <v>590</v>
      </c>
      <c r="I59" s="18" t="s">
        <v>591</v>
      </c>
      <c r="J59" s="19" t="n">
        <v>450000000</v>
      </c>
      <c r="K59" s="19" t="n">
        <v>400000000</v>
      </c>
      <c r="L59" s="0" t="n">
        <v>2015</v>
      </c>
      <c r="M59" s="20" t="n">
        <f aca="true">DATE(YEAR(NOW()), MONTH(NOW())-72, DAY(NOW()))</f>
        <v>42071</v>
      </c>
      <c r="N59" s="20" t="n">
        <f aca="true">DATE(YEAR(NOW()), MONTH(NOW())-72, DAY(NOW()))</f>
        <v>42071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2</v>
      </c>
      <c r="AC59" s="0" t="str">
        <f aca="false">VLOOKUP(AB59,Parameters!$A$2:$B$6,2,1)</f>
        <v>&lt;6</v>
      </c>
      <c r="AD59" s="22" t="n">
        <f aca="false">IF(J59&lt;=Parameters!$Y$2,INDEX('Bieu phi VCX'!$D$8:$N$33,MATCH(E59,'Bieu phi VCX'!$A$8:$A$33,0),MATCH(AC59,'Bieu phi VCX'!$D$7:$I$7,)),INDEX('Bieu phi VCX'!$J$8:$O$33,MATCH(E59,'Bieu phi VCX'!$A$8:$A$33,0),MATCH(AC59,'Bieu phi VCX'!$J$7:$O$7,)))</f>
        <v>0.024</v>
      </c>
      <c r="AE59" s="22" t="n">
        <f aca="false">IF(Q59="Y",Parameters!$Z$2,0)</f>
        <v>0.0005</v>
      </c>
      <c r="AF59" s="22" t="n">
        <f aca="false">IF(R59="Y", INDEX('Bieu phi VCX'!$R$8:$W$33,MATCH(E59,'Bieu phi VCX'!$A$8:$A$33,0),MATCH(AC59,'Bieu phi VCX'!$R$7:$V$7,0)), 0)</f>
        <v>0</v>
      </c>
      <c r="AG59" s="19" t="n">
        <f aca="false">VLOOKUP(S59,Parameters!$F$2:$G$5,2,0)</f>
        <v>0</v>
      </c>
      <c r="AH59" s="22" t="n">
        <f aca="false">IF(T59="Y", INDEX('Bieu phi VCX'!$X$8:$AB$33,MATCH(E59,'Bieu phi VCX'!$A$8:$A$33,0),MATCH(AC59,'Bieu phi VCX'!$X$7:$AB$7,0)),0)</f>
        <v>0.001</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49146575.3424658</v>
      </c>
      <c r="AQ59" s="27" t="s">
        <v>752</v>
      </c>
    </row>
    <row r="60" customFormat="false" ht="13.8" hidden="false" customHeight="false" outlineLevel="0" collapsed="false">
      <c r="A60" s="17"/>
      <c r="B60" s="17" t="s">
        <v>597</v>
      </c>
      <c r="C60" s="0" t="s">
        <v>511</v>
      </c>
      <c r="D60" s="17" t="s">
        <v>521</v>
      </c>
      <c r="E60" s="18" t="s">
        <v>604</v>
      </c>
      <c r="F60" s="19" t="n">
        <v>0</v>
      </c>
      <c r="G60" s="18" t="s">
        <v>589</v>
      </c>
      <c r="H60" s="18" t="s">
        <v>590</v>
      </c>
      <c r="I60" s="18" t="s">
        <v>591</v>
      </c>
      <c r="J60" s="19" t="n">
        <v>600000000</v>
      </c>
      <c r="K60" s="19" t="n">
        <v>400000000</v>
      </c>
      <c r="L60" s="0" t="n">
        <v>2011</v>
      </c>
      <c r="M60" s="20" t="n">
        <f aca="true">DATE(YEAR(NOW()), MONTH(NOW())-120, DAY(NOW()))</f>
        <v>40610</v>
      </c>
      <c r="N60" s="20" t="n">
        <f aca="true">DATE(YEAR(NOW()), MONTH(NOW())-120, DAY(NOW()))</f>
        <v>40610</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2</v>
      </c>
      <c r="AC60" s="0" t="str">
        <f aca="false">VLOOKUP(AB60,Parameters!$A$2:$B$6,2,1)</f>
        <v>&lt;6</v>
      </c>
      <c r="AD60" s="22" t="n">
        <f aca="false">IF(J60&lt;=Parameters!$Y$2,INDEX('Bieu phi VCX'!$D$8:$N$33,MATCH(E60,'Bieu phi VCX'!$A$8:$A$33,0),MATCH(AC60,'Bieu phi VCX'!$D$7:$I$7,)),INDEX('Bieu phi VCX'!$J$8:$O$33,MATCH(E60,'Bieu phi VCX'!$A$8:$A$33,0),MATCH(AC60,'Bieu phi VCX'!$J$7:$O$7,)))</f>
        <v>0.024</v>
      </c>
      <c r="AE60" s="22" t="n">
        <f aca="false">IF(Q60="Y",Parameters!$Z$2,0)</f>
        <v>0.0005</v>
      </c>
      <c r="AF60" s="22" t="n">
        <f aca="false">IF(R60="Y", INDEX('Bieu phi VCX'!$R$8:$W$33,MATCH(E60,'Bieu phi VCX'!$A$8:$A$33,0),MATCH(AC60,'Bieu phi VCX'!$R$7:$V$7,0)), 0)</f>
        <v>0</v>
      </c>
      <c r="AG60" s="19" t="n">
        <f aca="false">VLOOKUP(S60,Parameters!$F$2:$G$5,2,0)</f>
        <v>0</v>
      </c>
      <c r="AH60" s="22" t="n">
        <f aca="false">IF(T60="Y", INDEX('Bieu phi VCX'!$X$8:$AB$33,MATCH(E60,'Bieu phi VCX'!$A$8:$A$33,0),MATCH(AC60,'Bieu phi VCX'!$X$7:$AB$7,0)),0)</f>
        <v>0.001</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0.0005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49146575.3424658</v>
      </c>
      <c r="AQ60" s="27" t="s">
        <v>752</v>
      </c>
    </row>
    <row r="61" customFormat="false" ht="13.8" hidden="false" customHeight="false" outlineLevel="0" collapsed="false">
      <c r="A61" s="17"/>
      <c r="B61" s="17" t="s">
        <v>598</v>
      </c>
      <c r="C61" s="0" t="s">
        <v>511</v>
      </c>
      <c r="D61" s="17" t="s">
        <v>521</v>
      </c>
      <c r="E61" s="18" t="s">
        <v>604</v>
      </c>
      <c r="F61" s="19" t="n">
        <v>0</v>
      </c>
      <c r="G61" s="18" t="s">
        <v>589</v>
      </c>
      <c r="H61" s="18" t="s">
        <v>590</v>
      </c>
      <c r="I61" s="18" t="s">
        <v>591</v>
      </c>
      <c r="J61" s="19" t="n">
        <v>600000000</v>
      </c>
      <c r="K61" s="19" t="n">
        <v>100000000</v>
      </c>
      <c r="L61" s="0" t="n">
        <v>2006</v>
      </c>
      <c r="M61" s="20" t="n">
        <f aca="true">DATE(YEAR(NOW()), MONTH(NOW())-180, DAY(NOW()))</f>
        <v>38784</v>
      </c>
      <c r="N61" s="20" t="n">
        <f aca="true">DATE(YEAR(NOW()), MONTH(NOW())-180, DAY(NOW()))</f>
        <v>38784</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2</v>
      </c>
      <c r="AC61" s="0" t="str">
        <f aca="false">VLOOKUP(AB61,Parameters!$A$2:$B$7,2,1)</f>
        <v>&lt;6</v>
      </c>
      <c r="AD61" s="22" t="n">
        <f aca="false">IF(J61&lt;=Parameters!$Y$2,INDEX('Bieu phi VCX'!$D$8:$N$33,MATCH(E61,'Bieu phi VCX'!$A$8:$A$33,0),MATCH(AC61,'Bieu phi VCX'!$D$7:$I$7,)),INDEX('Bieu phi VCX'!$J$8:$O$33,MATCH(E61,'Bieu phi VCX'!$A$8:$A$33,0),MATCH(AC61,'Bieu phi VCX'!$J$7:$O$7,)))</f>
        <v>0.024</v>
      </c>
      <c r="AE61" s="22" t="n">
        <f aca="false">IF(Q61="Y",Parameters!$Z$2,0)</f>
        <v>0.0005</v>
      </c>
      <c r="AF61" s="22" t="n">
        <f aca="false">IF(R61="Y", INDEX('Bieu phi VCX'!$R$8:$W$33,MATCH(E61,'Bieu phi VCX'!$A$8:$A$33,0),MATCH(AC61,'Bieu phi VCX'!$R$7:$W$7,0)), 0)</f>
        <v>0</v>
      </c>
      <c r="AG61" s="19" t="n">
        <f aca="false">VLOOKUP(S61,Parameters!$F$2:$G$5,2,0)</f>
        <v>1400000</v>
      </c>
      <c r="AH61" s="22" t="n">
        <f aca="false">IF(T61="Y", INDEX('Bieu phi VCX'!$X$8:$AC$33,MATCH(E61,'Bieu phi VCX'!$A$8:$A$33,0),MATCH(AC61,'Bieu phi VCX'!$X$7:$AC$7,0)),0)</f>
        <v>0.001</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14386643.8356164</v>
      </c>
      <c r="AQ61" s="27" t="s">
        <v>752</v>
      </c>
    </row>
    <row r="62" customFormat="false" ht="13.8" hidden="false" customHeight="false" outlineLevel="0" collapsed="false">
      <c r="A62" s="17" t="s">
        <v>586</v>
      </c>
      <c r="B62" s="17" t="s">
        <v>587</v>
      </c>
      <c r="C62" s="0" t="s">
        <v>511</v>
      </c>
      <c r="D62" s="17" t="s">
        <v>528</v>
      </c>
      <c r="E62" s="18" t="s">
        <v>605</v>
      </c>
      <c r="F62" s="19" t="n">
        <v>0</v>
      </c>
      <c r="G62" s="18" t="s">
        <v>589</v>
      </c>
      <c r="H62" s="18" t="s">
        <v>590</v>
      </c>
      <c r="I62" s="18" t="s">
        <v>591</v>
      </c>
      <c r="J62" s="19" t="n">
        <v>390000000</v>
      </c>
      <c r="K62" s="19" t="n">
        <v>100000000</v>
      </c>
      <c r="L62" s="0" t="n">
        <v>2020</v>
      </c>
      <c r="M62" s="20" t="n">
        <f aca="true">DATE(YEAR(NOW()), MONTH(NOW())-12, DAY(NOW()))</f>
        <v>43898</v>
      </c>
      <c r="N62" s="20" t="n">
        <f aca="true">DATE(YEAR(NOW()), MONTH(NOW())-12, DAY(NOW()))</f>
        <v>43898</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2</v>
      </c>
      <c r="AC62" s="0" t="str">
        <f aca="false">VLOOKUP(AB62,Parameters!$A$2:$B$6,2,1)</f>
        <v>&lt;6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752</v>
      </c>
    </row>
    <row r="63" customFormat="false" ht="13.8" hidden="false" customHeight="false" outlineLevel="0" collapsed="false">
      <c r="A63" s="17"/>
      <c r="B63" s="17" t="s">
        <v>595</v>
      </c>
      <c r="C63" s="0" t="s">
        <v>511</v>
      </c>
      <c r="D63" s="17" t="s">
        <v>528</v>
      </c>
      <c r="E63" s="18" t="s">
        <v>605</v>
      </c>
      <c r="F63" s="19" t="n">
        <v>0</v>
      </c>
      <c r="G63" s="18" t="s">
        <v>589</v>
      </c>
      <c r="H63" s="18" t="s">
        <v>590</v>
      </c>
      <c r="I63" s="18" t="s">
        <v>591</v>
      </c>
      <c r="J63" s="19" t="n">
        <v>390000000</v>
      </c>
      <c r="K63" s="19" t="n">
        <v>100000000</v>
      </c>
      <c r="L63" s="0" t="n">
        <v>2018</v>
      </c>
      <c r="M63" s="20" t="n">
        <f aca="true">DATE(YEAR(NOW()), MONTH(NOW())-36, DAY(NOW()))</f>
        <v>43167</v>
      </c>
      <c r="N63" s="20" t="n">
        <f aca="true">DATE(YEAR(NOW()), MONTH(NOW())-36, DAY(NOW()))</f>
        <v>43167</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2</v>
      </c>
      <c r="AC63" s="0" t="str">
        <f aca="false">VLOOKUP(AB63,Parameters!$A$2:$B$6,2,1)</f>
        <v>&lt;6</v>
      </c>
      <c r="AD63" s="22" t="n">
        <f aca="false">IF(J63&lt;=Parameters!$Y$2,INDEX('Bieu phi VCX'!$D$8:$N$33,MATCH(E63,'Bieu phi VCX'!$A$8:$A$33,0),MATCH(AC63,'Bieu phi VCX'!$D$7:$I$7,)),INDEX('Bieu phi VCX'!$J$8:$O$33,MATCH(E63,'Bieu phi VCX'!$A$8:$A$33,0),MATCH(AC63,'Bieu phi VCX'!$J$7:$O$7,)))</f>
        <v>0.025</v>
      </c>
      <c r="AE63" s="22" t="n">
        <f aca="false">IF(Q63="Y",Parameters!$Z$2,0)</f>
        <v>0.0005</v>
      </c>
      <c r="AF63" s="22" t="n">
        <f aca="false">IF(R63="Y", INDEX('Bieu phi VCX'!$R$8:$W$33,MATCH(E63,'Bieu phi VCX'!$A$8:$A$33,0),MATCH(AC63,'Bieu phi VCX'!$R$7:$V$7,0)), 0)</f>
        <v>0</v>
      </c>
      <c r="AG63" s="19" t="n">
        <f aca="false">VLOOKUP(S63,Parameters!$F$2:$G$5,2,0)</f>
        <v>0</v>
      </c>
      <c r="AH63" s="22" t="n">
        <f aca="false">IF(T63="Y", INDEX('Bieu phi VCX'!$X$8:$AB$33,MATCH(E63,'Bieu phi VCX'!$A$8:$A$33,0),MATCH(AC63,'Bieu phi VCX'!$X$7:$AB$7,0)),0)</f>
        <v>0.001</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12436643.8356164</v>
      </c>
      <c r="AQ63" s="27" t="s">
        <v>752</v>
      </c>
    </row>
    <row r="64" customFormat="false" ht="13.8" hidden="false" customHeight="false" outlineLevel="0" collapsed="false">
      <c r="A64" s="17"/>
      <c r="B64" s="17" t="s">
        <v>596</v>
      </c>
      <c r="C64" s="0" t="s">
        <v>511</v>
      </c>
      <c r="D64" s="17" t="s">
        <v>528</v>
      </c>
      <c r="E64" s="18" t="s">
        <v>605</v>
      </c>
      <c r="F64" s="19" t="n">
        <v>0</v>
      </c>
      <c r="G64" s="18" t="s">
        <v>589</v>
      </c>
      <c r="H64" s="18" t="s">
        <v>590</v>
      </c>
      <c r="I64" s="18" t="s">
        <v>591</v>
      </c>
      <c r="J64" s="19" t="n">
        <v>390000000</v>
      </c>
      <c r="K64" s="19" t="n">
        <v>100000000</v>
      </c>
      <c r="L64" s="0" t="n">
        <v>2015</v>
      </c>
      <c r="M64" s="20" t="n">
        <f aca="true">DATE(YEAR(NOW()), MONTH(NOW())-72, DAY(NOW()))</f>
        <v>42071</v>
      </c>
      <c r="N64" s="20" t="n">
        <f aca="true">DATE(YEAR(NOW()), MONTH(NOW())-72, DAY(NOW()))</f>
        <v>42071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2</v>
      </c>
      <c r="AC64" s="0" t="str">
        <f aca="false">VLOOKUP(AB64,Parameters!$A$2:$B$6,2,1)</f>
        <v>&lt;6</v>
      </c>
      <c r="AD64" s="22" t="n">
        <f aca="false">IF(J64&lt;=Parameters!$Y$2,INDEX('Bieu phi VCX'!$D$8:$N$33,MATCH(E64,'Bieu phi VCX'!$A$8:$A$33,0),MATCH(AC64,'Bieu phi VCX'!$D$7:$I$7,)),INDEX('Bieu phi VCX'!$J$8:$O$33,MATCH(E64,'Bieu phi VCX'!$A$8:$A$33,0),MATCH(AC64,'Bieu phi VCX'!$J$7:$O$7,)))</f>
        <v>0.025</v>
      </c>
      <c r="AE64" s="22" t="n">
        <f aca="false">IF(Q64="Y",Parameters!$Z$2,0)</f>
        <v>0.0005</v>
      </c>
      <c r="AF64" s="22" t="n">
        <f aca="false">IF(R64="Y", INDEX('Bieu phi VCX'!$R$8:$W$33,MATCH(E64,'Bieu phi VCX'!$A$8:$A$33,0),MATCH(AC64,'Bieu phi VCX'!$R$7:$V$7,0)), 0)</f>
        <v>0</v>
      </c>
      <c r="AG64" s="19" t="n">
        <f aca="false">VLOOKUP(S64,Parameters!$F$2:$G$5,2,0)</f>
        <v>0</v>
      </c>
      <c r="AH64" s="22" t="n">
        <f aca="false">IF(T64="Y", INDEX('Bieu phi VCX'!$X$8:$AB$33,MATCH(E64,'Bieu phi VCX'!$A$8:$A$33,0),MATCH(AC64,'Bieu phi VCX'!$X$7:$AB$7,0)),0)</f>
        <v>0.001</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12436643.8356164</v>
      </c>
      <c r="AQ64" s="27" t="s">
        <v>752</v>
      </c>
    </row>
    <row r="65" customFormat="false" ht="13.8" hidden="false" customHeight="false" outlineLevel="0" collapsed="false">
      <c r="A65" s="17"/>
      <c r="B65" s="17" t="s">
        <v>597</v>
      </c>
      <c r="C65" s="0" t="s">
        <v>511</v>
      </c>
      <c r="D65" s="17" t="s">
        <v>528</v>
      </c>
      <c r="E65" s="18" t="s">
        <v>605</v>
      </c>
      <c r="F65" s="19" t="n">
        <v>0</v>
      </c>
      <c r="G65" s="18" t="s">
        <v>589</v>
      </c>
      <c r="H65" s="18" t="s">
        <v>590</v>
      </c>
      <c r="I65" s="18" t="s">
        <v>591</v>
      </c>
      <c r="J65" s="19" t="n">
        <v>390000000</v>
      </c>
      <c r="K65" s="19" t="n">
        <v>100000000</v>
      </c>
      <c r="L65" s="0" t="n">
        <v>2011</v>
      </c>
      <c r="M65" s="20" t="n">
        <f aca="true">DATE(YEAR(NOW()), MONTH(NOW())-120, DAY(NOW()))</f>
        <v>40610</v>
      </c>
      <c r="N65" s="20" t="n">
        <f aca="true">DATE(YEAR(NOW()), MONTH(NOW())-120, DAY(NOW()))</f>
        <v>40610</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2</v>
      </c>
      <c r="AC65" s="0" t="str">
        <f aca="false">VLOOKUP(AB65,Parameters!$A$2:$B$6,2,1)</f>
        <v>&lt;6</v>
      </c>
      <c r="AD65" s="22" t="n">
        <f aca="false">IF(J65&lt;=Parameters!$Y$2,INDEX('Bieu phi VCX'!$D$8:$N$33,MATCH(E65,'Bieu phi VCX'!$A$8:$A$33,0),MATCH(AC65,'Bieu phi VCX'!$D$7:$I$7,)),INDEX('Bieu phi VCX'!$J$8:$O$33,MATCH(E65,'Bieu phi VCX'!$A$8:$A$33,0),MATCH(AC65,'Bieu phi VCX'!$J$7:$O$7,)))</f>
        <v>0.025</v>
      </c>
      <c r="AE65" s="22" t="n">
        <f aca="false">IF(Q65="Y",Parameters!$Z$2,0)</f>
        <v>0.0005</v>
      </c>
      <c r="AF65" s="22" t="n">
        <f aca="false">IF(R65="Y", INDEX('Bieu phi VCX'!$R$8:$W$33,MATCH(E65,'Bieu phi VCX'!$A$8:$A$33,0),MATCH(AC65,'Bieu phi VCX'!$R$7:$V$7,0)), 0)</f>
        <v>0</v>
      </c>
      <c r="AG65" s="19" t="n">
        <f aca="false">VLOOKUP(S65,Parameters!$F$2:$G$5,2,0)</f>
        <v>0</v>
      </c>
      <c r="AH65" s="22" t="n">
        <f aca="false">IF(T65="Y", INDEX('Bieu phi VCX'!$X$8:$AB$33,MATCH(E65,'Bieu phi VCX'!$A$8:$A$33,0),MATCH(AC65,'Bieu phi VCX'!$X$7:$AB$7,0)),0)</f>
        <v>0.001</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0.0005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12436643.8356164</v>
      </c>
      <c r="AQ65" s="27" t="s">
        <v>752</v>
      </c>
    </row>
    <row r="66" customFormat="false" ht="13.8" hidden="false" customHeight="false" outlineLevel="0" collapsed="false">
      <c r="A66" s="17"/>
      <c r="B66" s="17" t="s">
        <v>598</v>
      </c>
      <c r="C66" s="0" t="s">
        <v>511</v>
      </c>
      <c r="D66" s="17" t="s">
        <v>528</v>
      </c>
      <c r="E66" s="18" t="s">
        <v>605</v>
      </c>
      <c r="F66" s="19" t="n">
        <v>0</v>
      </c>
      <c r="G66" s="18" t="s">
        <v>589</v>
      </c>
      <c r="H66" s="18" t="s">
        <v>590</v>
      </c>
      <c r="I66" s="18" t="s">
        <v>591</v>
      </c>
      <c r="J66" s="19" t="n">
        <v>390000000</v>
      </c>
      <c r="K66" s="19" t="n">
        <v>100000000</v>
      </c>
      <c r="L66" s="0" t="n">
        <v>2006</v>
      </c>
      <c r="M66" s="20" t="n">
        <f aca="true">DATE(YEAR(NOW()), MONTH(NOW())-180, DAY(NOW()))</f>
        <v>38784</v>
      </c>
      <c r="N66" s="20" t="n">
        <f aca="true">DATE(YEAR(NOW()), MONTH(NOW())-180, DAY(NOW()))</f>
        <v>38784</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2</v>
      </c>
      <c r="AC66" s="0" t="str">
        <f aca="false">VLOOKUP(AB66,Parameters!$A$2:$B$7,2,1)</f>
        <v>&lt;6</v>
      </c>
      <c r="AD66" s="22" t="n">
        <f aca="false">IF(J66&lt;=Parameters!$Y$2,INDEX('Bieu phi VCX'!$D$8:$N$33,MATCH(E66,'Bieu phi VCX'!$A$8:$A$33,0),MATCH(AC66,'Bieu phi VCX'!$D$7:$I$7,)),INDEX('Bieu phi VCX'!$J$8:$O$33,MATCH(E66,'Bieu phi VCX'!$A$8:$A$33,0),MATCH(AC66,'Bieu phi VCX'!$J$7:$O$7,)))</f>
        <v>0.025</v>
      </c>
      <c r="AE66" s="22" t="n">
        <f aca="false">IF(Q66="Y",Parameters!$Z$2,0)</f>
        <v>0.0005</v>
      </c>
      <c r="AF66" s="22" t="n">
        <f aca="false">IF(R66="Y", INDEX('Bieu phi VCX'!$R$8:$W$33,MATCH(E66,'Bieu phi VCX'!$A$8:$A$33,0),MATCH(AC66,'Bieu phi VCX'!$R$7:$W$7,0)), 0)</f>
        <v>0</v>
      </c>
      <c r="AG66" s="19" t="n">
        <f aca="false">VLOOKUP(S66,Parameters!$F$2:$G$5,2,0)</f>
        <v>1400000</v>
      </c>
      <c r="AH66" s="22" t="n">
        <f aca="false">IF(T66="Y", INDEX('Bieu phi VCX'!$X$8:$AC$33,MATCH(E66,'Bieu phi VCX'!$A$8:$A$33,0),MATCH(AC66,'Bieu phi VCX'!$X$7:$AC$7,0)),0)</f>
        <v>0.001</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14536643.8356164</v>
      </c>
      <c r="AQ66" s="27" t="s">
        <v>752</v>
      </c>
    </row>
    <row r="67" customFormat="false" ht="13.8" hidden="false" customHeight="false" outlineLevel="0" collapsed="false">
      <c r="A67" s="17" t="s">
        <v>599</v>
      </c>
      <c r="B67" s="17" t="s">
        <v>587</v>
      </c>
      <c r="C67" s="0" t="s">
        <v>511</v>
      </c>
      <c r="D67" s="17" t="s">
        <v>528</v>
      </c>
      <c r="E67" s="18" t="s">
        <v>605</v>
      </c>
      <c r="F67" s="19" t="n">
        <v>0</v>
      </c>
      <c r="G67" s="18" t="s">
        <v>589</v>
      </c>
      <c r="H67" s="18" t="s">
        <v>590</v>
      </c>
      <c r="I67" s="18" t="s">
        <v>591</v>
      </c>
      <c r="J67" s="19" t="n">
        <v>400000000</v>
      </c>
      <c r="K67" s="19" t="n">
        <v>100000000</v>
      </c>
      <c r="L67" s="0" t="n">
        <v>2020</v>
      </c>
      <c r="M67" s="20" t="n">
        <f aca="true">DATE(YEAR(NOW()), MONTH(NOW())-12, DAY(NOW()))</f>
        <v>43898</v>
      </c>
      <c r="N67" s="20" t="n">
        <f aca="true">DATE(YEAR(NOW()), MONTH(NOW())-12, DAY(NOW()))</f>
        <v>43898</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2</v>
      </c>
      <c r="AC67" s="0" t="str">
        <f aca="false">VLOOKUP(AB67,Parameters!$A$2:$B$6,2,1)</f>
        <v>&lt;6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752</v>
      </c>
    </row>
    <row r="68" customFormat="false" ht="13.8" hidden="false" customHeight="false" outlineLevel="0" collapsed="false">
      <c r="A68" s="17"/>
      <c r="B68" s="17" t="s">
        <v>595</v>
      </c>
      <c r="C68" s="0" t="s">
        <v>511</v>
      </c>
      <c r="D68" s="17" t="s">
        <v>528</v>
      </c>
      <c r="E68" s="18" t="s">
        <v>605</v>
      </c>
      <c r="F68" s="19" t="n">
        <v>0</v>
      </c>
      <c r="G68" s="18" t="s">
        <v>589</v>
      </c>
      <c r="H68" s="18" t="s">
        <v>590</v>
      </c>
      <c r="I68" s="18" t="s">
        <v>591</v>
      </c>
      <c r="J68" s="19" t="n">
        <v>400000000</v>
      </c>
      <c r="K68" s="19" t="n">
        <v>100000000</v>
      </c>
      <c r="L68" s="0" t="n">
        <v>2018</v>
      </c>
      <c r="M68" s="20" t="n">
        <f aca="true">DATE(YEAR(NOW()), MONTH(NOW())-36, DAY(NOW()))</f>
        <v>43167</v>
      </c>
      <c r="N68" s="20" t="n">
        <f aca="true">DATE(YEAR(NOW()), MONTH(NOW())-36, DAY(NOW()))</f>
        <v>43167</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2</v>
      </c>
      <c r="AC68" s="0" t="str">
        <f aca="false">VLOOKUP(AB68,Parameters!$A$2:$B$6,2,1)</f>
        <v>&lt;6</v>
      </c>
      <c r="AD68" s="22" t="n">
        <f aca="false">IF(J68&lt;=Parameters!$Y$2,INDEX('Bieu phi VCX'!$D$8:$N$33,MATCH(E68,'Bieu phi VCX'!$A$8:$A$33,0),MATCH(AC68,'Bieu phi VCX'!$D$7:$I$7,)),INDEX('Bieu phi VCX'!$J$8:$O$33,MATCH(E68,'Bieu phi VCX'!$A$8:$A$33,0),MATCH(AC68,'Bieu phi VCX'!$J$7:$O$7,)))</f>
        <v>0.025</v>
      </c>
      <c r="AE68" s="22" t="n">
        <f aca="false">IF(Q68="Y",Parameters!$Z$2,0)</f>
        <v>0.0005</v>
      </c>
      <c r="AF68" s="22" t="n">
        <f aca="false">IF(R68="Y", INDEX('Bieu phi VCX'!$R$8:$W$33,MATCH(E68,'Bieu phi VCX'!$A$8:$A$33,0),MATCH(AC68,'Bieu phi VCX'!$R$7:$V$7,0)), 0)</f>
        <v>0</v>
      </c>
      <c r="AG68" s="19" t="n">
        <f aca="false">VLOOKUP(S68,Parameters!$F$2:$G$5,2,0)</f>
        <v>2000000</v>
      </c>
      <c r="AH68" s="22" t="n">
        <f aca="false">IF(T68="Y", INDEX('Bieu phi VCX'!$X$8:$AB$33,MATCH(E68,'Bieu phi VCX'!$A$8:$A$33,0),MATCH(AC68,'Bieu phi VCX'!$X$7:$AB$7,0)),0)</f>
        <v>0.001</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15436643.8356164</v>
      </c>
      <c r="AQ68" s="27" t="s">
        <v>752</v>
      </c>
    </row>
    <row r="69" customFormat="false" ht="13.8" hidden="false" customHeight="false" outlineLevel="0" collapsed="false">
      <c r="A69" s="17"/>
      <c r="B69" s="17" t="s">
        <v>596</v>
      </c>
      <c r="C69" s="0" t="s">
        <v>511</v>
      </c>
      <c r="D69" s="17" t="s">
        <v>528</v>
      </c>
      <c r="E69" s="18" t="s">
        <v>605</v>
      </c>
      <c r="F69" s="19" t="n">
        <v>0</v>
      </c>
      <c r="G69" s="18" t="s">
        <v>589</v>
      </c>
      <c r="H69" s="18" t="s">
        <v>590</v>
      </c>
      <c r="I69" s="18" t="s">
        <v>591</v>
      </c>
      <c r="J69" s="19" t="n">
        <v>400000000</v>
      </c>
      <c r="K69" s="19" t="n">
        <v>100000000</v>
      </c>
      <c r="L69" s="0" t="n">
        <v>2015</v>
      </c>
      <c r="M69" s="20" t="n">
        <f aca="true">DATE(YEAR(NOW()), MONTH(NOW())-72, DAY(NOW()))</f>
        <v>42071</v>
      </c>
      <c r="N69" s="20" t="n">
        <f aca="true">DATE(YEAR(NOW()), MONTH(NOW())-72, DAY(NOW()))</f>
        <v>42071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2</v>
      </c>
      <c r="AC69" s="0" t="str">
        <f aca="false">VLOOKUP(AB69,Parameters!$A$2:$B$6,2,1)</f>
        <v>&lt;6</v>
      </c>
      <c r="AD69" s="22" t="n">
        <f aca="false">IF(J69&lt;=Parameters!$Y$2,INDEX('Bieu phi VCX'!$D$8:$N$33,MATCH(E69,'Bieu phi VCX'!$A$8:$A$33,0),MATCH(AC69,'Bieu phi VCX'!$D$7:$I$7,)),INDEX('Bieu phi VCX'!$J$8:$O$33,MATCH(E69,'Bieu phi VCX'!$A$8:$A$33,0),MATCH(AC69,'Bieu phi VCX'!$J$7:$O$7,)))</f>
        <v>0.025</v>
      </c>
      <c r="AE69" s="22" t="n">
        <f aca="false">IF(Q69="Y",Parameters!$Z$2,0)</f>
        <v>0.0005</v>
      </c>
      <c r="AF69" s="22" t="n">
        <f aca="false">IF(R69="Y", INDEX('Bieu phi VCX'!$R$8:$W$33,MATCH(E69,'Bieu phi VCX'!$A$8:$A$33,0),MATCH(AC69,'Bieu phi VCX'!$R$7:$V$7,0)), 0)</f>
        <v>0</v>
      </c>
      <c r="AG69" s="19" t="n">
        <f aca="false">VLOOKUP(S69,Parameters!$F$2:$G$5,2,0)</f>
        <v>3400000</v>
      </c>
      <c r="AH69" s="22" t="n">
        <f aca="false">IF(T69="Y", INDEX('Bieu phi VCX'!$X$8:$AB$33,MATCH(E69,'Bieu phi VCX'!$A$8:$A$33,0),MATCH(AC69,'Bieu phi VCX'!$X$7:$AB$7,0)),0)</f>
        <v>0.001</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17536643.8356164</v>
      </c>
      <c r="AQ69" s="27" t="s">
        <v>752</v>
      </c>
    </row>
    <row r="70" customFormat="false" ht="13.8" hidden="false" customHeight="false" outlineLevel="0" collapsed="false">
      <c r="A70" s="17"/>
      <c r="B70" s="17" t="s">
        <v>597</v>
      </c>
      <c r="C70" s="0" t="s">
        <v>511</v>
      </c>
      <c r="D70" s="17" t="s">
        <v>528</v>
      </c>
      <c r="E70" s="18" t="s">
        <v>605</v>
      </c>
      <c r="F70" s="19" t="n">
        <v>0</v>
      </c>
      <c r="G70" s="18" t="s">
        <v>589</v>
      </c>
      <c r="H70" s="18" t="s">
        <v>590</v>
      </c>
      <c r="I70" s="18" t="s">
        <v>591</v>
      </c>
      <c r="J70" s="19" t="n">
        <v>400000000</v>
      </c>
      <c r="K70" s="19" t="n">
        <v>100000000</v>
      </c>
      <c r="L70" s="0" t="n">
        <v>2011</v>
      </c>
      <c r="M70" s="20" t="n">
        <f aca="true">DATE(YEAR(NOW()), MONTH(NOW())-120, DAY(NOW()))</f>
        <v>40610</v>
      </c>
      <c r="N70" s="20" t="n">
        <f aca="true">DATE(YEAR(NOW()), MONTH(NOW())-120, DAY(NOW()))</f>
        <v>40610</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2</v>
      </c>
      <c r="AC70" s="0" t="str">
        <f aca="false">VLOOKUP(AB70,Parameters!$A$2:$B$6,2,1)</f>
        <v>&lt;6</v>
      </c>
      <c r="AD70" s="22" t="n">
        <f aca="false">IF(J70&lt;=Parameters!$Y$2,INDEX('Bieu phi VCX'!$D$8:$N$33,MATCH(E70,'Bieu phi VCX'!$A$8:$A$33,0),MATCH(AC70,'Bieu phi VCX'!$D$7:$I$7,)),INDEX('Bieu phi VCX'!$J$8:$O$33,MATCH(E70,'Bieu phi VCX'!$A$8:$A$33,0),MATCH(AC70,'Bieu phi VCX'!$J$7:$O$7,)))</f>
        <v>0.025</v>
      </c>
      <c r="AE70" s="22" t="n">
        <f aca="false">IF(Q70="Y",Parameters!$Z$2,0)</f>
        <v>0.0005</v>
      </c>
      <c r="AF70" s="22" t="n">
        <f aca="false">IF(R70="Y", INDEX('Bieu phi VCX'!$R$8:$W$33,MATCH(E70,'Bieu phi VCX'!$A$8:$A$33,0),MATCH(AC70,'Bieu phi VCX'!$R$7:$V$7,0)), 0)</f>
        <v>0</v>
      </c>
      <c r="AG70" s="19" t="n">
        <f aca="false">VLOOKUP(S70,Parameters!$F$2:$G$5,2,0)</f>
        <v>1400000</v>
      </c>
      <c r="AH70" s="22" t="n">
        <f aca="false">IF(T70="Y", INDEX('Bieu phi VCX'!$X$8:$AB$33,MATCH(E70,'Bieu phi VCX'!$A$8:$A$33,0),MATCH(AC70,'Bieu phi VCX'!$X$7:$AB$7,0)),0)</f>
        <v>0.001</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0.0005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14536643.8356164</v>
      </c>
      <c r="AQ70" s="27" t="s">
        <v>752</v>
      </c>
    </row>
    <row r="71" customFormat="false" ht="13.8" hidden="false" customHeight="false" outlineLevel="0" collapsed="false">
      <c r="A71" s="17"/>
      <c r="B71" s="17" t="s">
        <v>598</v>
      </c>
      <c r="C71" s="0" t="s">
        <v>511</v>
      </c>
      <c r="D71" s="17" t="s">
        <v>528</v>
      </c>
      <c r="E71" s="18" t="s">
        <v>605</v>
      </c>
      <c r="F71" s="19" t="n">
        <v>0</v>
      </c>
      <c r="G71" s="18" t="s">
        <v>589</v>
      </c>
      <c r="H71" s="18" t="s">
        <v>590</v>
      </c>
      <c r="I71" s="18" t="s">
        <v>591</v>
      </c>
      <c r="J71" s="19" t="n">
        <v>400000000</v>
      </c>
      <c r="K71" s="19" t="n">
        <v>100000000</v>
      </c>
      <c r="L71" s="0" t="n">
        <v>2006</v>
      </c>
      <c r="M71" s="20" t="n">
        <f aca="true">DATE(YEAR(NOW()), MONTH(NOW())-180, DAY(NOW()))</f>
        <v>38784</v>
      </c>
      <c r="N71" s="20" t="n">
        <f aca="true">DATE(YEAR(NOW()), MONTH(NOW())-180, DAY(NOW()))</f>
        <v>38784</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2</v>
      </c>
      <c r="AC71" s="0" t="str">
        <f aca="false">VLOOKUP(AB71,Parameters!$A$2:$B$7,2,1)</f>
        <v>&lt;6</v>
      </c>
      <c r="AD71" s="22" t="n">
        <f aca="false">IF(J71&lt;=Parameters!$Y$2,INDEX('Bieu phi VCX'!$D$8:$N$33,MATCH(E71,'Bieu phi VCX'!$A$8:$A$33,0),MATCH(AC71,'Bieu phi VCX'!$D$7:$I$7,)),INDEX('Bieu phi VCX'!$J$8:$O$33,MATCH(E71,'Bieu phi VCX'!$A$8:$A$33,0),MATCH(AC71,'Bieu phi VCX'!$J$7:$O$7,)))</f>
        <v>0.025</v>
      </c>
      <c r="AE71" s="22" t="n">
        <f aca="false">IF(Q71="Y",Parameters!$Z$2,0)</f>
        <v>0.0005</v>
      </c>
      <c r="AF71" s="22" t="n">
        <f aca="false">IF(R71="Y", INDEX('Bieu phi VCX'!$R$8:$W$33,MATCH(E71,'Bieu phi VCX'!$A$8:$A$33,0),MATCH(AC71,'Bieu phi VCX'!$R$7:$W$7,0)), 0)</f>
        <v>0</v>
      </c>
      <c r="AG71" s="19" t="n">
        <f aca="false">VLOOKUP(S71,Parameters!$F$2:$G$5,2,0)</f>
        <v>1400000</v>
      </c>
      <c r="AH71" s="22" t="n">
        <f aca="false">IF(T71="Y", INDEX('Bieu phi VCX'!$X$8:$AC$33,MATCH(E71,'Bieu phi VCX'!$A$8:$A$33,0),MATCH(AC71,'Bieu phi VCX'!$X$7:$AC$7,0)),0)</f>
        <v>0.001</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14536643.8356164</v>
      </c>
      <c r="AQ71" s="27" t="s">
        <v>752</v>
      </c>
    </row>
    <row r="72" customFormat="false" ht="13.8" hidden="false" customHeight="false" outlineLevel="0" collapsed="false">
      <c r="A72" s="17" t="s">
        <v>600</v>
      </c>
      <c r="B72" s="17" t="s">
        <v>587</v>
      </c>
      <c r="C72" s="0" t="s">
        <v>511</v>
      </c>
      <c r="D72" s="17" t="s">
        <v>528</v>
      </c>
      <c r="E72" s="18" t="s">
        <v>605</v>
      </c>
      <c r="F72" s="19" t="n">
        <v>0</v>
      </c>
      <c r="G72" s="18" t="s">
        <v>589</v>
      </c>
      <c r="H72" s="18" t="s">
        <v>590</v>
      </c>
      <c r="I72" s="18" t="s">
        <v>591</v>
      </c>
      <c r="J72" s="19" t="n">
        <v>410000000</v>
      </c>
      <c r="K72" s="19" t="n">
        <v>400000000</v>
      </c>
      <c r="L72" s="0" t="n">
        <v>2020</v>
      </c>
      <c r="M72" s="20" t="n">
        <f aca="true">DATE(YEAR(NOW()), MONTH(NOW())-12, DAY(NOW()))</f>
        <v>43898</v>
      </c>
      <c r="N72" s="20" t="n">
        <f aca="true">DATE(YEAR(NOW()), MONTH(NOW())-12, DAY(NOW()))</f>
        <v>43898</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2</v>
      </c>
      <c r="AC72" s="0" t="str">
        <f aca="false">VLOOKUP(AB72,Parameters!$A$2:$B$6,2,1)</f>
        <v>&lt;6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752</v>
      </c>
    </row>
    <row r="73" customFormat="false" ht="13.8" hidden="false" customHeight="false" outlineLevel="0" collapsed="false">
      <c r="A73" s="17"/>
      <c r="B73" s="17" t="s">
        <v>595</v>
      </c>
      <c r="C73" s="0" t="s">
        <v>511</v>
      </c>
      <c r="D73" s="17" t="s">
        <v>528</v>
      </c>
      <c r="E73" s="18" t="s">
        <v>605</v>
      </c>
      <c r="F73" s="19" t="n">
        <v>0</v>
      </c>
      <c r="G73" s="18" t="s">
        <v>589</v>
      </c>
      <c r="H73" s="18" t="s">
        <v>590</v>
      </c>
      <c r="I73" s="18" t="s">
        <v>591</v>
      </c>
      <c r="J73" s="19" t="n">
        <v>500000000</v>
      </c>
      <c r="K73" s="19" t="n">
        <v>400000000</v>
      </c>
      <c r="L73" s="0" t="n">
        <v>2018</v>
      </c>
      <c r="M73" s="20" t="n">
        <f aca="true">DATE(YEAR(NOW()), MONTH(NOW())-36, DAY(NOW()))</f>
        <v>43167</v>
      </c>
      <c r="N73" s="20" t="n">
        <f aca="true">DATE(YEAR(NOW()), MONTH(NOW())-36, DAY(NOW()))</f>
        <v>43167</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2</v>
      </c>
      <c r="AC73" s="0" t="str">
        <f aca="false">VLOOKUP(AB73,Parameters!$A$2:$B$6,2,1)</f>
        <v>&lt;6</v>
      </c>
      <c r="AD73" s="22" t="n">
        <f aca="false">IF(J73&lt;=Parameters!$Y$2,INDEX('Bieu phi VCX'!$D$8:$N$33,MATCH(E73,'Bieu phi VCX'!$A$8:$A$33,0),MATCH(AC73,'Bieu phi VCX'!$D$7:$I$7,)),INDEX('Bieu phi VCX'!$J$8:$O$33,MATCH(E73,'Bieu phi VCX'!$A$8:$A$33,0),MATCH(AC73,'Bieu phi VCX'!$J$7:$O$7,)))</f>
        <v>0.015</v>
      </c>
      <c r="AE73" s="22" t="n">
        <f aca="false">IF(Q73="Y",Parameters!$Z$2,0)</f>
        <v>0.0005</v>
      </c>
      <c r="AF73" s="22" t="n">
        <f aca="false">IF(R73="Y", INDEX('Bieu phi VCX'!$R$8:$W$33,MATCH(E73,'Bieu phi VCX'!$A$8:$A$33,0),MATCH(AC73,'Bieu phi VCX'!$R$7:$V$7,0)), 0)</f>
        <v>0</v>
      </c>
      <c r="AG73" s="19" t="n">
        <f aca="false">VLOOKUP(S73,Parameters!$F$2:$G$5,2,0)</f>
        <v>0</v>
      </c>
      <c r="AH73" s="22" t="n">
        <f aca="false">IF(T73="Y", INDEX('Bieu phi VCX'!$X$8:$AB$33,MATCH(E73,'Bieu phi VCX'!$A$8:$A$33,0),MATCH(AC73,'Bieu phi VCX'!$X$7:$AB$7,0)),0)</f>
        <v>0.001</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43746575.3424658</v>
      </c>
      <c r="AQ73" s="27" t="s">
        <v>752</v>
      </c>
    </row>
    <row r="74" customFormat="false" ht="13.8" hidden="false" customHeight="false" outlineLevel="0" collapsed="false">
      <c r="A74" s="17"/>
      <c r="B74" s="17" t="s">
        <v>596</v>
      </c>
      <c r="C74" s="0" t="s">
        <v>511</v>
      </c>
      <c r="D74" s="17" t="s">
        <v>528</v>
      </c>
      <c r="E74" s="18" t="s">
        <v>605</v>
      </c>
      <c r="F74" s="19" t="n">
        <v>0</v>
      </c>
      <c r="G74" s="18" t="s">
        <v>589</v>
      </c>
      <c r="H74" s="18" t="s">
        <v>590</v>
      </c>
      <c r="I74" s="18" t="s">
        <v>591</v>
      </c>
      <c r="J74" s="19" t="n">
        <v>450000000</v>
      </c>
      <c r="K74" s="19" t="n">
        <v>400000000</v>
      </c>
      <c r="L74" s="0" t="n">
        <v>2015</v>
      </c>
      <c r="M74" s="20" t="n">
        <f aca="true">DATE(YEAR(NOW()), MONTH(NOW())-72, DAY(NOW()))</f>
        <v>42071</v>
      </c>
      <c r="N74" s="20" t="n">
        <f aca="true">DATE(YEAR(NOW()), MONTH(NOW())-72, DAY(NOW()))</f>
        <v>42071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2</v>
      </c>
      <c r="AC74" s="0" t="str">
        <f aca="false">VLOOKUP(AB74,Parameters!$A$2:$B$6,2,1)</f>
        <v>&lt;6</v>
      </c>
      <c r="AD74" s="22" t="n">
        <f aca="false">IF(J74&lt;=Parameters!$Y$2,INDEX('Bieu phi VCX'!$D$8:$N$33,MATCH(E74,'Bieu phi VCX'!$A$8:$A$33,0),MATCH(AC74,'Bieu phi VCX'!$D$7:$I$7,)),INDEX('Bieu phi VCX'!$J$8:$O$33,MATCH(E74,'Bieu phi VCX'!$A$8:$A$33,0),MATCH(AC74,'Bieu phi VCX'!$J$7:$O$7,)))</f>
        <v>0.015</v>
      </c>
      <c r="AE74" s="22" t="n">
        <f aca="false">IF(Q74="Y",Parameters!$Z$2,0)</f>
        <v>0.0005</v>
      </c>
      <c r="AF74" s="22" t="n">
        <f aca="false">IF(R74="Y", INDEX('Bieu phi VCX'!$R$8:$W$33,MATCH(E74,'Bieu phi VCX'!$A$8:$A$33,0),MATCH(AC74,'Bieu phi VCX'!$R$7:$V$7,0)), 0)</f>
        <v>0</v>
      </c>
      <c r="AG74" s="19" t="n">
        <f aca="false">VLOOKUP(S74,Parameters!$F$2:$G$5,2,0)</f>
        <v>0</v>
      </c>
      <c r="AH74" s="22" t="n">
        <f aca="false">IF(T74="Y", INDEX('Bieu phi VCX'!$X$8:$AB$33,MATCH(E74,'Bieu phi VCX'!$A$8:$A$33,0),MATCH(AC74,'Bieu phi VCX'!$X$7:$AB$7,0)),0)</f>
        <v>0.001</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43746575.3424658</v>
      </c>
      <c r="AQ74" s="27" t="s">
        <v>752</v>
      </c>
    </row>
    <row r="75" customFormat="false" ht="13.8" hidden="false" customHeight="false" outlineLevel="0" collapsed="false">
      <c r="A75" s="17"/>
      <c r="B75" s="17" t="s">
        <v>597</v>
      </c>
      <c r="C75" s="0" t="s">
        <v>511</v>
      </c>
      <c r="D75" s="17" t="s">
        <v>528</v>
      </c>
      <c r="E75" s="18" t="s">
        <v>605</v>
      </c>
      <c r="F75" s="19" t="n">
        <v>0</v>
      </c>
      <c r="G75" s="18" t="s">
        <v>589</v>
      </c>
      <c r="H75" s="18" t="s">
        <v>590</v>
      </c>
      <c r="I75" s="18" t="s">
        <v>591</v>
      </c>
      <c r="J75" s="19" t="n">
        <v>600000000</v>
      </c>
      <c r="K75" s="19" t="n">
        <v>400000000</v>
      </c>
      <c r="L75" s="0" t="n">
        <v>2011</v>
      </c>
      <c r="M75" s="20" t="n">
        <f aca="true">DATE(YEAR(NOW()), MONTH(NOW())-120, DAY(NOW()))</f>
        <v>40610</v>
      </c>
      <c r="N75" s="20" t="n">
        <f aca="true">DATE(YEAR(NOW()), MONTH(NOW())-120, DAY(NOW()))</f>
        <v>40610</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2</v>
      </c>
      <c r="AC75" s="0" t="str">
        <f aca="false">VLOOKUP(AB75,Parameters!$A$2:$B$6,2,1)</f>
        <v>&lt;6</v>
      </c>
      <c r="AD75" s="22" t="n">
        <f aca="false">IF(J75&lt;=Parameters!$Y$2,INDEX('Bieu phi VCX'!$D$8:$N$33,MATCH(E75,'Bieu phi VCX'!$A$8:$A$33,0),MATCH(AC75,'Bieu phi VCX'!$D$7:$I$7,)),INDEX('Bieu phi VCX'!$J$8:$O$33,MATCH(E75,'Bieu phi VCX'!$A$8:$A$33,0),MATCH(AC75,'Bieu phi VCX'!$J$7:$O$7,)))</f>
        <v>0.015</v>
      </c>
      <c r="AE75" s="22" t="n">
        <f aca="false">IF(Q75="Y",Parameters!$Z$2,0)</f>
        <v>0.0005</v>
      </c>
      <c r="AF75" s="22" t="n">
        <f aca="false">IF(R75="Y", INDEX('Bieu phi VCX'!$R$8:$W$33,MATCH(E75,'Bieu phi VCX'!$A$8:$A$33,0),MATCH(AC75,'Bieu phi VCX'!$R$7:$V$7,0)), 0)</f>
        <v>0</v>
      </c>
      <c r="AG75" s="19" t="n">
        <f aca="false">VLOOKUP(S75,Parameters!$F$2:$G$5,2,0)</f>
        <v>0</v>
      </c>
      <c r="AH75" s="22" t="n">
        <f aca="false">IF(T75="Y", INDEX('Bieu phi VCX'!$X$8:$AB$33,MATCH(E75,'Bieu phi VCX'!$A$8:$A$33,0),MATCH(AC75,'Bieu phi VCX'!$X$7:$AB$7,0)),0)</f>
        <v>0.001</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0.0005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43746575.3424658</v>
      </c>
      <c r="AQ75" s="27" t="s">
        <v>752</v>
      </c>
    </row>
    <row r="76" customFormat="false" ht="13.8" hidden="false" customHeight="false" outlineLevel="0" collapsed="false">
      <c r="A76" s="17"/>
      <c r="B76" s="17" t="s">
        <v>598</v>
      </c>
      <c r="C76" s="0" t="s">
        <v>511</v>
      </c>
      <c r="D76" s="17" t="s">
        <v>528</v>
      </c>
      <c r="E76" s="18" t="s">
        <v>605</v>
      </c>
      <c r="F76" s="19" t="n">
        <v>0</v>
      </c>
      <c r="G76" s="18" t="s">
        <v>589</v>
      </c>
      <c r="H76" s="18" t="s">
        <v>590</v>
      </c>
      <c r="I76" s="18" t="s">
        <v>591</v>
      </c>
      <c r="J76" s="19" t="n">
        <v>600000000</v>
      </c>
      <c r="K76" s="19" t="n">
        <v>100000000</v>
      </c>
      <c r="L76" s="0" t="n">
        <v>2006</v>
      </c>
      <c r="M76" s="20" t="n">
        <f aca="true">DATE(YEAR(NOW()), MONTH(NOW())-180, DAY(NOW()))</f>
        <v>38784</v>
      </c>
      <c r="N76" s="20" t="n">
        <f aca="true">DATE(YEAR(NOW()), MONTH(NOW())-180, DAY(NOW()))</f>
        <v>38784</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2</v>
      </c>
      <c r="AC76" s="0" t="str">
        <f aca="false">VLOOKUP(AB76,Parameters!$A$2:$B$7,2,1)</f>
        <v>&lt;6</v>
      </c>
      <c r="AD76" s="22" t="n">
        <f aca="false">IF(J76&lt;=Parameters!$Y$2,INDEX('Bieu phi VCX'!$D$8:$N$33,MATCH(E76,'Bieu phi VCX'!$A$8:$A$33,0),MATCH(AC76,'Bieu phi VCX'!$D$7:$I$7,)),INDEX('Bieu phi VCX'!$J$8:$O$33,MATCH(E76,'Bieu phi VCX'!$A$8:$A$33,0),MATCH(AC76,'Bieu phi VCX'!$J$7:$O$7,)))</f>
        <v>0.015</v>
      </c>
      <c r="AE76" s="22" t="n">
        <f aca="false">IF(Q76="Y",Parameters!$Z$2,0)</f>
        <v>0.0005</v>
      </c>
      <c r="AF76" s="22" t="n">
        <f aca="false">IF(R76="Y", INDEX('Bieu phi VCX'!$R$8:$W$33,MATCH(E76,'Bieu phi VCX'!$A$8:$A$33,0),MATCH(AC76,'Bieu phi VCX'!$R$7:$W$7,0)), 0)</f>
        <v>0</v>
      </c>
      <c r="AG76" s="19" t="n">
        <f aca="false">VLOOKUP(S76,Parameters!$F$2:$G$5,2,0)</f>
        <v>1400000</v>
      </c>
      <c r="AH76" s="22" t="n">
        <f aca="false">IF(T76="Y", INDEX('Bieu phi VCX'!$X$8:$AC$33,MATCH(E76,'Bieu phi VCX'!$A$8:$A$33,0),MATCH(AC76,'Bieu phi VCX'!$X$7:$AC$7,0)),0)</f>
        <v>0.001</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13036643.8356164</v>
      </c>
      <c r="AQ76" s="27" t="s">
        <v>752</v>
      </c>
    </row>
    <row r="77" s="33" customFormat="true" ht="13.8" hidden="false" customHeight="false" outlineLevel="0" collapsed="false">
      <c r="A77" s="28" t="s">
        <v>586</v>
      </c>
      <c r="B77" s="28" t="s">
        <v>587</v>
      </c>
      <c r="C77" s="0" t="s">
        <v>511</v>
      </c>
      <c r="D77" s="28" t="s">
        <v>526</v>
      </c>
      <c r="E77" s="29" t="s">
        <v>606</v>
      </c>
      <c r="F77" s="30" t="n">
        <v>0</v>
      </c>
      <c r="G77" s="18" t="s">
        <v>589</v>
      </c>
      <c r="H77" s="29" t="s">
        <v>590</v>
      </c>
      <c r="I77" s="29" t="s">
        <v>591</v>
      </c>
      <c r="J77" s="30" t="n">
        <v>390000000</v>
      </c>
      <c r="K77" s="30" t="n">
        <v>100000000</v>
      </c>
      <c r="L77" s="0" t="n">
        <v>2020</v>
      </c>
      <c r="M77" s="20" t="n">
        <f aca="true">DATE(YEAR(NOW()), MONTH(NOW())-12, DAY(NOW()))</f>
        <v>43898</v>
      </c>
      <c r="N77" s="20" t="n">
        <f aca="true">DATE(YEAR(NOW()), MONTH(NOW())-12, DAY(NOW()))</f>
        <v>43898</v>
      </c>
      <c r="O77" s="31" t="n">
        <v>43831</v>
      </c>
      <c r="P77" s="31" t="n">
        <v>44196</v>
      </c>
      <c r="Q77" s="32" t="s">
        <v>592</v>
      </c>
      <c r="R77" s="32" t="s">
        <v>592</v>
      </c>
      <c r="S77" s="30" t="s">
        <v>593</v>
      </c>
      <c r="T77" s="32" t="s">
        <v>592</v>
      </c>
      <c r="U77" s="32" t="s">
        <v>592</v>
      </c>
      <c r="V77" s="32" t="s">
        <v>592</v>
      </c>
      <c r="W77" s="32" t="s">
        <v>592</v>
      </c>
      <c r="X77" s="32" t="s">
        <v>592</v>
      </c>
      <c r="Y77" s="32" t="s">
        <v>592</v>
      </c>
      <c r="Z77" s="32" t="s">
        <v>592</v>
      </c>
      <c r="AA77" s="31" t="n">
        <f aca="false">DATE(YEAR(O77)+1,MONTH(O77),DAY(O77))</f>
        <v>44197</v>
      </c>
      <c r="AB77" s="33" t="n">
        <f aca="false">IF(G77="Trong nước", DATEDIF(DATE(YEAR(M77),MONTH(M77),1),DATE(YEAR(N77),MONTH(N77),1),"m"), DATEDIF(DATE(L77,1,1),DATE(YEAR(N77),MONTH(N77),1),"m"))</f>
        <v>2</v>
      </c>
      <c r="AC77" s="33" t="str">
        <f aca="false">VLOOKUP(AB77,Parameters!$A$2:$B$6,2,1)</f>
        <v>&lt;6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752</v>
      </c>
      <c r="AMG77" s="0"/>
      <c r="AMH77" s="0"/>
      <c r="AMI77" s="0"/>
      <c r="AMJ77" s="0"/>
    </row>
    <row r="78" s="33" customFormat="true" ht="13.8" hidden="false" customHeight="false" outlineLevel="0" collapsed="false">
      <c r="A78" s="28"/>
      <c r="B78" s="28" t="s">
        <v>595</v>
      </c>
      <c r="C78" s="0" t="s">
        <v>511</v>
      </c>
      <c r="D78" s="28" t="s">
        <v>526</v>
      </c>
      <c r="E78" s="29" t="s">
        <v>606</v>
      </c>
      <c r="F78" s="30" t="n">
        <v>0</v>
      </c>
      <c r="G78" s="18" t="s">
        <v>589</v>
      </c>
      <c r="H78" s="29" t="s">
        <v>590</v>
      </c>
      <c r="I78" s="29" t="s">
        <v>591</v>
      </c>
      <c r="J78" s="30" t="n">
        <v>390000000</v>
      </c>
      <c r="K78" s="30" t="n">
        <v>100000000</v>
      </c>
      <c r="L78" s="0" t="n">
        <v>2018</v>
      </c>
      <c r="M78" s="20" t="n">
        <f aca="true">DATE(YEAR(NOW()), MONTH(NOW())-36, DAY(NOW()))</f>
        <v>43167</v>
      </c>
      <c r="N78" s="20" t="n">
        <f aca="true">DATE(YEAR(NOW()), MONTH(NOW())-36, DAY(NOW()))</f>
        <v>43167</v>
      </c>
      <c r="O78" s="31" t="n">
        <v>43831</v>
      </c>
      <c r="P78" s="31" t="n">
        <v>44196</v>
      </c>
      <c r="Q78" s="32" t="s">
        <v>592</v>
      </c>
      <c r="R78" s="32" t="s">
        <v>592</v>
      </c>
      <c r="S78" s="30" t="s">
        <v>593</v>
      </c>
      <c r="T78" s="32" t="s">
        <v>592</v>
      </c>
      <c r="U78" s="32" t="s">
        <v>592</v>
      </c>
      <c r="V78" s="32" t="s">
        <v>592</v>
      </c>
      <c r="W78" s="32" t="s">
        <v>592</v>
      </c>
      <c r="X78" s="32" t="s">
        <v>592</v>
      </c>
      <c r="Y78" s="32" t="s">
        <v>592</v>
      </c>
      <c r="Z78" s="32" t="s">
        <v>592</v>
      </c>
      <c r="AA78" s="31" t="n">
        <f aca="false">DATE(YEAR(O78)+1,MONTH(O78),DAY(O78))</f>
        <v>44197</v>
      </c>
      <c r="AB78" s="33" t="n">
        <f aca="false">IF(G78="Trong nước", DATEDIF(DATE(YEAR(M78),MONTH(M78),1),DATE(YEAR(N78),MONTH(N78),1),"m"), DATEDIF(DATE(L78,1,1),DATE(YEAR(N78),MONTH(N78),1),"m"))</f>
        <v>2</v>
      </c>
      <c r="AC78" s="33" t="str">
        <f aca="false">VLOOKUP(AB78,Parameters!$A$2:$B$6,2,1)</f>
        <v>&lt;6</v>
      </c>
      <c r="AD78" s="22" t="n">
        <f aca="false">IF(J78&lt;=Parameters!$Y$2,INDEX('Bieu phi VCX'!$D$8:$N$33,MATCH(E78,'Bieu phi VCX'!$A$8:$A$33,0),MATCH(AC78,'Bieu phi VCX'!$D$7:$I$7,)),INDEX('Bieu phi VCX'!$J$8:$O$33,MATCH(E78,'Bieu phi VCX'!$A$8:$A$33,0),MATCH(AC78,'Bieu phi VCX'!$J$7:$O$7,)))</f>
        <v>0.032</v>
      </c>
      <c r="AE78" s="22" t="n">
        <f aca="false">IF(Q78="Y",Parameters!$Z$2,0)</f>
        <v>0.0005</v>
      </c>
      <c r="AF78" s="34" t="n">
        <f aca="false">IF(R78="Y", INDEX('Bieu phi VCX'!$R$8:$W$33,MATCH(E78,'Bieu phi VCX'!$A$8:$A$33,0),MATCH(AC78,'Bieu phi VCX'!$R$7:$V$7,0)), 0)</f>
        <v>0</v>
      </c>
      <c r="AG78" s="30" t="n">
        <f aca="false">VLOOKUP(S78,Parameters!$F$2:$G$5,2,0)</f>
        <v>0</v>
      </c>
      <c r="AH78" s="34" t="n">
        <f aca="false">IF(T78="Y", INDEX('Bieu phi VCX'!$X$8:$AB$33,MATCH(E78,'Bieu phi VCX'!$A$8:$A$33,0),MATCH(AC78,'Bieu phi VCX'!$X$7:$AB$7,0)),0)</f>
        <v>0.0025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13711643.8356164</v>
      </c>
      <c r="AQ78" s="27" t="s">
        <v>752</v>
      </c>
      <c r="AMG78" s="0"/>
      <c r="AMH78" s="0"/>
      <c r="AMI78" s="0"/>
      <c r="AMJ78" s="0"/>
    </row>
    <row r="79" s="33" customFormat="true" ht="13.8" hidden="false" customHeight="false" outlineLevel="0" collapsed="false">
      <c r="A79" s="28"/>
      <c r="B79" s="28" t="s">
        <v>596</v>
      </c>
      <c r="C79" s="0" t="s">
        <v>511</v>
      </c>
      <c r="D79" s="28" t="s">
        <v>526</v>
      </c>
      <c r="E79" s="29" t="s">
        <v>606</v>
      </c>
      <c r="F79" s="30" t="n">
        <v>0</v>
      </c>
      <c r="G79" s="18" t="s">
        <v>589</v>
      </c>
      <c r="H79" s="29" t="s">
        <v>590</v>
      </c>
      <c r="I79" s="29" t="s">
        <v>591</v>
      </c>
      <c r="J79" s="30" t="n">
        <v>390000000</v>
      </c>
      <c r="K79" s="30" t="n">
        <v>100000000</v>
      </c>
      <c r="L79" s="0" t="n">
        <v>2015</v>
      </c>
      <c r="M79" s="20" t="n">
        <f aca="true">DATE(YEAR(NOW()), MONTH(NOW())-72, DAY(NOW()))</f>
        <v>42071</v>
      </c>
      <c r="N79" s="20" t="n">
        <f aca="true">DATE(YEAR(NOW()), MONTH(NOW())-72, DAY(NOW()))</f>
        <v>42071</v>
      </c>
      <c r="O79" s="31" t="n">
        <v>43831</v>
      </c>
      <c r="P79" s="31" t="n">
        <v>44196</v>
      </c>
      <c r="Q79" s="32" t="s">
        <v>592</v>
      </c>
      <c r="R79" s="32" t="s">
        <v>592</v>
      </c>
      <c r="S79" s="30" t="s">
        <v>593</v>
      </c>
      <c r="T79" s="32" t="s">
        <v>592</v>
      </c>
      <c r="U79" s="32" t="s">
        <v>592</v>
      </c>
      <c r="V79" s="32" t="s">
        <v>592</v>
      </c>
      <c r="W79" s="32" t="s">
        <v>592</v>
      </c>
      <c r="X79" s="32" t="s">
        <v>592</v>
      </c>
      <c r="Y79" s="32" t="s">
        <v>592</v>
      </c>
      <c r="Z79" s="32" t="s">
        <v>592</v>
      </c>
      <c r="AA79" s="31" t="n">
        <f aca="false">DATE(YEAR(O79)+1,MONTH(O79),DAY(O79))</f>
        <v>44197</v>
      </c>
      <c r="AB79" s="33" t="n">
        <f aca="false">IF(G79="Trong nước", DATEDIF(DATE(YEAR(M79),MONTH(M79),1),DATE(YEAR(N79),MONTH(N79),1),"m"), DATEDIF(DATE(L79,1,1),DATE(YEAR(N79),MONTH(N79),1),"m"))</f>
        <v>2</v>
      </c>
      <c r="AC79" s="33" t="str">
        <f aca="false">VLOOKUP(AB79,Parameters!$A$2:$B$6,2,1)</f>
        <v>&lt;6</v>
      </c>
      <c r="AD79" s="22" t="n">
        <f aca="false">IF(J79&lt;=Parameters!$Y$2,INDEX('Bieu phi VCX'!$D$8:$N$33,MATCH(E79,'Bieu phi VCX'!$A$8:$A$33,0),MATCH(AC79,'Bieu phi VCX'!$D$7:$I$7,)),INDEX('Bieu phi VCX'!$J$8:$O$33,MATCH(E79,'Bieu phi VCX'!$A$8:$A$33,0),MATCH(AC79,'Bieu phi VCX'!$J$7:$O$7,)))</f>
        <v>0.032</v>
      </c>
      <c r="AE79" s="22" t="n">
        <f aca="false">IF(Q79="Y",Parameters!$Z$2,0)</f>
        <v>0.0005</v>
      </c>
      <c r="AF79" s="34" t="n">
        <f aca="false">IF(R79="Y", INDEX('Bieu phi VCX'!$R$8:$W$33,MATCH(E79,'Bieu phi VCX'!$A$8:$A$33,0),MATCH(AC79,'Bieu phi VCX'!$R$7:$V$7,0)), 0)</f>
        <v>0</v>
      </c>
      <c r="AG79" s="30" t="n">
        <f aca="false">VLOOKUP(S79,Parameters!$F$2:$G$5,2,0)</f>
        <v>0</v>
      </c>
      <c r="AH79" s="34"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13711643.8356164</v>
      </c>
      <c r="AQ79" s="27" t="s">
        <v>752</v>
      </c>
      <c r="AMG79" s="0"/>
      <c r="AMH79" s="0"/>
      <c r="AMI79" s="0"/>
      <c r="AMJ79" s="0"/>
    </row>
    <row r="80" s="33" customFormat="true" ht="13.8" hidden="false" customHeight="false" outlineLevel="0" collapsed="false">
      <c r="A80" s="28"/>
      <c r="B80" s="28" t="s">
        <v>597</v>
      </c>
      <c r="C80" s="0" t="s">
        <v>511</v>
      </c>
      <c r="D80" s="28" t="s">
        <v>526</v>
      </c>
      <c r="E80" s="29" t="s">
        <v>606</v>
      </c>
      <c r="F80" s="30" t="n">
        <v>0</v>
      </c>
      <c r="G80" s="18" t="s">
        <v>589</v>
      </c>
      <c r="H80" s="29" t="s">
        <v>590</v>
      </c>
      <c r="I80" s="29" t="s">
        <v>591</v>
      </c>
      <c r="J80" s="30" t="n">
        <v>390000000</v>
      </c>
      <c r="K80" s="30" t="n">
        <v>100000000</v>
      </c>
      <c r="L80" s="0" t="n">
        <v>2011</v>
      </c>
      <c r="M80" s="20" t="n">
        <f aca="true">DATE(YEAR(NOW()), MONTH(NOW())-120, DAY(NOW()))</f>
        <v>40610</v>
      </c>
      <c r="N80" s="20" t="n">
        <f aca="true">DATE(YEAR(NOW()), MONTH(NOW())-120, DAY(NOW()))</f>
        <v>40610</v>
      </c>
      <c r="O80" s="31" t="n">
        <v>43831</v>
      </c>
      <c r="P80" s="31" t="n">
        <v>44196</v>
      </c>
      <c r="Q80" s="32" t="s">
        <v>592</v>
      </c>
      <c r="R80" s="32" t="s">
        <v>592</v>
      </c>
      <c r="S80" s="30" t="s">
        <v>593</v>
      </c>
      <c r="T80" s="32" t="s">
        <v>592</v>
      </c>
      <c r="U80" s="32" t="s">
        <v>592</v>
      </c>
      <c r="V80" s="32" t="s">
        <v>592</v>
      </c>
      <c r="W80" s="32" t="s">
        <v>592</v>
      </c>
      <c r="X80" s="32" t="s">
        <v>592</v>
      </c>
      <c r="Y80" s="32" t="s">
        <v>592</v>
      </c>
      <c r="Z80" s="32" t="s">
        <v>592</v>
      </c>
      <c r="AA80" s="31" t="n">
        <f aca="false">DATE(YEAR(O80)+1,MONTH(O80),DAY(O80))</f>
        <v>44197</v>
      </c>
      <c r="AB80" s="33" t="n">
        <f aca="false">IF(G80="Trong nước", DATEDIF(DATE(YEAR(M80),MONTH(M80),1),DATE(YEAR(N80),MONTH(N80),1),"m"), DATEDIF(DATE(L80,1,1),DATE(YEAR(N80),MONTH(N80),1),"m"))</f>
        <v>2</v>
      </c>
      <c r="AC80" s="33" t="str">
        <f aca="false">VLOOKUP(AB80,Parameters!$A$2:$B$6,2,1)</f>
        <v>&lt;6</v>
      </c>
      <c r="AD80" s="22" t="n">
        <f aca="false">IF(J80&lt;=Parameters!$Y$2,INDEX('Bieu phi VCX'!$D$8:$N$33,MATCH(E80,'Bieu phi VCX'!$A$8:$A$33,0),MATCH(AC80,'Bieu phi VCX'!$D$7:$I$7,)),INDEX('Bieu phi VCX'!$J$8:$O$33,MATCH(E80,'Bieu phi VCX'!$A$8:$A$33,0),MATCH(AC80,'Bieu phi VCX'!$J$7:$O$7,)))</f>
        <v>0.032</v>
      </c>
      <c r="AE80" s="22" t="n">
        <f aca="false">IF(Q80="Y",Parameters!$Z$2,0)</f>
        <v>0.0005</v>
      </c>
      <c r="AF80" s="34" t="n">
        <f aca="false">IF(R80="Y", INDEX('Bieu phi VCX'!$R$8:$W$33,MATCH(E80,'Bieu phi VCX'!$A$8:$A$33,0),MATCH(AC80,'Bieu phi VCX'!$R$7:$V$7,0)), 0)</f>
        <v>0</v>
      </c>
      <c r="AG80" s="30" t="n">
        <f aca="false">VLOOKUP(S80,Parameters!$F$2:$G$5,2,0)</f>
        <v>0</v>
      </c>
      <c r="AH80" s="34" t="n">
        <f aca="false">IF(T80="Y", INDEX('Bieu phi VCX'!$X$8:$AB$33,MATCH(E80,'Bieu phi VCX'!$A$8:$A$33,0),MATCH(AC80,'Bieu phi VCX'!$X$7:$AB$7,0)),0)</f>
        <v>0.0025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0.0005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13711643.8356164</v>
      </c>
      <c r="AQ80" s="27" t="s">
        <v>752</v>
      </c>
      <c r="AMG80" s="0"/>
      <c r="AMH80" s="0"/>
      <c r="AMI80" s="0"/>
      <c r="AMJ80" s="0"/>
    </row>
    <row r="81" customFormat="false" ht="13.8" hidden="false" customHeight="false" outlineLevel="0" collapsed="false">
      <c r="A81" s="17"/>
      <c r="B81" s="17" t="s">
        <v>598</v>
      </c>
      <c r="C81" s="0" t="s">
        <v>511</v>
      </c>
      <c r="D81" s="28" t="s">
        <v>526</v>
      </c>
      <c r="E81" s="29" t="s">
        <v>606</v>
      </c>
      <c r="F81" s="19" t="n">
        <v>0</v>
      </c>
      <c r="G81" s="18" t="s">
        <v>589</v>
      </c>
      <c r="H81" s="18" t="s">
        <v>590</v>
      </c>
      <c r="I81" s="18" t="s">
        <v>591</v>
      </c>
      <c r="J81" s="30" t="n">
        <v>390000000</v>
      </c>
      <c r="K81" s="19" t="n">
        <v>100000000</v>
      </c>
      <c r="L81" s="0" t="n">
        <v>2006</v>
      </c>
      <c r="M81" s="20" t="n">
        <f aca="true">DATE(YEAR(NOW()), MONTH(NOW())-180, DAY(NOW()))</f>
        <v>38784</v>
      </c>
      <c r="N81" s="20" t="n">
        <f aca="true">DATE(YEAR(NOW()), MONTH(NOW())-180, DAY(NOW()))</f>
        <v>38784</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2</v>
      </c>
      <c r="AC81" s="0" t="str">
        <f aca="false">VLOOKUP(AB81,Parameters!$A$2:$B$7,2,1)</f>
        <v>&lt;6</v>
      </c>
      <c r="AD81" s="22" t="n">
        <f aca="false">IF(J81&lt;=Parameters!$Y$2,INDEX('Bieu phi VCX'!$D$8:$N$33,MATCH(E81,'Bieu phi VCX'!$A$8:$A$33,0),MATCH(AC81,'Bieu phi VCX'!$D$7:$I$7,)),INDEX('Bieu phi VCX'!$J$8:$O$33,MATCH(E81,'Bieu phi VCX'!$A$8:$A$33,0),MATCH(AC81,'Bieu phi VCX'!$J$7:$O$7,)))</f>
        <v>0.032</v>
      </c>
      <c r="AE81" s="22" t="n">
        <f aca="false">IF(Q81="Y",Parameters!$Z$2,0)</f>
        <v>0.0005</v>
      </c>
      <c r="AF81" s="22" t="n">
        <f aca="false">IF(R81="Y", INDEX('Bieu phi VCX'!$R$8:$W$33,MATCH(E81,'Bieu phi VCX'!$A$8:$A$33,0),MATCH(AC81,'Bieu phi VCX'!$R$7:$W$7,0)), 0)</f>
        <v>0</v>
      </c>
      <c r="AG81" s="19" t="n">
        <f aca="false">VLOOKUP(S81,Parameters!$F$2:$G$5,2,0)</f>
        <v>1400000</v>
      </c>
      <c r="AH81" s="22" t="n">
        <f aca="false">IF(T81="Y", INDEX('Bieu phi VCX'!$X$8:$AC$33,MATCH(E81,'Bieu phi VCX'!$A$8:$A$33,0),MATCH(AC81,'Bieu phi VCX'!$X$7:$AC$7,0)),0)</f>
        <v>0.0025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15811643.8356164</v>
      </c>
      <c r="AQ81" s="27" t="s">
        <v>752</v>
      </c>
    </row>
    <row r="82" s="33" customFormat="true" ht="13.8" hidden="false" customHeight="false" outlineLevel="0" collapsed="false">
      <c r="A82" s="28" t="s">
        <v>599</v>
      </c>
      <c r="B82" s="28" t="s">
        <v>587</v>
      </c>
      <c r="C82" s="0" t="s">
        <v>511</v>
      </c>
      <c r="D82" s="28" t="s">
        <v>526</v>
      </c>
      <c r="E82" s="29" t="s">
        <v>606</v>
      </c>
      <c r="F82" s="30" t="n">
        <v>0</v>
      </c>
      <c r="G82" s="18" t="s">
        <v>589</v>
      </c>
      <c r="H82" s="29" t="s">
        <v>590</v>
      </c>
      <c r="I82" s="29" t="s">
        <v>591</v>
      </c>
      <c r="J82" s="30" t="n">
        <v>400000000</v>
      </c>
      <c r="K82" s="30" t="n">
        <v>100000000</v>
      </c>
      <c r="L82" s="0" t="n">
        <v>2020</v>
      </c>
      <c r="M82" s="20" t="n">
        <f aca="true">DATE(YEAR(NOW()), MONTH(NOW())-12, DAY(NOW()))</f>
        <v>43898</v>
      </c>
      <c r="N82" s="20" t="n">
        <f aca="true">DATE(YEAR(NOW()), MONTH(NOW())-12, DAY(NOW()))</f>
        <v>43898</v>
      </c>
      <c r="O82" s="31" t="n">
        <v>43831</v>
      </c>
      <c r="P82" s="31" t="n">
        <v>44196</v>
      </c>
      <c r="Q82" s="21" t="s">
        <v>592</v>
      </c>
      <c r="R82" s="21" t="s">
        <v>592</v>
      </c>
      <c r="S82" s="19" t="n">
        <v>9000000</v>
      </c>
      <c r="T82" s="21" t="s">
        <v>592</v>
      </c>
      <c r="U82" s="21" t="s">
        <v>592</v>
      </c>
      <c r="V82" s="21" t="s">
        <v>592</v>
      </c>
      <c r="W82" s="21" t="s">
        <v>592</v>
      </c>
      <c r="X82" s="21" t="s">
        <v>592</v>
      </c>
      <c r="Y82" s="21" t="s">
        <v>592</v>
      </c>
      <c r="Z82" s="21" t="s">
        <v>592</v>
      </c>
      <c r="AA82" s="31" t="n">
        <f aca="false">DATE(YEAR(O82)+1,MONTH(O82),DAY(O82))</f>
        <v>44197</v>
      </c>
      <c r="AB82" s="33" t="n">
        <f aca="false">IF(G82="Trong nước", DATEDIF(DATE(YEAR(M82),MONTH(M82),1),DATE(YEAR(N82),MONTH(N82),1),"m"), DATEDIF(DATE(L82,1,1),DATE(YEAR(N82),MONTH(N82),1),"m"))</f>
        <v>2</v>
      </c>
      <c r="AC82" s="33" t="str">
        <f aca="false">VLOOKUP(AB82,Parameters!$A$2:$B$6,2,1)</f>
        <v>&lt;6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752</v>
      </c>
      <c r="AMG82" s="0"/>
      <c r="AMH82" s="0"/>
      <c r="AMI82" s="0"/>
      <c r="AMJ82" s="0"/>
    </row>
    <row r="83" s="33" customFormat="true" ht="13.8" hidden="false" customHeight="false" outlineLevel="0" collapsed="false">
      <c r="A83" s="28"/>
      <c r="B83" s="28" t="s">
        <v>595</v>
      </c>
      <c r="C83" s="0" t="s">
        <v>511</v>
      </c>
      <c r="D83" s="28" t="s">
        <v>526</v>
      </c>
      <c r="E83" s="29" t="s">
        <v>606</v>
      </c>
      <c r="F83" s="30" t="n">
        <v>0</v>
      </c>
      <c r="G83" s="18" t="s">
        <v>589</v>
      </c>
      <c r="H83" s="29" t="s">
        <v>590</v>
      </c>
      <c r="I83" s="29" t="s">
        <v>591</v>
      </c>
      <c r="J83" s="30" t="n">
        <v>400000000</v>
      </c>
      <c r="K83" s="30" t="n">
        <v>100000000</v>
      </c>
      <c r="L83" s="0" t="n">
        <v>2018</v>
      </c>
      <c r="M83" s="20" t="n">
        <f aca="true">DATE(YEAR(NOW()), MONTH(NOW())-36, DAY(NOW()))</f>
        <v>43167</v>
      </c>
      <c r="N83" s="20" t="n">
        <f aca="true">DATE(YEAR(NOW()), MONTH(NOW())-36, DAY(NOW()))</f>
        <v>43167</v>
      </c>
      <c r="O83" s="31" t="n">
        <v>43831</v>
      </c>
      <c r="P83" s="31" t="n">
        <v>44196</v>
      </c>
      <c r="Q83" s="21" t="s">
        <v>592</v>
      </c>
      <c r="R83" s="21" t="s">
        <v>592</v>
      </c>
      <c r="S83" s="19" t="n">
        <v>15000000</v>
      </c>
      <c r="T83" s="21" t="s">
        <v>592</v>
      </c>
      <c r="U83" s="21" t="s">
        <v>592</v>
      </c>
      <c r="V83" s="21" t="s">
        <v>592</v>
      </c>
      <c r="W83" s="21" t="s">
        <v>592</v>
      </c>
      <c r="X83" s="21" t="s">
        <v>592</v>
      </c>
      <c r="Y83" s="21" t="s">
        <v>592</v>
      </c>
      <c r="Z83" s="21" t="s">
        <v>592</v>
      </c>
      <c r="AA83" s="31" t="n">
        <f aca="false">DATE(YEAR(O83)+1,MONTH(O83),DAY(O83))</f>
        <v>44197</v>
      </c>
      <c r="AB83" s="33" t="n">
        <f aca="false">IF(G83="Trong nước", DATEDIF(DATE(YEAR(M83),MONTH(M83),1),DATE(YEAR(N83),MONTH(N83),1),"m"), DATEDIF(DATE(L83,1,1),DATE(YEAR(N83),MONTH(N83),1),"m"))</f>
        <v>2</v>
      </c>
      <c r="AC83" s="33" t="str">
        <f aca="false">VLOOKUP(AB83,Parameters!$A$2:$B$6,2,1)</f>
        <v>&lt;6</v>
      </c>
      <c r="AD83" s="22" t="n">
        <f aca="false">IF(J83&lt;=Parameters!$Y$2,INDEX('Bieu phi VCX'!$D$8:$N$33,MATCH(E83,'Bieu phi VCX'!$A$8:$A$33,0),MATCH(AC83,'Bieu phi VCX'!$D$7:$I$7,)),INDEX('Bieu phi VCX'!$J$8:$O$33,MATCH(E83,'Bieu phi VCX'!$A$8:$A$33,0),MATCH(AC83,'Bieu phi VCX'!$J$7:$O$7,)))</f>
        <v>0.032</v>
      </c>
      <c r="AE83" s="22" t="n">
        <f aca="false">IF(Q83="Y",Parameters!$Z$2,0)</f>
        <v>0.0005</v>
      </c>
      <c r="AF83" s="34" t="n">
        <f aca="false">IF(R83="Y", INDEX('Bieu phi VCX'!$R$8:$W$33,MATCH(E83,'Bieu phi VCX'!$A$8:$A$33,0),MATCH(AC83,'Bieu phi VCX'!$R$7:$V$7,0)), 0)</f>
        <v>0</v>
      </c>
      <c r="AG83" s="30" t="n">
        <f aca="false">VLOOKUP(S83,Parameters!$F$2:$G$5,2,0)</f>
        <v>2000000</v>
      </c>
      <c r="AH83" s="34" t="n">
        <f aca="false">IF(T83="Y", INDEX('Bieu phi VCX'!$X$8:$AB$33,MATCH(E83,'Bieu phi VCX'!$A$8:$A$33,0),MATCH(AC83,'Bieu phi VCX'!$X$7:$AB$7,0)),0)</f>
        <v>0.0025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16711643.8356164</v>
      </c>
      <c r="AQ83" s="27" t="s">
        <v>752</v>
      </c>
      <c r="AMG83" s="0"/>
      <c r="AMH83" s="0"/>
      <c r="AMI83" s="0"/>
      <c r="AMJ83" s="0"/>
    </row>
    <row r="84" s="33" customFormat="true" ht="13.8" hidden="false" customHeight="false" outlineLevel="0" collapsed="false">
      <c r="A84" s="28"/>
      <c r="B84" s="28" t="s">
        <v>596</v>
      </c>
      <c r="C84" s="0" t="s">
        <v>511</v>
      </c>
      <c r="D84" s="28" t="s">
        <v>526</v>
      </c>
      <c r="E84" s="29" t="s">
        <v>606</v>
      </c>
      <c r="F84" s="30" t="n">
        <v>0</v>
      </c>
      <c r="G84" s="18" t="s">
        <v>589</v>
      </c>
      <c r="H84" s="29" t="s">
        <v>590</v>
      </c>
      <c r="I84" s="29" t="s">
        <v>591</v>
      </c>
      <c r="J84" s="30" t="n">
        <v>400000000</v>
      </c>
      <c r="K84" s="30" t="n">
        <v>100000000</v>
      </c>
      <c r="L84" s="0" t="n">
        <v>2015</v>
      </c>
      <c r="M84" s="20" t="n">
        <f aca="true">DATE(YEAR(NOW()), MONTH(NOW())-72, DAY(NOW()))</f>
        <v>42071</v>
      </c>
      <c r="N84" s="20" t="n">
        <f aca="true">DATE(YEAR(NOW()), MONTH(NOW())-72, DAY(NOW()))</f>
        <v>42071</v>
      </c>
      <c r="O84" s="31" t="n">
        <v>43831</v>
      </c>
      <c r="P84" s="31" t="n">
        <v>44196</v>
      </c>
      <c r="Q84" s="21" t="s">
        <v>592</v>
      </c>
      <c r="R84" s="21" t="s">
        <v>592</v>
      </c>
      <c r="S84" s="19" t="n">
        <v>21000000</v>
      </c>
      <c r="T84" s="21" t="s">
        <v>592</v>
      </c>
      <c r="U84" s="21" t="s">
        <v>592</v>
      </c>
      <c r="V84" s="21" t="s">
        <v>592</v>
      </c>
      <c r="W84" s="21" t="s">
        <v>592</v>
      </c>
      <c r="X84" s="21" t="s">
        <v>592</v>
      </c>
      <c r="Y84" s="21" t="s">
        <v>592</v>
      </c>
      <c r="Z84" s="21" t="s">
        <v>592</v>
      </c>
      <c r="AA84" s="31" t="n">
        <f aca="false">DATE(YEAR(O84)+1,MONTH(O84),DAY(O84))</f>
        <v>44197</v>
      </c>
      <c r="AB84" s="33" t="n">
        <f aca="false">IF(G84="Trong nước", DATEDIF(DATE(YEAR(M84),MONTH(M84),1),DATE(YEAR(N84),MONTH(N84),1),"m"), DATEDIF(DATE(L84,1,1),DATE(YEAR(N84),MONTH(N84),1),"m"))</f>
        <v>2</v>
      </c>
      <c r="AC84" s="33" t="str">
        <f aca="false">VLOOKUP(AB84,Parameters!$A$2:$B$6,2,1)</f>
        <v>&lt;6</v>
      </c>
      <c r="AD84" s="22" t="n">
        <f aca="false">IF(J84&lt;=Parameters!$Y$2,INDEX('Bieu phi VCX'!$D$8:$N$33,MATCH(E84,'Bieu phi VCX'!$A$8:$A$33,0),MATCH(AC84,'Bieu phi VCX'!$D$7:$I$7,)),INDEX('Bieu phi VCX'!$J$8:$O$33,MATCH(E84,'Bieu phi VCX'!$A$8:$A$33,0),MATCH(AC84,'Bieu phi VCX'!$J$7:$O$7,)))</f>
        <v>0.032</v>
      </c>
      <c r="AE84" s="22" t="n">
        <f aca="false">IF(Q84="Y",Parameters!$Z$2,0)</f>
        <v>0.0005</v>
      </c>
      <c r="AF84" s="34" t="n">
        <f aca="false">IF(R84="Y", INDEX('Bieu phi VCX'!$R$8:$W$33,MATCH(E84,'Bieu phi VCX'!$A$8:$A$33,0),MATCH(AC84,'Bieu phi VCX'!$R$7:$V$7,0)), 0)</f>
        <v>0</v>
      </c>
      <c r="AG84" s="30" t="n">
        <f aca="false">VLOOKUP(S84,Parameters!$F$2:$G$5,2,0)</f>
        <v>3400000</v>
      </c>
      <c r="AH84" s="34"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18811643.8356164</v>
      </c>
      <c r="AQ84" s="27" t="s">
        <v>752</v>
      </c>
      <c r="AMG84" s="0"/>
      <c r="AMH84" s="0"/>
      <c r="AMI84" s="0"/>
      <c r="AMJ84" s="0"/>
    </row>
    <row r="85" s="33" customFormat="true" ht="13.8" hidden="false" customHeight="false" outlineLevel="0" collapsed="false">
      <c r="A85" s="28"/>
      <c r="B85" s="28" t="s">
        <v>597</v>
      </c>
      <c r="C85" s="0" t="s">
        <v>511</v>
      </c>
      <c r="D85" s="28" t="s">
        <v>526</v>
      </c>
      <c r="E85" s="29" t="s">
        <v>606</v>
      </c>
      <c r="F85" s="30" t="n">
        <v>0</v>
      </c>
      <c r="G85" s="18" t="s">
        <v>589</v>
      </c>
      <c r="H85" s="29" t="s">
        <v>590</v>
      </c>
      <c r="I85" s="29" t="s">
        <v>591</v>
      </c>
      <c r="J85" s="30" t="n">
        <v>400000000</v>
      </c>
      <c r="K85" s="30" t="n">
        <v>100000000</v>
      </c>
      <c r="L85" s="0" t="n">
        <v>2011</v>
      </c>
      <c r="M85" s="20" t="n">
        <f aca="true">DATE(YEAR(NOW()), MONTH(NOW())-120, DAY(NOW()))</f>
        <v>40610</v>
      </c>
      <c r="N85" s="20" t="n">
        <f aca="true">DATE(YEAR(NOW()), MONTH(NOW())-120, DAY(NOW()))</f>
        <v>40610</v>
      </c>
      <c r="O85" s="31" t="n">
        <v>43831</v>
      </c>
      <c r="P85" s="31" t="n">
        <v>44196</v>
      </c>
      <c r="Q85" s="21" t="s">
        <v>592</v>
      </c>
      <c r="R85" s="21" t="s">
        <v>592</v>
      </c>
      <c r="S85" s="19" t="n">
        <v>9000000</v>
      </c>
      <c r="T85" s="21" t="s">
        <v>592</v>
      </c>
      <c r="U85" s="21" t="s">
        <v>592</v>
      </c>
      <c r="V85" s="21" t="s">
        <v>592</v>
      </c>
      <c r="W85" s="21" t="s">
        <v>592</v>
      </c>
      <c r="X85" s="21" t="s">
        <v>592</v>
      </c>
      <c r="Y85" s="21" t="s">
        <v>592</v>
      </c>
      <c r="Z85" s="21" t="s">
        <v>592</v>
      </c>
      <c r="AA85" s="31" t="n">
        <f aca="false">DATE(YEAR(O85)+1,MONTH(O85),DAY(O85))</f>
        <v>44197</v>
      </c>
      <c r="AB85" s="33" t="n">
        <f aca="false">IF(G85="Trong nước", DATEDIF(DATE(YEAR(M85),MONTH(M85),1),DATE(YEAR(N85),MONTH(N85),1),"m"), DATEDIF(DATE(L85,1,1),DATE(YEAR(N85),MONTH(N85),1),"m"))</f>
        <v>2</v>
      </c>
      <c r="AC85" s="33" t="str">
        <f aca="false">VLOOKUP(AB85,Parameters!$A$2:$B$6,2,1)</f>
        <v>&lt;6</v>
      </c>
      <c r="AD85" s="22" t="n">
        <f aca="false">IF(J85&lt;=Parameters!$Y$2,INDEX('Bieu phi VCX'!$D$8:$N$33,MATCH(E85,'Bieu phi VCX'!$A$8:$A$33,0),MATCH(AC85,'Bieu phi VCX'!$D$7:$I$7,)),INDEX('Bieu phi VCX'!$J$8:$O$33,MATCH(E85,'Bieu phi VCX'!$A$8:$A$33,0),MATCH(AC85,'Bieu phi VCX'!$J$7:$O$7,)))</f>
        <v>0.032</v>
      </c>
      <c r="AE85" s="22" t="n">
        <f aca="false">IF(Q85="Y",Parameters!$Z$2,0)</f>
        <v>0.0005</v>
      </c>
      <c r="AF85" s="34" t="n">
        <f aca="false">IF(R85="Y", INDEX('Bieu phi VCX'!$R$8:$W$33,MATCH(E85,'Bieu phi VCX'!$A$8:$A$33,0),MATCH(AC85,'Bieu phi VCX'!$R$7:$V$7,0)), 0)</f>
        <v>0</v>
      </c>
      <c r="AG85" s="30" t="n">
        <f aca="false">VLOOKUP(S85,Parameters!$F$2:$G$5,2,0)</f>
        <v>1400000</v>
      </c>
      <c r="AH85" s="34" t="n">
        <f aca="false">IF(T85="Y", INDEX('Bieu phi VCX'!$X$8:$AB$33,MATCH(E85,'Bieu phi VCX'!$A$8:$A$33,0),MATCH(AC85,'Bieu phi VCX'!$X$7:$AB$7,0)),0)</f>
        <v>0.0025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0.0005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15811643.8356164</v>
      </c>
      <c r="AQ85" s="27" t="s">
        <v>752</v>
      </c>
      <c r="AMG85" s="0"/>
      <c r="AMH85" s="0"/>
      <c r="AMI85" s="0"/>
      <c r="AMJ85" s="0"/>
    </row>
    <row r="86" customFormat="false" ht="13.8" hidden="false" customHeight="false" outlineLevel="0" collapsed="false">
      <c r="A86" s="17"/>
      <c r="B86" s="17" t="s">
        <v>598</v>
      </c>
      <c r="C86" s="0" t="s">
        <v>511</v>
      </c>
      <c r="D86" s="28" t="s">
        <v>526</v>
      </c>
      <c r="E86" s="29" t="s">
        <v>606</v>
      </c>
      <c r="F86" s="19" t="n">
        <v>0</v>
      </c>
      <c r="G86" s="18" t="s">
        <v>589</v>
      </c>
      <c r="H86" s="18" t="s">
        <v>590</v>
      </c>
      <c r="I86" s="18" t="s">
        <v>591</v>
      </c>
      <c r="J86" s="30" t="n">
        <v>400000000</v>
      </c>
      <c r="K86" s="19" t="n">
        <v>100000000</v>
      </c>
      <c r="L86" s="0" t="n">
        <v>2006</v>
      </c>
      <c r="M86" s="20" t="n">
        <f aca="true">DATE(YEAR(NOW()), MONTH(NOW())-180, DAY(NOW()))</f>
        <v>38784</v>
      </c>
      <c r="N86" s="20" t="n">
        <f aca="true">DATE(YEAR(NOW()), MONTH(NOW())-180, DAY(NOW()))</f>
        <v>38784</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2</v>
      </c>
      <c r="AC86" s="0" t="str">
        <f aca="false">VLOOKUP(AB86,Parameters!$A$2:$B$7,2,1)</f>
        <v>&lt;6</v>
      </c>
      <c r="AD86" s="22" t="n">
        <f aca="false">IF(J86&lt;=Parameters!$Y$2,INDEX('Bieu phi VCX'!$D$8:$N$33,MATCH(E86,'Bieu phi VCX'!$A$8:$A$33,0),MATCH(AC86,'Bieu phi VCX'!$D$7:$I$7,)),INDEX('Bieu phi VCX'!$J$8:$O$33,MATCH(E86,'Bieu phi VCX'!$A$8:$A$33,0),MATCH(AC86,'Bieu phi VCX'!$J$7:$O$7,)))</f>
        <v>0.032</v>
      </c>
      <c r="AE86" s="22" t="n">
        <f aca="false">IF(Q86="Y",Parameters!$Z$2,0)</f>
        <v>0.0005</v>
      </c>
      <c r="AF86" s="22" t="n">
        <f aca="false">IF(R86="Y", INDEX('Bieu phi VCX'!$R$8:$W$33,MATCH(E86,'Bieu phi VCX'!$A$8:$A$33,0),MATCH(AC86,'Bieu phi VCX'!$R$7:$W$7,0)), 0)</f>
        <v>0</v>
      </c>
      <c r="AG86" s="19" t="n">
        <f aca="false">VLOOKUP(S86,Parameters!$F$2:$G$5,2,0)</f>
        <v>1400000</v>
      </c>
      <c r="AH86" s="22" t="n">
        <f aca="false">IF(T86="Y", INDEX('Bieu phi VCX'!$X$8:$AC$33,MATCH(E86,'Bieu phi VCX'!$A$8:$A$33,0),MATCH(AC86,'Bieu phi VCX'!$X$7:$AC$7,0)),0)</f>
        <v>0.0025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15811643.8356164</v>
      </c>
      <c r="AQ86" s="27" t="s">
        <v>752</v>
      </c>
    </row>
    <row r="87" s="33" customFormat="true" ht="13.8" hidden="false" customHeight="false" outlineLevel="0" collapsed="false">
      <c r="A87" s="28" t="s">
        <v>600</v>
      </c>
      <c r="B87" s="28" t="s">
        <v>587</v>
      </c>
      <c r="C87" s="0" t="s">
        <v>511</v>
      </c>
      <c r="D87" s="28" t="s">
        <v>526</v>
      </c>
      <c r="E87" s="29" t="s">
        <v>606</v>
      </c>
      <c r="F87" s="30" t="n">
        <v>0</v>
      </c>
      <c r="G87" s="18" t="s">
        <v>589</v>
      </c>
      <c r="H87" s="29" t="s">
        <v>590</v>
      </c>
      <c r="I87" s="29" t="s">
        <v>591</v>
      </c>
      <c r="J87" s="19" t="n">
        <v>410000000</v>
      </c>
      <c r="K87" s="30" t="n">
        <v>400000000</v>
      </c>
      <c r="L87" s="0" t="n">
        <v>2020</v>
      </c>
      <c r="M87" s="20" t="n">
        <f aca="true">DATE(YEAR(NOW()), MONTH(NOW())-12, DAY(NOW()))</f>
        <v>43898</v>
      </c>
      <c r="N87" s="20" t="n">
        <f aca="true">DATE(YEAR(NOW()), MONTH(NOW())-12, DAY(NOW()))</f>
        <v>43898</v>
      </c>
      <c r="O87" s="31" t="n">
        <v>43831</v>
      </c>
      <c r="P87" s="31" t="n">
        <v>44196</v>
      </c>
      <c r="Q87" s="32" t="s">
        <v>592</v>
      </c>
      <c r="R87" s="32" t="s">
        <v>592</v>
      </c>
      <c r="S87" s="30" t="s">
        <v>593</v>
      </c>
      <c r="T87" s="32" t="s">
        <v>592</v>
      </c>
      <c r="U87" s="32" t="s">
        <v>592</v>
      </c>
      <c r="V87" s="32" t="s">
        <v>592</v>
      </c>
      <c r="W87" s="32" t="s">
        <v>592</v>
      </c>
      <c r="X87" s="32" t="s">
        <v>592</v>
      </c>
      <c r="Y87" s="32" t="s">
        <v>592</v>
      </c>
      <c r="Z87" s="32" t="s">
        <v>592</v>
      </c>
      <c r="AA87" s="31" t="n">
        <f aca="false">DATE(YEAR(O87)+1,MONTH(O87),DAY(O87))</f>
        <v>44197</v>
      </c>
      <c r="AB87" s="33" t="n">
        <f aca="false">IF(G87="Trong nước", DATEDIF(DATE(YEAR(M87),MONTH(M87),1),DATE(YEAR(N87),MONTH(N87),1),"m"), DATEDIF(DATE(L87,1,1),DATE(YEAR(N87),MONTH(N87),1),"m"))</f>
        <v>2</v>
      </c>
      <c r="AC87" s="33" t="str">
        <f aca="false">VLOOKUP(AB87,Parameters!$A$2:$B$6,2,1)</f>
        <v>&lt;6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752</v>
      </c>
      <c r="AMG87" s="0"/>
      <c r="AMH87" s="0"/>
      <c r="AMI87" s="0"/>
      <c r="AMJ87" s="0"/>
    </row>
    <row r="88" s="33" customFormat="true" ht="13.8" hidden="false" customHeight="false" outlineLevel="0" collapsed="false">
      <c r="A88" s="28"/>
      <c r="B88" s="28" t="s">
        <v>595</v>
      </c>
      <c r="C88" s="0" t="s">
        <v>511</v>
      </c>
      <c r="D88" s="28" t="s">
        <v>526</v>
      </c>
      <c r="E88" s="29" t="s">
        <v>606</v>
      </c>
      <c r="F88" s="30" t="n">
        <v>0</v>
      </c>
      <c r="G88" s="18" t="s">
        <v>589</v>
      </c>
      <c r="H88" s="29" t="s">
        <v>590</v>
      </c>
      <c r="I88" s="29" t="s">
        <v>591</v>
      </c>
      <c r="J88" s="19" t="n">
        <v>500000000</v>
      </c>
      <c r="K88" s="30" t="n">
        <v>400000000</v>
      </c>
      <c r="L88" s="0" t="n">
        <v>2018</v>
      </c>
      <c r="M88" s="20" t="n">
        <f aca="true">DATE(YEAR(NOW()), MONTH(NOW())-36, DAY(NOW()))</f>
        <v>43167</v>
      </c>
      <c r="N88" s="20" t="n">
        <f aca="true">DATE(YEAR(NOW()), MONTH(NOW())-36, DAY(NOW()))</f>
        <v>43167</v>
      </c>
      <c r="O88" s="31" t="n">
        <v>43831</v>
      </c>
      <c r="P88" s="31" t="n">
        <v>44196</v>
      </c>
      <c r="Q88" s="32" t="s">
        <v>592</v>
      </c>
      <c r="R88" s="32" t="s">
        <v>592</v>
      </c>
      <c r="S88" s="30" t="s">
        <v>593</v>
      </c>
      <c r="T88" s="32" t="s">
        <v>592</v>
      </c>
      <c r="U88" s="32" t="s">
        <v>592</v>
      </c>
      <c r="V88" s="32" t="s">
        <v>592</v>
      </c>
      <c r="W88" s="32" t="s">
        <v>592</v>
      </c>
      <c r="X88" s="32" t="s">
        <v>592</v>
      </c>
      <c r="Y88" s="32" t="s">
        <v>592</v>
      </c>
      <c r="Z88" s="32" t="s">
        <v>592</v>
      </c>
      <c r="AA88" s="31" t="n">
        <f aca="false">DATE(YEAR(O88)+1,MONTH(O88),DAY(O88))</f>
        <v>44197</v>
      </c>
      <c r="AB88" s="33" t="n">
        <f aca="false">IF(G88="Trong nước", DATEDIF(DATE(YEAR(M88),MONTH(M88),1),DATE(YEAR(N88),MONTH(N88),1),"m"), DATEDIF(DATE(L88,1,1),DATE(YEAR(N88),MONTH(N88),1),"m"))</f>
        <v>2</v>
      </c>
      <c r="AC88" s="33" t="str">
        <f aca="false">VLOOKUP(AB88,Parameters!$A$2:$B$6,2,1)</f>
        <v>&lt;6</v>
      </c>
      <c r="AD88" s="22" t="n">
        <f aca="false">IF(J88&lt;=Parameters!$Y$2,INDEX('Bieu phi VCX'!$D$8:$N$33,MATCH(E88,'Bieu phi VCX'!$A$8:$A$33,0),MATCH(AC88,'Bieu phi VCX'!$D$7:$I$7,)),INDEX('Bieu phi VCX'!$J$8:$O$33,MATCH(E88,'Bieu phi VCX'!$A$8:$A$33,0),MATCH(AC88,'Bieu phi VCX'!$J$7:$O$7,)))</f>
        <v>0.028</v>
      </c>
      <c r="AE88" s="22" t="n">
        <f aca="false">IF(Q88="Y",Parameters!$Z$2,0)</f>
        <v>0.0005</v>
      </c>
      <c r="AF88" s="34" t="n">
        <f aca="false">IF(R88="Y", INDEX('Bieu phi VCX'!$R$8:$W$33,MATCH(E88,'Bieu phi VCX'!$A$8:$A$33,0),MATCH(AC88,'Bieu phi VCX'!$R$7:$V$7,0)), 0)</f>
        <v>0</v>
      </c>
      <c r="AG88" s="30" t="n">
        <f aca="false">VLOOKUP(S88,Parameters!$F$2:$G$5,2,0)</f>
        <v>0</v>
      </c>
      <c r="AH88" s="34" t="n">
        <f aca="false">IF(T88="Y", INDEX('Bieu phi VCX'!$X$8:$AB$33,MATCH(E88,'Bieu phi VCX'!$A$8:$A$33,0),MATCH(AC88,'Bieu phi VCX'!$X$7:$AB$7,0)),0)</f>
        <v>0.0025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52446575.3424658</v>
      </c>
      <c r="AQ88" s="27" t="s">
        <v>752</v>
      </c>
      <c r="AMG88" s="0"/>
      <c r="AMH88" s="0"/>
      <c r="AMI88" s="0"/>
      <c r="AMJ88" s="0"/>
    </row>
    <row r="89" s="33" customFormat="true" ht="13.8" hidden="false" customHeight="false" outlineLevel="0" collapsed="false">
      <c r="A89" s="28"/>
      <c r="B89" s="28" t="s">
        <v>596</v>
      </c>
      <c r="C89" s="0" t="s">
        <v>511</v>
      </c>
      <c r="D89" s="28" t="s">
        <v>526</v>
      </c>
      <c r="E89" s="29" t="s">
        <v>606</v>
      </c>
      <c r="F89" s="30" t="n">
        <v>0</v>
      </c>
      <c r="G89" s="18" t="s">
        <v>589</v>
      </c>
      <c r="H89" s="29" t="s">
        <v>590</v>
      </c>
      <c r="I89" s="29" t="s">
        <v>591</v>
      </c>
      <c r="J89" s="19" t="n">
        <v>450000000</v>
      </c>
      <c r="K89" s="30" t="n">
        <v>400000000</v>
      </c>
      <c r="L89" s="0" t="n">
        <v>2015</v>
      </c>
      <c r="M89" s="20" t="n">
        <f aca="true">DATE(YEAR(NOW()), MONTH(NOW())-72, DAY(NOW()))</f>
        <v>42071</v>
      </c>
      <c r="N89" s="20" t="n">
        <f aca="true">DATE(YEAR(NOW()), MONTH(NOW())-72, DAY(NOW()))</f>
        <v>42071</v>
      </c>
      <c r="O89" s="31" t="n">
        <v>43831</v>
      </c>
      <c r="P89" s="31" t="n">
        <v>44196</v>
      </c>
      <c r="Q89" s="32" t="s">
        <v>592</v>
      </c>
      <c r="R89" s="32" t="s">
        <v>592</v>
      </c>
      <c r="S89" s="30" t="s">
        <v>593</v>
      </c>
      <c r="T89" s="32" t="s">
        <v>592</v>
      </c>
      <c r="U89" s="32" t="s">
        <v>592</v>
      </c>
      <c r="V89" s="32" t="s">
        <v>592</v>
      </c>
      <c r="W89" s="32" t="s">
        <v>592</v>
      </c>
      <c r="X89" s="32" t="s">
        <v>592</v>
      </c>
      <c r="Y89" s="32" t="s">
        <v>592</v>
      </c>
      <c r="Z89" s="32" t="s">
        <v>592</v>
      </c>
      <c r="AA89" s="31" t="n">
        <f aca="false">DATE(YEAR(O89)+1,MONTH(O89),DAY(O89))</f>
        <v>44197</v>
      </c>
      <c r="AB89" s="33" t="n">
        <f aca="false">IF(G89="Trong nước", DATEDIF(DATE(YEAR(M89),MONTH(M89),1),DATE(YEAR(N89),MONTH(N89),1),"m"), DATEDIF(DATE(L89,1,1),DATE(YEAR(N89),MONTH(N89),1),"m"))</f>
        <v>2</v>
      </c>
      <c r="AC89" s="33" t="str">
        <f aca="false">VLOOKUP(AB89,Parameters!$A$2:$B$6,2,1)</f>
        <v>&lt;6</v>
      </c>
      <c r="AD89" s="22" t="n">
        <f aca="false">IF(J89&lt;=Parameters!$Y$2,INDEX('Bieu phi VCX'!$D$8:$N$33,MATCH(E89,'Bieu phi VCX'!$A$8:$A$33,0),MATCH(AC89,'Bieu phi VCX'!$D$7:$I$7,)),INDEX('Bieu phi VCX'!$J$8:$O$33,MATCH(E89,'Bieu phi VCX'!$A$8:$A$33,0),MATCH(AC89,'Bieu phi VCX'!$J$7:$O$7,)))</f>
        <v>0.028</v>
      </c>
      <c r="AE89" s="22" t="n">
        <f aca="false">IF(Q89="Y",Parameters!$Z$2,0)</f>
        <v>0.0005</v>
      </c>
      <c r="AF89" s="34" t="n">
        <f aca="false">IF(R89="Y", INDEX('Bieu phi VCX'!$R$8:$W$33,MATCH(E89,'Bieu phi VCX'!$A$8:$A$33,0),MATCH(AC89,'Bieu phi VCX'!$R$7:$V$7,0)), 0)</f>
        <v>0</v>
      </c>
      <c r="AG89" s="30" t="n">
        <f aca="false">VLOOKUP(S89,Parameters!$F$2:$G$5,2,0)</f>
        <v>0</v>
      </c>
      <c r="AH89" s="34"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52446575.3424658</v>
      </c>
      <c r="AQ89" s="27" t="s">
        <v>752</v>
      </c>
      <c r="AMG89" s="0"/>
      <c r="AMH89" s="0"/>
      <c r="AMI89" s="0"/>
      <c r="AMJ89" s="0"/>
    </row>
    <row r="90" s="33" customFormat="true" ht="13.8" hidden="false" customHeight="false" outlineLevel="0" collapsed="false">
      <c r="A90" s="28"/>
      <c r="B90" s="28" t="s">
        <v>597</v>
      </c>
      <c r="C90" s="0" t="s">
        <v>511</v>
      </c>
      <c r="D90" s="28" t="s">
        <v>526</v>
      </c>
      <c r="E90" s="29" t="s">
        <v>606</v>
      </c>
      <c r="F90" s="30" t="n">
        <v>0</v>
      </c>
      <c r="G90" s="18" t="s">
        <v>589</v>
      </c>
      <c r="H90" s="29" t="s">
        <v>590</v>
      </c>
      <c r="I90" s="29" t="s">
        <v>591</v>
      </c>
      <c r="J90" s="19" t="n">
        <v>600000000</v>
      </c>
      <c r="K90" s="30" t="n">
        <v>400000000</v>
      </c>
      <c r="L90" s="0" t="n">
        <v>2011</v>
      </c>
      <c r="M90" s="20" t="n">
        <f aca="true">DATE(YEAR(NOW()), MONTH(NOW())-120, DAY(NOW()))</f>
        <v>40610</v>
      </c>
      <c r="N90" s="20" t="n">
        <f aca="true">DATE(YEAR(NOW()), MONTH(NOW())-120, DAY(NOW()))</f>
        <v>40610</v>
      </c>
      <c r="O90" s="31" t="n">
        <v>43831</v>
      </c>
      <c r="P90" s="31" t="n">
        <v>44196</v>
      </c>
      <c r="Q90" s="32" t="s">
        <v>592</v>
      </c>
      <c r="R90" s="32" t="s">
        <v>592</v>
      </c>
      <c r="S90" s="30" t="s">
        <v>593</v>
      </c>
      <c r="T90" s="32" t="s">
        <v>592</v>
      </c>
      <c r="U90" s="32" t="s">
        <v>592</v>
      </c>
      <c r="V90" s="32" t="s">
        <v>592</v>
      </c>
      <c r="W90" s="32" t="s">
        <v>592</v>
      </c>
      <c r="X90" s="32" t="s">
        <v>592</v>
      </c>
      <c r="Y90" s="32" t="s">
        <v>592</v>
      </c>
      <c r="Z90" s="32" t="s">
        <v>592</v>
      </c>
      <c r="AA90" s="31" t="n">
        <f aca="false">DATE(YEAR(O90)+1,MONTH(O90),DAY(O90))</f>
        <v>44197</v>
      </c>
      <c r="AB90" s="33" t="n">
        <f aca="false">IF(G90="Trong nước", DATEDIF(DATE(YEAR(M90),MONTH(M90),1),DATE(YEAR(N90),MONTH(N90),1),"m"), DATEDIF(DATE(L90,1,1),DATE(YEAR(N90),MONTH(N90),1),"m"))</f>
        <v>2</v>
      </c>
      <c r="AC90" s="33" t="str">
        <f aca="false">VLOOKUP(AB90,Parameters!$A$2:$B$6,2,1)</f>
        <v>&lt;6</v>
      </c>
      <c r="AD90" s="22" t="n">
        <f aca="false">IF(J90&lt;=Parameters!$Y$2,INDEX('Bieu phi VCX'!$D$8:$N$33,MATCH(E90,'Bieu phi VCX'!$A$8:$A$33,0),MATCH(AC90,'Bieu phi VCX'!$D$7:$I$7,)),INDEX('Bieu phi VCX'!$J$8:$O$33,MATCH(E90,'Bieu phi VCX'!$A$8:$A$33,0),MATCH(AC90,'Bieu phi VCX'!$J$7:$O$7,)))</f>
        <v>0.028</v>
      </c>
      <c r="AE90" s="22" t="n">
        <f aca="false">IF(Q90="Y",Parameters!$Z$2,0)</f>
        <v>0.0005</v>
      </c>
      <c r="AF90" s="34" t="n">
        <f aca="false">IF(R90="Y", INDEX('Bieu phi VCX'!$R$8:$W$33,MATCH(E90,'Bieu phi VCX'!$A$8:$A$33,0),MATCH(AC90,'Bieu phi VCX'!$R$7:$V$7,0)), 0)</f>
        <v>0</v>
      </c>
      <c r="AG90" s="30" t="n">
        <f aca="false">VLOOKUP(S90,Parameters!$F$2:$G$5,2,0)</f>
        <v>0</v>
      </c>
      <c r="AH90" s="34" t="n">
        <f aca="false">IF(T90="Y", INDEX('Bieu phi VCX'!$X$8:$AB$33,MATCH(E90,'Bieu phi VCX'!$A$8:$A$33,0),MATCH(AC90,'Bieu phi VCX'!$X$7:$AB$7,0)),0)</f>
        <v>0.0025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0.0005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52446575.3424658</v>
      </c>
      <c r="AQ90" s="27" t="s">
        <v>752</v>
      </c>
      <c r="AMG90" s="0"/>
      <c r="AMH90" s="0"/>
      <c r="AMI90" s="0"/>
      <c r="AMJ90" s="0"/>
    </row>
    <row r="91" customFormat="false" ht="13.8" hidden="false" customHeight="false" outlineLevel="0" collapsed="false">
      <c r="A91" s="17"/>
      <c r="B91" s="17" t="s">
        <v>598</v>
      </c>
      <c r="C91" s="0" t="s">
        <v>511</v>
      </c>
      <c r="D91" s="28" t="s">
        <v>526</v>
      </c>
      <c r="E91" s="29" t="s">
        <v>606</v>
      </c>
      <c r="F91" s="19" t="n">
        <v>0</v>
      </c>
      <c r="G91" s="18" t="s">
        <v>589</v>
      </c>
      <c r="H91" s="18" t="s">
        <v>590</v>
      </c>
      <c r="I91" s="18" t="s">
        <v>591</v>
      </c>
      <c r="J91" s="19" t="n">
        <v>600000000</v>
      </c>
      <c r="K91" s="19" t="n">
        <v>100000000</v>
      </c>
      <c r="L91" s="0" t="n">
        <v>2006</v>
      </c>
      <c r="M91" s="20" t="n">
        <f aca="true">DATE(YEAR(NOW()), MONTH(NOW())-180, DAY(NOW()))</f>
        <v>38784</v>
      </c>
      <c r="N91" s="20" t="n">
        <f aca="true">DATE(YEAR(NOW()), MONTH(NOW())-180, DAY(NOW()))</f>
        <v>38784</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2</v>
      </c>
      <c r="AC91" s="0" t="str">
        <f aca="false">VLOOKUP(AB91,Parameters!$A$2:$B$7,2,1)</f>
        <v>&lt;6</v>
      </c>
      <c r="AD91" s="22" t="n">
        <f aca="false">IF(J91&lt;=Parameters!$Y$2,INDEX('Bieu phi VCX'!$D$8:$N$33,MATCH(E91,'Bieu phi VCX'!$A$8:$A$33,0),MATCH(AC91,'Bieu phi VCX'!$D$7:$I$7,)),INDEX('Bieu phi VCX'!$J$8:$O$33,MATCH(E91,'Bieu phi VCX'!$A$8:$A$33,0),MATCH(AC91,'Bieu phi VCX'!$J$7:$O$7,)))</f>
        <v>0.028</v>
      </c>
      <c r="AE91" s="22" t="n">
        <f aca="false">IF(Q91="Y",Parameters!$Z$2,0)</f>
        <v>0.0005</v>
      </c>
      <c r="AF91" s="22" t="n">
        <f aca="false">IF(R91="Y", INDEX('Bieu phi VCX'!$R$8:$W$33,MATCH(E91,'Bieu phi VCX'!$A$8:$A$33,0),MATCH(AC91,'Bieu phi VCX'!$R$7:$W$7,0)), 0)</f>
        <v>0</v>
      </c>
      <c r="AG91" s="19" t="n">
        <f aca="false">VLOOKUP(S91,Parameters!$F$2:$G$5,2,0)</f>
        <v>1400000</v>
      </c>
      <c r="AH91" s="22" t="n">
        <f aca="false">IF(T91="Y", INDEX('Bieu phi VCX'!$X$8:$AC$33,MATCH(E91,'Bieu phi VCX'!$A$8:$A$33,0),MATCH(AC91,'Bieu phi VCX'!$X$7:$AC$7,0)),0)</f>
        <v>0.0025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15211643.8356164</v>
      </c>
      <c r="AQ91" s="27" t="s">
        <v>752</v>
      </c>
    </row>
    <row r="92" customFormat="false" ht="13.8" hidden="false" customHeight="false" outlineLevel="0" collapsed="false">
      <c r="A92" s="17" t="s">
        <v>586</v>
      </c>
      <c r="B92" s="17" t="s">
        <v>587</v>
      </c>
      <c r="C92" s="0" t="s">
        <v>508</v>
      </c>
      <c r="D92" s="17" t="s">
        <v>529</v>
      </c>
      <c r="E92" s="18" t="s">
        <v>607</v>
      </c>
      <c r="F92" s="19" t="n">
        <v>8</v>
      </c>
      <c r="G92" s="18" t="s">
        <v>589</v>
      </c>
      <c r="H92" s="18" t="s">
        <v>608</v>
      </c>
      <c r="I92" s="18" t="s">
        <v>609</v>
      </c>
      <c r="J92" s="19" t="n">
        <v>390000000</v>
      </c>
      <c r="K92" s="19" t="n">
        <v>100000000</v>
      </c>
      <c r="L92" s="0" t="n">
        <v>2020</v>
      </c>
      <c r="M92" s="20" t="n">
        <f aca="true">DATE(YEAR(NOW()), MONTH(NOW())-12, DAY(NOW()))</f>
        <v>43898</v>
      </c>
      <c r="N92" s="20" t="n">
        <f aca="true">DATE(YEAR(NOW()), MONTH(NOW())-12, DAY(NOW()))</f>
        <v>43898</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2</v>
      </c>
      <c r="AC92" s="0" t="str">
        <f aca="false">VLOOKUP(AB92,Parameters!$A$2:$B$6,2,1)</f>
        <v>&lt;6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752</v>
      </c>
    </row>
    <row r="93" customFormat="false" ht="13.8" hidden="false" customHeight="false" outlineLevel="0" collapsed="false">
      <c r="A93" s="17"/>
      <c r="B93" s="17" t="s">
        <v>595</v>
      </c>
      <c r="C93" s="0" t="s">
        <v>508</v>
      </c>
      <c r="D93" s="17" t="s">
        <v>529</v>
      </c>
      <c r="E93" s="18" t="s">
        <v>607</v>
      </c>
      <c r="F93" s="19" t="n">
        <v>8</v>
      </c>
      <c r="G93" s="18" t="s">
        <v>589</v>
      </c>
      <c r="H93" s="18" t="s">
        <v>608</v>
      </c>
      <c r="I93" s="18" t="s">
        <v>609</v>
      </c>
      <c r="J93" s="19" t="n">
        <v>390000000</v>
      </c>
      <c r="K93" s="19" t="n">
        <v>100000000</v>
      </c>
      <c r="L93" s="0" t="n">
        <v>2018</v>
      </c>
      <c r="M93" s="20" t="n">
        <f aca="true">DATE(YEAR(NOW()), MONTH(NOW())-36, DAY(NOW()))</f>
        <v>43167</v>
      </c>
      <c r="N93" s="20" t="n">
        <f aca="true">DATE(YEAR(NOW()), MONTH(NOW())-36, DAY(NOW()))</f>
        <v>43167</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2</v>
      </c>
      <c r="AC93" s="0" t="str">
        <f aca="false">VLOOKUP(AB93,Parameters!$A$2:$B$6,2,1)</f>
        <v>&lt;6</v>
      </c>
      <c r="AD93" s="22" t="n">
        <f aca="false">IF(J93&lt;=Parameters!$Y$2,INDEX('Bieu phi VCX'!$D$8:$N$33,MATCH(E93,'Bieu phi VCX'!$A$8:$A$33,0),MATCH(AC93,'Bieu phi VCX'!$D$7:$I$7,)),INDEX('Bieu phi VCX'!$J$8:$O$33,MATCH(E93,'Bieu phi VCX'!$A$8:$A$33,0),MATCH(AC93,'Bieu phi VCX'!$J$7:$O$7,)))</f>
        <v>0.0175</v>
      </c>
      <c r="AE93" s="22" t="n">
        <f aca="false">IF(Q93="Y",Parameters!$Z$2,0)</f>
        <v>0.0005</v>
      </c>
      <c r="AF93" s="22" t="n">
        <f aca="false">IF(R93="Y", INDEX('Bieu phi VCX'!$R$8:$W$33,MATCH(E93,'Bieu phi VCX'!$A$8:$A$33,0),MATCH(AC93,'Bieu phi VCX'!$R$7:$V$7,0)), 0)</f>
        <v>0</v>
      </c>
      <c r="AG93" s="19" t="n">
        <f aca="false">VLOOKUP(S93,Parameters!$F$2:$G$5,2,0)</f>
        <v>0</v>
      </c>
      <c r="AH93" s="22" t="n">
        <f aca="false">IF(T93="Y", INDEX('Bieu phi VCX'!$X$8:$AB$33,MATCH(E93,'Bieu phi VCX'!$A$8:$A$33,0),MATCH(AC93,'Bieu phi VCX'!$X$7:$AB$7,0)),0)</f>
        <v>0.0015</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9886643.83561644</v>
      </c>
      <c r="AQ93" s="27" t="s">
        <v>752</v>
      </c>
    </row>
    <row r="94" customFormat="false" ht="13.8" hidden="false" customHeight="false" outlineLevel="0" collapsed="false">
      <c r="A94" s="17"/>
      <c r="B94" s="17" t="s">
        <v>596</v>
      </c>
      <c r="C94" s="0" t="s">
        <v>508</v>
      </c>
      <c r="D94" s="17" t="s">
        <v>529</v>
      </c>
      <c r="E94" s="18" t="s">
        <v>607</v>
      </c>
      <c r="F94" s="19" t="n">
        <v>8</v>
      </c>
      <c r="G94" s="18" t="s">
        <v>589</v>
      </c>
      <c r="H94" s="18" t="s">
        <v>608</v>
      </c>
      <c r="I94" s="18" t="s">
        <v>609</v>
      </c>
      <c r="J94" s="19" t="n">
        <v>390000000</v>
      </c>
      <c r="K94" s="19" t="n">
        <v>100000000</v>
      </c>
      <c r="L94" s="0" t="n">
        <v>2015</v>
      </c>
      <c r="M94" s="20" t="n">
        <f aca="true">DATE(YEAR(NOW()), MONTH(NOW())-72, DAY(NOW()))</f>
        <v>42071</v>
      </c>
      <c r="N94" s="20" t="n">
        <f aca="true">DATE(YEAR(NOW()), MONTH(NOW())-72, DAY(NOW()))</f>
        <v>42071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2</v>
      </c>
      <c r="AC94" s="0" t="str">
        <f aca="false">VLOOKUP(AB94,Parameters!$A$2:$B$6,2,1)</f>
        <v>&lt;6</v>
      </c>
      <c r="AD94" s="22" t="n">
        <f aca="false">IF(J94&lt;=Parameters!$Y$2,INDEX('Bieu phi VCX'!$D$8:$N$33,MATCH(E94,'Bieu phi VCX'!$A$8:$A$33,0),MATCH(AC94,'Bieu phi VCX'!$D$7:$I$7,)),INDEX('Bieu phi VCX'!$J$8:$O$33,MATCH(E94,'Bieu phi VCX'!$A$8:$A$33,0),MATCH(AC94,'Bieu phi VCX'!$J$7:$O$7,)))</f>
        <v>0.0175</v>
      </c>
      <c r="AE94" s="22" t="n">
        <f aca="false">IF(Q94="Y",Parameters!$Z$2,0)</f>
        <v>0.0005</v>
      </c>
      <c r="AF94" s="22" t="n">
        <f aca="false">IF(R94="Y", INDEX('Bieu phi VCX'!$R$8:$W$33,MATCH(E94,'Bieu phi VCX'!$A$8:$A$33,0),MATCH(AC94,'Bieu phi VCX'!$R$7:$V$7,0)), 0)</f>
        <v>0</v>
      </c>
      <c r="AG94" s="19" t="n">
        <f aca="false">VLOOKUP(S94,Parameters!$F$2:$G$5,2,0)</f>
        <v>0</v>
      </c>
      <c r="AH94" s="22" t="n">
        <f aca="false">IF(T94="Y", INDEX('Bieu phi VCX'!$X$8:$AB$33,MATCH(E94,'Bieu phi VCX'!$A$8:$A$33,0),MATCH(AC94,'Bieu phi VCX'!$X$7:$AB$7,0)),0)</f>
        <v>0.0015</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9886643.83561644</v>
      </c>
      <c r="AQ94" s="27" t="s">
        <v>752</v>
      </c>
    </row>
    <row r="95" customFormat="false" ht="13.8" hidden="false" customHeight="false" outlineLevel="0" collapsed="false">
      <c r="A95" s="17"/>
      <c r="B95" s="17" t="s">
        <v>597</v>
      </c>
      <c r="C95" s="0" t="s">
        <v>508</v>
      </c>
      <c r="D95" s="17" t="s">
        <v>529</v>
      </c>
      <c r="E95" s="18" t="s">
        <v>607</v>
      </c>
      <c r="F95" s="19" t="n">
        <v>8</v>
      </c>
      <c r="G95" s="18" t="s">
        <v>589</v>
      </c>
      <c r="H95" s="18" t="s">
        <v>608</v>
      </c>
      <c r="I95" s="18" t="s">
        <v>609</v>
      </c>
      <c r="J95" s="19" t="n">
        <v>390000000</v>
      </c>
      <c r="K95" s="19" t="n">
        <v>100000000</v>
      </c>
      <c r="L95" s="0" t="n">
        <v>2011</v>
      </c>
      <c r="M95" s="20" t="n">
        <f aca="true">DATE(YEAR(NOW()), MONTH(NOW())-120, DAY(NOW()))</f>
        <v>40610</v>
      </c>
      <c r="N95" s="20" t="n">
        <f aca="true">DATE(YEAR(NOW()), MONTH(NOW())-120, DAY(NOW()))</f>
        <v>40610</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2</v>
      </c>
      <c r="AC95" s="0" t="str">
        <f aca="false">VLOOKUP(AB95,Parameters!$A$2:$B$6,2,1)</f>
        <v>&lt;6</v>
      </c>
      <c r="AD95" s="22" t="n">
        <f aca="false">IF(J95&lt;=Parameters!$Y$2,INDEX('Bieu phi VCX'!$D$8:$N$33,MATCH(E95,'Bieu phi VCX'!$A$8:$A$33,0),MATCH(AC95,'Bieu phi VCX'!$D$7:$I$7,)),INDEX('Bieu phi VCX'!$J$8:$O$33,MATCH(E95,'Bieu phi VCX'!$A$8:$A$33,0),MATCH(AC95,'Bieu phi VCX'!$J$7:$O$7,)))</f>
        <v>0.0175</v>
      </c>
      <c r="AE95" s="22" t="n">
        <f aca="false">IF(Q95="Y",Parameters!$Z$2,0)</f>
        <v>0.0005</v>
      </c>
      <c r="AF95" s="22" t="n">
        <f aca="false">IF(R95="Y", INDEX('Bieu phi VCX'!$R$8:$W$33,MATCH(E95,'Bieu phi VCX'!$A$8:$A$33,0),MATCH(AC95,'Bieu phi VCX'!$R$7:$V$7,0)), 0)</f>
        <v>0</v>
      </c>
      <c r="AG95" s="19" t="n">
        <f aca="false">VLOOKUP(S95,Parameters!$F$2:$G$5,2,0)</f>
        <v>0</v>
      </c>
      <c r="AH95" s="22" t="n">
        <f aca="false">IF(T95="Y", INDEX('Bieu phi VCX'!$X$8:$AB$33,MATCH(E95,'Bieu phi VCX'!$A$8:$A$33,0),MATCH(AC95,'Bieu phi VCX'!$X$7:$AB$7,0)),0)</f>
        <v>0.0015</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752</v>
      </c>
    </row>
    <row r="96" customFormat="false" ht="13.8" hidden="false" customHeight="false" outlineLevel="0" collapsed="false">
      <c r="A96" s="17"/>
      <c r="B96" s="17" t="s">
        <v>598</v>
      </c>
      <c r="C96" s="0" t="s">
        <v>508</v>
      </c>
      <c r="D96" s="17" t="s">
        <v>529</v>
      </c>
      <c r="E96" s="18" t="s">
        <v>607</v>
      </c>
      <c r="F96" s="19" t="n">
        <v>8</v>
      </c>
      <c r="G96" s="18" t="s">
        <v>589</v>
      </c>
      <c r="H96" s="18" t="s">
        <v>608</v>
      </c>
      <c r="I96" s="18" t="s">
        <v>609</v>
      </c>
      <c r="J96" s="19" t="n">
        <v>390000000</v>
      </c>
      <c r="K96" s="19" t="n">
        <v>100000000</v>
      </c>
      <c r="L96" s="0" t="n">
        <v>2006</v>
      </c>
      <c r="M96" s="20" t="n">
        <f aca="true">DATE(YEAR(NOW()), MONTH(NOW())-180, DAY(NOW()))</f>
        <v>38784</v>
      </c>
      <c r="N96" s="20" t="n">
        <f aca="true">DATE(YEAR(NOW()), MONTH(NOW())-180, DAY(NOW()))</f>
        <v>38784</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2</v>
      </c>
      <c r="AC96" s="0" t="str">
        <f aca="false">VLOOKUP(AB96,Parameters!$A$2:$B$7,2,1)</f>
        <v>&lt;6</v>
      </c>
      <c r="AD96" s="22" t="n">
        <f aca="false">IF(J96&lt;=Parameters!$Y$2,INDEX('Bieu phi VCX'!$D$8:$N$33,MATCH(E96,'Bieu phi VCX'!$A$8:$A$33,0),MATCH(AC96,'Bieu phi VCX'!$D$7:$I$7,)),INDEX('Bieu phi VCX'!$J$8:$O$33,MATCH(E96,'Bieu phi VCX'!$A$8:$A$33,0),MATCH(AC96,'Bieu phi VCX'!$J$7:$O$7,)))</f>
        <v>0.0175</v>
      </c>
      <c r="AE96" s="22" t="n">
        <f aca="false">IF(Q96="Y",Parameters!$Z$2,0)</f>
        <v>0.0005</v>
      </c>
      <c r="AF96" s="22" t="n">
        <f aca="false">IF(R96="Y", INDEX('Bieu phi VCX'!$R$8:$W$33,MATCH(E96,'Bieu phi VCX'!$A$8:$A$33,0),MATCH(AC96,'Bieu phi VCX'!$R$7:$W$7,0)), 0)</f>
        <v>0</v>
      </c>
      <c r="AG96" s="19" t="n">
        <f aca="false">VLOOKUP(S96,Parameters!$F$2:$G$5,2,0)</f>
        <v>1400000</v>
      </c>
      <c r="AH96" s="22" t="n">
        <f aca="false">IF(T96="Y", INDEX('Bieu phi VCX'!$X$8:$AC$33,MATCH(E96,'Bieu phi VCX'!$A$8:$A$33,0),MATCH(AC96,'Bieu phi VCX'!$X$7:$AC$7,0)),0)</f>
        <v>0.0015</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11986643.8356164</v>
      </c>
      <c r="AQ96" s="27" t="s">
        <v>752</v>
      </c>
    </row>
    <row r="97" customFormat="false" ht="13.8" hidden="false" customHeight="false" outlineLevel="0" collapsed="false">
      <c r="A97" s="17" t="s">
        <v>599</v>
      </c>
      <c r="B97" s="17" t="s">
        <v>587</v>
      </c>
      <c r="C97" s="0" t="s">
        <v>508</v>
      </c>
      <c r="D97" s="17" t="s">
        <v>529</v>
      </c>
      <c r="E97" s="18" t="s">
        <v>607</v>
      </c>
      <c r="F97" s="19" t="n">
        <v>8</v>
      </c>
      <c r="G97" s="18" t="s">
        <v>589</v>
      </c>
      <c r="H97" s="18" t="s">
        <v>608</v>
      </c>
      <c r="I97" s="18" t="s">
        <v>609</v>
      </c>
      <c r="J97" s="19" t="n">
        <v>400000000</v>
      </c>
      <c r="K97" s="19" t="n">
        <v>100000000</v>
      </c>
      <c r="L97" s="0" t="n">
        <v>2020</v>
      </c>
      <c r="M97" s="20" t="n">
        <f aca="true">DATE(YEAR(NOW()), MONTH(NOW())-12, DAY(NOW()))</f>
        <v>43898</v>
      </c>
      <c r="N97" s="20" t="n">
        <f aca="true">DATE(YEAR(NOW()), MONTH(NOW())-12, DAY(NOW()))</f>
        <v>43898</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2</v>
      </c>
      <c r="AC97" s="0" t="str">
        <f aca="false">VLOOKUP(AB97,Parameters!$A$2:$B$6,2,1)</f>
        <v>&lt;6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752</v>
      </c>
    </row>
    <row r="98" customFormat="false" ht="13.8" hidden="false" customHeight="false" outlineLevel="0" collapsed="false">
      <c r="A98" s="17"/>
      <c r="B98" s="17" t="s">
        <v>595</v>
      </c>
      <c r="C98" s="0" t="s">
        <v>508</v>
      </c>
      <c r="D98" s="17" t="s">
        <v>529</v>
      </c>
      <c r="E98" s="18" t="s">
        <v>607</v>
      </c>
      <c r="F98" s="19" t="n">
        <v>8</v>
      </c>
      <c r="G98" s="18" t="s">
        <v>589</v>
      </c>
      <c r="H98" s="18" t="s">
        <v>608</v>
      </c>
      <c r="I98" s="18" t="s">
        <v>609</v>
      </c>
      <c r="J98" s="19" t="n">
        <v>400000000</v>
      </c>
      <c r="K98" s="19" t="n">
        <v>100000000</v>
      </c>
      <c r="L98" s="0" t="n">
        <v>2018</v>
      </c>
      <c r="M98" s="20" t="n">
        <f aca="true">DATE(YEAR(NOW()), MONTH(NOW())-36, DAY(NOW()))</f>
        <v>43167</v>
      </c>
      <c r="N98" s="20" t="n">
        <f aca="true">DATE(YEAR(NOW()), MONTH(NOW())-36, DAY(NOW()))</f>
        <v>43167</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2</v>
      </c>
      <c r="AC98" s="0" t="str">
        <f aca="false">VLOOKUP(AB98,Parameters!$A$2:$B$6,2,1)</f>
        <v>&lt;6</v>
      </c>
      <c r="AD98" s="22" t="n">
        <f aca="false">IF(J98&lt;=Parameters!$Y$2,INDEX('Bieu phi VCX'!$D$8:$N$33,MATCH(E98,'Bieu phi VCX'!$A$8:$A$33,0),MATCH(AC98,'Bieu phi VCX'!$D$7:$I$7,)),INDEX('Bieu phi VCX'!$J$8:$O$33,MATCH(E98,'Bieu phi VCX'!$A$8:$A$33,0),MATCH(AC98,'Bieu phi VCX'!$J$7:$O$7,)))</f>
        <v>0.0175</v>
      </c>
      <c r="AE98" s="22" t="n">
        <f aca="false">IF(Q98="Y",Parameters!$Z$2,0)</f>
        <v>0.0005</v>
      </c>
      <c r="AF98" s="22" t="n">
        <f aca="false">IF(R98="Y", INDEX('Bieu phi VCX'!$R$8:$W$33,MATCH(E98,'Bieu phi VCX'!$A$8:$A$33,0),MATCH(AC98,'Bieu phi VCX'!$R$7:$V$7,0)), 0)</f>
        <v>0</v>
      </c>
      <c r="AG98" s="19" t="n">
        <f aca="false">VLOOKUP(S98,Parameters!$F$2:$G$5,2,0)</f>
        <v>2000000</v>
      </c>
      <c r="AH98" s="22" t="n">
        <f aca="false">IF(T98="Y", INDEX('Bieu phi VCX'!$X$8:$AB$33,MATCH(E98,'Bieu phi VCX'!$A$8:$A$33,0),MATCH(AC98,'Bieu phi VCX'!$X$7:$AB$7,0)),0)</f>
        <v>0.0015</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12886643.8356164</v>
      </c>
      <c r="AQ98" s="27" t="s">
        <v>752</v>
      </c>
    </row>
    <row r="99" customFormat="false" ht="13.8" hidden="false" customHeight="false" outlineLevel="0" collapsed="false">
      <c r="A99" s="17"/>
      <c r="B99" s="17" t="s">
        <v>596</v>
      </c>
      <c r="C99" s="0" t="s">
        <v>508</v>
      </c>
      <c r="D99" s="17" t="s">
        <v>529</v>
      </c>
      <c r="E99" s="18" t="s">
        <v>607</v>
      </c>
      <c r="F99" s="19" t="n">
        <v>8</v>
      </c>
      <c r="G99" s="18" t="s">
        <v>589</v>
      </c>
      <c r="H99" s="18" t="s">
        <v>608</v>
      </c>
      <c r="I99" s="18" t="s">
        <v>609</v>
      </c>
      <c r="J99" s="19" t="n">
        <v>400000000</v>
      </c>
      <c r="K99" s="19" t="n">
        <v>100000000</v>
      </c>
      <c r="L99" s="0" t="n">
        <v>2015</v>
      </c>
      <c r="M99" s="20" t="n">
        <f aca="true">DATE(YEAR(NOW()), MONTH(NOW())-72, DAY(NOW()))</f>
        <v>42071</v>
      </c>
      <c r="N99" s="20" t="n">
        <f aca="true">DATE(YEAR(NOW()), MONTH(NOW())-72, DAY(NOW()))</f>
        <v>42071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2</v>
      </c>
      <c r="AC99" s="0" t="str">
        <f aca="false">VLOOKUP(AB99,Parameters!$A$2:$B$6,2,1)</f>
        <v>&lt;6</v>
      </c>
      <c r="AD99" s="22" t="n">
        <f aca="false">IF(J99&lt;=Parameters!$Y$2,INDEX('Bieu phi VCX'!$D$8:$N$33,MATCH(E99,'Bieu phi VCX'!$A$8:$A$33,0),MATCH(AC99,'Bieu phi VCX'!$D$7:$I$7,)),INDEX('Bieu phi VCX'!$J$8:$O$33,MATCH(E99,'Bieu phi VCX'!$A$8:$A$33,0),MATCH(AC99,'Bieu phi VCX'!$J$7:$O$7,)))</f>
        <v>0.0175</v>
      </c>
      <c r="AE99" s="22" t="n">
        <f aca="false">IF(Q99="Y",Parameters!$Z$2,0)</f>
        <v>0.0005</v>
      </c>
      <c r="AF99" s="22" t="n">
        <f aca="false">IF(R99="Y", INDEX('Bieu phi VCX'!$R$8:$W$33,MATCH(E99,'Bieu phi VCX'!$A$8:$A$33,0),MATCH(AC99,'Bieu phi VCX'!$R$7:$V$7,0)), 0)</f>
        <v>0</v>
      </c>
      <c r="AG99" s="19" t="n">
        <f aca="false">VLOOKUP(S99,Parameters!$F$2:$G$5,2,0)</f>
        <v>3400000</v>
      </c>
      <c r="AH99" s="22" t="n">
        <f aca="false">IF(T99="Y", INDEX('Bieu phi VCX'!$X$8:$AB$33,MATCH(E99,'Bieu phi VCX'!$A$8:$A$33,0),MATCH(AC99,'Bieu phi VCX'!$X$7:$AB$7,0)),0)</f>
        <v>0.0015</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14986643.8356164</v>
      </c>
      <c r="AQ99" s="27" t="s">
        <v>752</v>
      </c>
    </row>
    <row r="100" customFormat="false" ht="13.8" hidden="false" customHeight="false" outlineLevel="0" collapsed="false">
      <c r="A100" s="17"/>
      <c r="B100" s="17" t="s">
        <v>597</v>
      </c>
      <c r="C100" s="0" t="s">
        <v>508</v>
      </c>
      <c r="D100" s="17" t="s">
        <v>529</v>
      </c>
      <c r="E100" s="18" t="s">
        <v>607</v>
      </c>
      <c r="F100" s="19" t="n">
        <v>8</v>
      </c>
      <c r="G100" s="18" t="s">
        <v>589</v>
      </c>
      <c r="H100" s="18" t="s">
        <v>608</v>
      </c>
      <c r="I100" s="18" t="s">
        <v>609</v>
      </c>
      <c r="J100" s="19" t="n">
        <v>400000000</v>
      </c>
      <c r="K100" s="19" t="n">
        <v>100000000</v>
      </c>
      <c r="L100" s="0" t="n">
        <v>2011</v>
      </c>
      <c r="M100" s="20" t="n">
        <f aca="true">DATE(YEAR(NOW()), MONTH(NOW())-120, DAY(NOW()))</f>
        <v>40610</v>
      </c>
      <c r="N100" s="20" t="n">
        <f aca="true">DATE(YEAR(NOW()), MONTH(NOW())-120, DAY(NOW()))</f>
        <v>40610</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2</v>
      </c>
      <c r="AC100" s="0" t="str">
        <f aca="false">VLOOKUP(AB100,Parameters!$A$2:$B$6,2,1)</f>
        <v>&lt;6</v>
      </c>
      <c r="AD100" s="22" t="n">
        <f aca="false">IF(J100&lt;=Parameters!$Y$2,INDEX('Bieu phi VCX'!$D$8:$N$33,MATCH(E100,'Bieu phi VCX'!$A$8:$A$33,0),MATCH(AC100,'Bieu phi VCX'!$D$7:$I$7,)),INDEX('Bieu phi VCX'!$J$8:$O$33,MATCH(E100,'Bieu phi VCX'!$A$8:$A$33,0),MATCH(AC100,'Bieu phi VCX'!$J$7:$O$7,)))</f>
        <v>0.0175</v>
      </c>
      <c r="AE100" s="22" t="n">
        <f aca="false">IF(Q100="Y",Parameters!$Z$2,0)</f>
        <v>0.0005</v>
      </c>
      <c r="AF100" s="22" t="n">
        <f aca="false">IF(R100="Y", INDEX('Bieu phi VCX'!$R$8:$W$33,MATCH(E100,'Bieu phi VCX'!$A$8:$A$33,0),MATCH(AC100,'Bieu phi VCX'!$R$7:$V$7,0)), 0)</f>
        <v>0</v>
      </c>
      <c r="AG100" s="19" t="n">
        <f aca="false">VLOOKUP(S100,Parameters!$F$2:$G$5,2,0)</f>
        <v>1400000</v>
      </c>
      <c r="AH100" s="22" t="n">
        <f aca="false">IF(T100="Y", INDEX('Bieu phi VCX'!$X$8:$AB$33,MATCH(E100,'Bieu phi VCX'!$A$8:$A$33,0),MATCH(AC100,'Bieu phi VCX'!$X$7:$AB$7,0)),0)</f>
        <v>0.0015</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752</v>
      </c>
    </row>
    <row r="101" customFormat="false" ht="13.8" hidden="false" customHeight="false" outlineLevel="0" collapsed="false">
      <c r="A101" s="17"/>
      <c r="B101" s="17" t="s">
        <v>598</v>
      </c>
      <c r="C101" s="0" t="s">
        <v>508</v>
      </c>
      <c r="D101" s="17" t="s">
        <v>529</v>
      </c>
      <c r="E101" s="18" t="s">
        <v>607</v>
      </c>
      <c r="F101" s="19" t="n">
        <v>8</v>
      </c>
      <c r="G101" s="18" t="s">
        <v>589</v>
      </c>
      <c r="H101" s="18" t="s">
        <v>608</v>
      </c>
      <c r="I101" s="18" t="s">
        <v>609</v>
      </c>
      <c r="J101" s="19" t="n">
        <v>400000000</v>
      </c>
      <c r="K101" s="19" t="n">
        <v>100000000</v>
      </c>
      <c r="L101" s="0" t="n">
        <v>2006</v>
      </c>
      <c r="M101" s="20" t="n">
        <f aca="true">DATE(YEAR(NOW()), MONTH(NOW())-180, DAY(NOW()))</f>
        <v>38784</v>
      </c>
      <c r="N101" s="20" t="n">
        <f aca="true">DATE(YEAR(NOW()), MONTH(NOW())-180, DAY(NOW()))</f>
        <v>38784</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2</v>
      </c>
      <c r="AC101" s="0" t="str">
        <f aca="false">VLOOKUP(AB101,Parameters!$A$2:$B$7,2,1)</f>
        <v>&lt;6</v>
      </c>
      <c r="AD101" s="22" t="n">
        <f aca="false">IF(J101&lt;=Parameters!$Y$2,INDEX('Bieu phi VCX'!$D$8:$N$33,MATCH(E101,'Bieu phi VCX'!$A$8:$A$33,0),MATCH(AC101,'Bieu phi VCX'!$D$7:$I$7,)),INDEX('Bieu phi VCX'!$J$8:$O$33,MATCH(E101,'Bieu phi VCX'!$A$8:$A$33,0),MATCH(AC101,'Bieu phi VCX'!$J$7:$O$7,)))</f>
        <v>0.0175</v>
      </c>
      <c r="AE101" s="22" t="n">
        <f aca="false">IF(Q101="Y",Parameters!$Z$2,0)</f>
        <v>0.0005</v>
      </c>
      <c r="AF101" s="22" t="n">
        <f aca="false">IF(R101="Y", INDEX('Bieu phi VCX'!$R$8:$W$33,MATCH(E101,'Bieu phi VCX'!$A$8:$A$33,0),MATCH(AC101,'Bieu phi VCX'!$R$7:$W$7,0)), 0)</f>
        <v>0</v>
      </c>
      <c r="AG101" s="19" t="n">
        <f aca="false">VLOOKUP(S101,Parameters!$F$2:$G$5,2,0)</f>
        <v>1400000</v>
      </c>
      <c r="AH101" s="22" t="n">
        <f aca="false">IF(T101="Y", INDEX('Bieu phi VCX'!$X$8:$AC$33,MATCH(E101,'Bieu phi VCX'!$A$8:$A$33,0),MATCH(AC101,'Bieu phi VCX'!$X$7:$AC$7,0)),0)</f>
        <v>0.0015</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11986643.8356164</v>
      </c>
      <c r="AQ101" s="27" t="s">
        <v>752</v>
      </c>
    </row>
    <row r="102" customFormat="false" ht="13.8" hidden="false" customHeight="false" outlineLevel="0" collapsed="false">
      <c r="A102" s="17" t="s">
        <v>600</v>
      </c>
      <c r="B102" s="17" t="s">
        <v>587</v>
      </c>
      <c r="C102" s="0" t="s">
        <v>508</v>
      </c>
      <c r="D102" s="17" t="s">
        <v>529</v>
      </c>
      <c r="E102" s="18" t="s">
        <v>607</v>
      </c>
      <c r="F102" s="19" t="n">
        <v>8</v>
      </c>
      <c r="G102" s="18" t="s">
        <v>589</v>
      </c>
      <c r="H102" s="18" t="s">
        <v>608</v>
      </c>
      <c r="I102" s="18" t="s">
        <v>609</v>
      </c>
      <c r="J102" s="19" t="n">
        <v>410000000</v>
      </c>
      <c r="K102" s="19" t="n">
        <v>400000000</v>
      </c>
      <c r="L102" s="0" t="n">
        <v>2020</v>
      </c>
      <c r="M102" s="20" t="n">
        <f aca="true">DATE(YEAR(NOW()), MONTH(NOW())-12, DAY(NOW()))</f>
        <v>43898</v>
      </c>
      <c r="N102" s="20" t="n">
        <f aca="true">DATE(YEAR(NOW()), MONTH(NOW())-12, DAY(NOW()))</f>
        <v>43898</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2</v>
      </c>
      <c r="AC102" s="0" t="str">
        <f aca="false">VLOOKUP(AB102,Parameters!$A$2:$B$6,2,1)</f>
        <v>&lt;6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752</v>
      </c>
    </row>
    <row r="103" customFormat="false" ht="13.8" hidden="false" customHeight="false" outlineLevel="0" collapsed="false">
      <c r="A103" s="17"/>
      <c r="B103" s="17" t="s">
        <v>595</v>
      </c>
      <c r="C103" s="0" t="s">
        <v>508</v>
      </c>
      <c r="D103" s="17" t="s">
        <v>529</v>
      </c>
      <c r="E103" s="18" t="s">
        <v>607</v>
      </c>
      <c r="F103" s="19" t="n">
        <v>8</v>
      </c>
      <c r="G103" s="18" t="s">
        <v>589</v>
      </c>
      <c r="H103" s="18" t="s">
        <v>608</v>
      </c>
      <c r="I103" s="18" t="s">
        <v>609</v>
      </c>
      <c r="J103" s="19" t="n">
        <v>500000000</v>
      </c>
      <c r="K103" s="19" t="n">
        <v>400000000</v>
      </c>
      <c r="L103" s="0" t="n">
        <v>2018</v>
      </c>
      <c r="M103" s="20" t="n">
        <f aca="true">DATE(YEAR(NOW()), MONTH(NOW())-36, DAY(NOW()))</f>
        <v>43167</v>
      </c>
      <c r="N103" s="20" t="n">
        <f aca="true">DATE(YEAR(NOW()), MONTH(NOW())-36, DAY(NOW()))</f>
        <v>43167</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2</v>
      </c>
      <c r="AC103" s="0" t="str">
        <f aca="false">VLOOKUP(AB103,Parameters!$A$2:$B$6,2,1)</f>
        <v>&lt;6</v>
      </c>
      <c r="AD103" s="22" t="n">
        <f aca="false">IF(J103&lt;=Parameters!$Y$2,INDEX('Bieu phi VCX'!$D$8:$N$33,MATCH(E103,'Bieu phi VCX'!$A$8:$A$33,0),MATCH(AC103,'Bieu phi VCX'!$D$7:$I$7,)),INDEX('Bieu phi VCX'!$J$8:$O$33,MATCH(E103,'Bieu phi VCX'!$A$8:$A$33,0),MATCH(AC103,'Bieu phi VCX'!$J$7:$O$7,)))</f>
        <v>0.015</v>
      </c>
      <c r="AE103" s="22" t="n">
        <f aca="false">IF(Q103="Y",Parameters!$Z$2,0)</f>
        <v>0.0005</v>
      </c>
      <c r="AF103" s="22" t="n">
        <f aca="false">IF(R103="Y", INDEX('Bieu phi VCX'!$R$8:$W$33,MATCH(E103,'Bieu phi VCX'!$A$8:$A$33,0),MATCH(AC103,'Bieu phi VCX'!$R$7:$V$7,0)), 0)</f>
        <v>0</v>
      </c>
      <c r="AG103" s="19" t="n">
        <f aca="false">VLOOKUP(S103,Parameters!$F$2:$G$5,2,0)</f>
        <v>0</v>
      </c>
      <c r="AH103" s="22" t="n">
        <f aca="false">IF(T103="Y", INDEX('Bieu phi VCX'!$X$8:$AB$33,MATCH(E103,'Bieu phi VCX'!$A$8:$A$33,0),MATCH(AC103,'Bieu phi VCX'!$X$7:$AB$7,0)),0)</f>
        <v>0.0015</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38046575.3424658</v>
      </c>
      <c r="AQ103" s="27" t="s">
        <v>752</v>
      </c>
    </row>
    <row r="104" customFormat="false" ht="13.8" hidden="false" customHeight="false" outlineLevel="0" collapsed="false">
      <c r="A104" s="17"/>
      <c r="B104" s="17" t="s">
        <v>596</v>
      </c>
      <c r="C104" s="0" t="s">
        <v>508</v>
      </c>
      <c r="D104" s="17" t="s">
        <v>529</v>
      </c>
      <c r="E104" s="18" t="s">
        <v>607</v>
      </c>
      <c r="F104" s="19" t="n">
        <v>8</v>
      </c>
      <c r="G104" s="18" t="s">
        <v>589</v>
      </c>
      <c r="H104" s="18" t="s">
        <v>608</v>
      </c>
      <c r="I104" s="18" t="s">
        <v>609</v>
      </c>
      <c r="J104" s="19" t="n">
        <v>450000000</v>
      </c>
      <c r="K104" s="19" t="n">
        <v>400000000</v>
      </c>
      <c r="L104" s="0" t="n">
        <v>2015</v>
      </c>
      <c r="M104" s="20" t="n">
        <f aca="true">DATE(YEAR(NOW()), MONTH(NOW())-72, DAY(NOW()))</f>
        <v>42071</v>
      </c>
      <c r="N104" s="20" t="n">
        <f aca="true">DATE(YEAR(NOW()), MONTH(NOW())-72, DAY(NOW()))</f>
        <v>42071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2</v>
      </c>
      <c r="AC104" s="0" t="str">
        <f aca="false">VLOOKUP(AB104,Parameters!$A$2:$B$6,2,1)</f>
        <v>&lt;6</v>
      </c>
      <c r="AD104" s="22" t="n">
        <f aca="false">IF(J104&lt;=Parameters!$Y$2,INDEX('Bieu phi VCX'!$D$8:$N$33,MATCH(E104,'Bieu phi VCX'!$A$8:$A$33,0),MATCH(AC104,'Bieu phi VCX'!$D$7:$I$7,)),INDEX('Bieu phi VCX'!$J$8:$O$33,MATCH(E104,'Bieu phi VCX'!$A$8:$A$33,0),MATCH(AC104,'Bieu phi VCX'!$J$7:$O$7,)))</f>
        <v>0.015</v>
      </c>
      <c r="AE104" s="22" t="n">
        <f aca="false">IF(Q104="Y",Parameters!$Z$2,0)</f>
        <v>0.0005</v>
      </c>
      <c r="AF104" s="22" t="n">
        <f aca="false">IF(R104="Y", INDEX('Bieu phi VCX'!$R$8:$W$33,MATCH(E104,'Bieu phi VCX'!$A$8:$A$33,0),MATCH(AC104,'Bieu phi VCX'!$R$7:$V$7,0)), 0)</f>
        <v>0</v>
      </c>
      <c r="AG104" s="19" t="n">
        <f aca="false">VLOOKUP(S104,Parameters!$F$2:$G$5,2,0)</f>
        <v>0</v>
      </c>
      <c r="AH104" s="22" t="n">
        <f aca="false">IF(T104="Y", INDEX('Bieu phi VCX'!$X$8:$AB$33,MATCH(E104,'Bieu phi VCX'!$A$8:$A$33,0),MATCH(AC104,'Bieu phi VCX'!$X$7:$AB$7,0)),0)</f>
        <v>0.0015</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38046575.3424658</v>
      </c>
      <c r="AQ104" s="27" t="s">
        <v>752</v>
      </c>
    </row>
    <row r="105" customFormat="false" ht="13.8" hidden="false" customHeight="false" outlineLevel="0" collapsed="false">
      <c r="A105" s="17"/>
      <c r="B105" s="17" t="s">
        <v>597</v>
      </c>
      <c r="C105" s="0" t="s">
        <v>508</v>
      </c>
      <c r="D105" s="17" t="s">
        <v>529</v>
      </c>
      <c r="E105" s="18" t="s">
        <v>607</v>
      </c>
      <c r="F105" s="19" t="n">
        <v>8</v>
      </c>
      <c r="G105" s="18" t="s">
        <v>589</v>
      </c>
      <c r="H105" s="18" t="s">
        <v>608</v>
      </c>
      <c r="I105" s="18" t="s">
        <v>609</v>
      </c>
      <c r="J105" s="19" t="n">
        <v>600000000</v>
      </c>
      <c r="K105" s="19" t="n">
        <v>400000000</v>
      </c>
      <c r="L105" s="0" t="n">
        <v>2011</v>
      </c>
      <c r="M105" s="20" t="n">
        <f aca="true">DATE(YEAR(NOW()), MONTH(NOW())-120, DAY(NOW()))</f>
        <v>40610</v>
      </c>
      <c r="N105" s="20" t="n">
        <f aca="true">DATE(YEAR(NOW()), MONTH(NOW())-120, DAY(NOW()))</f>
        <v>40610</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2</v>
      </c>
      <c r="AC105" s="0" t="str">
        <f aca="false">VLOOKUP(AB105,Parameters!$A$2:$B$6,2,1)</f>
        <v>&lt;6</v>
      </c>
      <c r="AD105" s="22" t="n">
        <f aca="false">IF(J105&lt;=Parameters!$Y$2,INDEX('Bieu phi VCX'!$D$8:$N$33,MATCH(E105,'Bieu phi VCX'!$A$8:$A$33,0),MATCH(AC105,'Bieu phi VCX'!$D$7:$I$7,)),INDEX('Bieu phi VCX'!$J$8:$O$33,MATCH(E105,'Bieu phi VCX'!$A$8:$A$33,0),MATCH(AC105,'Bieu phi VCX'!$J$7:$O$7,)))</f>
        <v>0.015</v>
      </c>
      <c r="AE105" s="22" t="n">
        <f aca="false">IF(Q105="Y",Parameters!$Z$2,0)</f>
        <v>0.0005</v>
      </c>
      <c r="AF105" s="22" t="n">
        <f aca="false">IF(R105="Y", INDEX('Bieu phi VCX'!$R$8:$W$33,MATCH(E105,'Bieu phi VCX'!$A$8:$A$33,0),MATCH(AC105,'Bieu phi VCX'!$R$7:$V$7,0)), 0)</f>
        <v>0</v>
      </c>
      <c r="AG105" s="19" t="n">
        <f aca="false">VLOOKUP(S105,Parameters!$F$2:$G$5,2,0)</f>
        <v>0</v>
      </c>
      <c r="AH105" s="22" t="n">
        <f aca="false">IF(T105="Y", INDEX('Bieu phi VCX'!$X$8:$AB$33,MATCH(E105,'Bieu phi VCX'!$A$8:$A$33,0),MATCH(AC105,'Bieu phi VCX'!$X$7:$AB$7,0)),0)</f>
        <v>0.0015</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38046575.3424658</v>
      </c>
      <c r="AQ105" s="27" t="s">
        <v>752</v>
      </c>
    </row>
    <row r="106" customFormat="false" ht="13.8" hidden="false" customHeight="false" outlineLevel="0" collapsed="false">
      <c r="A106" s="17"/>
      <c r="B106" s="17" t="s">
        <v>598</v>
      </c>
      <c r="C106" s="0" t="s">
        <v>508</v>
      </c>
      <c r="D106" s="17" t="s">
        <v>529</v>
      </c>
      <c r="E106" s="18" t="s">
        <v>607</v>
      </c>
      <c r="F106" s="19" t="n">
        <v>8</v>
      </c>
      <c r="G106" s="18" t="s">
        <v>589</v>
      </c>
      <c r="H106" s="18" t="s">
        <v>608</v>
      </c>
      <c r="I106" s="18" t="s">
        <v>609</v>
      </c>
      <c r="J106" s="19" t="n">
        <v>2600000000</v>
      </c>
      <c r="K106" s="19" t="n">
        <v>400000000</v>
      </c>
      <c r="L106" s="0" t="n">
        <v>2006</v>
      </c>
      <c r="M106" s="20" t="n">
        <f aca="true">DATE(YEAR(NOW()), MONTH(NOW())-180, DAY(NOW()))</f>
        <v>38784</v>
      </c>
      <c r="N106" s="20" t="n">
        <f aca="true">DATE(YEAR(NOW()), MONTH(NOW())-180, DAY(NOW()))</f>
        <v>38784</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2</v>
      </c>
      <c r="AC106" s="0" t="str">
        <f aca="false">VLOOKUP(AB106,Parameters!$A$2:$B$7,2,1)</f>
        <v>&lt;6</v>
      </c>
      <c r="AD106" s="22" t="n">
        <f aca="false">IF(J106&lt;=Parameters!$Y$2,INDEX('Bieu phi VCX'!$D$8:$N$33,MATCH(E106,'Bieu phi VCX'!$A$8:$A$33,0),MATCH(AC106,'Bieu phi VCX'!$D$7:$I$7,)),INDEX('Bieu phi VCX'!$J$8:$O$33,MATCH(E106,'Bieu phi VCX'!$A$8:$A$33,0),MATCH(AC106,'Bieu phi VCX'!$J$7:$O$7,)))</f>
        <v>0.015</v>
      </c>
      <c r="AE106" s="22" t="n">
        <f aca="false">IF(Q106="Y",Parameters!$Z$2,0)</f>
        <v>0.0005</v>
      </c>
      <c r="AF106" s="22" t="n">
        <f aca="false">IF(R106="Y", INDEX('Bieu phi VCX'!$R$8:$W$33,MATCH(E106,'Bieu phi VCX'!$A$8:$A$33,0),MATCH(AC106,'Bieu phi VCX'!$R$7:$W$7,0)), 0)</f>
        <v>0</v>
      </c>
      <c r="AG106" s="19" t="n">
        <f aca="false">VLOOKUP(S106,Parameters!$F$2:$G$5,2,0)</f>
        <v>1400000</v>
      </c>
      <c r="AH106" s="22" t="n">
        <f aca="false">IF(T106="Y", INDEX('Bieu phi VCX'!$X$8:$AC$33,MATCH(E106,'Bieu phi VCX'!$A$8:$A$33,0),MATCH(AC106,'Bieu phi VCX'!$X$7:$AC$7,0)),0)</f>
        <v>0.0015</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40146575.3424658</v>
      </c>
      <c r="AQ106" s="27" t="s">
        <v>752</v>
      </c>
    </row>
    <row r="107" customFormat="false" ht="13.8" hidden="false" customHeight="false" outlineLevel="0" collapsed="false">
      <c r="A107" s="17" t="s">
        <v>586</v>
      </c>
      <c r="B107" s="17" t="s">
        <v>587</v>
      </c>
      <c r="C107" s="0" t="s">
        <v>508</v>
      </c>
      <c r="D107" s="17" t="s">
        <v>534</v>
      </c>
      <c r="E107" s="18" t="s">
        <v>610</v>
      </c>
      <c r="F107" s="19" t="n">
        <v>0</v>
      </c>
      <c r="G107" s="18" t="s">
        <v>589</v>
      </c>
      <c r="H107" s="18" t="s">
        <v>611</v>
      </c>
      <c r="I107" s="18" t="s">
        <v>591</v>
      </c>
      <c r="J107" s="19" t="n">
        <v>390000000</v>
      </c>
      <c r="K107" s="19" t="n">
        <v>100000000</v>
      </c>
      <c r="L107" s="0" t="n">
        <v>2020</v>
      </c>
      <c r="M107" s="20" t="n">
        <f aca="true">DATE(YEAR(NOW()), MONTH(NOW())-12, DAY(NOW()))</f>
        <v>43898</v>
      </c>
      <c r="N107" s="20" t="n">
        <f aca="true">DATE(YEAR(NOW()), MONTH(NOW())-12, DAY(NOW()))</f>
        <v>43898</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2</v>
      </c>
      <c r="AC107" s="0" t="str">
        <f aca="false">VLOOKUP(AB107,Parameters!$A$2:$B$6,2,1)</f>
        <v>&lt;6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752</v>
      </c>
    </row>
    <row r="108" customFormat="false" ht="13.8" hidden="false" customHeight="false" outlineLevel="0" collapsed="false">
      <c r="A108" s="17"/>
      <c r="B108" s="17" t="s">
        <v>595</v>
      </c>
      <c r="C108" s="0" t="s">
        <v>508</v>
      </c>
      <c r="D108" s="17" t="s">
        <v>534</v>
      </c>
      <c r="E108" s="18" t="s">
        <v>610</v>
      </c>
      <c r="F108" s="19" t="n">
        <v>0</v>
      </c>
      <c r="G108" s="18" t="s">
        <v>589</v>
      </c>
      <c r="H108" s="18" t="s">
        <v>611</v>
      </c>
      <c r="I108" s="18" t="s">
        <v>591</v>
      </c>
      <c r="J108" s="19" t="n">
        <v>390000000</v>
      </c>
      <c r="K108" s="19" t="n">
        <v>100000000</v>
      </c>
      <c r="L108" s="0" t="n">
        <v>2018</v>
      </c>
      <c r="M108" s="20" t="n">
        <f aca="true">DATE(YEAR(NOW()), MONTH(NOW())-36, DAY(NOW()))</f>
        <v>43167</v>
      </c>
      <c r="N108" s="20" t="n">
        <f aca="true">DATE(YEAR(NOW()), MONTH(NOW())-36, DAY(NOW()))</f>
        <v>43167</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2</v>
      </c>
      <c r="AC108" s="0" t="str">
        <f aca="false">VLOOKUP(AB108,Parameters!$A$2:$B$6,2,1)</f>
        <v>&lt;6</v>
      </c>
      <c r="AD108" s="22" t="n">
        <f aca="false">IF(J108&lt;=Parameters!$Y$2,INDEX('Bieu phi VCX'!$D$8:$N$33,MATCH(E108,'Bieu phi VCX'!$A$8:$A$33,0),MATCH(AC108,'Bieu phi VCX'!$D$7:$I$7,)),INDEX('Bieu phi VCX'!$J$8:$O$33,MATCH(E108,'Bieu phi VCX'!$A$8:$A$33,0),MATCH(AC108,'Bieu phi VCX'!$J$7:$O$7,)))</f>
        <v>0.017</v>
      </c>
      <c r="AE108" s="22" t="n">
        <f aca="false">IF(Q108="Y",Parameters!$Z$2,0)</f>
        <v>0.0005</v>
      </c>
      <c r="AF108" s="22" t="n">
        <f aca="false">IF(R108="Y", INDEX('Bieu phi VCX'!$R$8:$W$33,MATCH(E108,'Bieu phi VCX'!$A$8:$A$33,0),MATCH(AC108,'Bieu phi VCX'!$R$7:$V$7,0)), 0)</f>
        <v>0</v>
      </c>
      <c r="AG108" s="19" t="n">
        <f aca="false">VLOOKUP(S108,Parameters!$F$2:$G$5,2,0)</f>
        <v>0</v>
      </c>
      <c r="AH108" s="22" t="n">
        <f aca="false">IF(T108="Y", INDEX('Bieu phi VCX'!$X$8:$AB$33,MATCH(E108,'Bieu phi VCX'!$A$8:$A$33,0),MATCH(AC108,'Bieu phi VCX'!$X$7:$AB$7,0)),0)</f>
        <v>0.001</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11086643.8356164</v>
      </c>
      <c r="AQ108" s="27" t="s">
        <v>752</v>
      </c>
    </row>
    <row r="109" customFormat="false" ht="13.8" hidden="false" customHeight="false" outlineLevel="0" collapsed="false">
      <c r="A109" s="17"/>
      <c r="B109" s="17" t="s">
        <v>596</v>
      </c>
      <c r="C109" s="0" t="s">
        <v>508</v>
      </c>
      <c r="D109" s="17" t="s">
        <v>534</v>
      </c>
      <c r="E109" s="18" t="s">
        <v>610</v>
      </c>
      <c r="F109" s="19" t="n">
        <v>0</v>
      </c>
      <c r="G109" s="18" t="s">
        <v>589</v>
      </c>
      <c r="H109" s="18" t="s">
        <v>611</v>
      </c>
      <c r="I109" s="18" t="s">
        <v>591</v>
      </c>
      <c r="J109" s="19" t="n">
        <v>390000000</v>
      </c>
      <c r="K109" s="19" t="n">
        <v>100000000</v>
      </c>
      <c r="L109" s="0" t="n">
        <v>2015</v>
      </c>
      <c r="M109" s="20" t="n">
        <f aca="true">DATE(YEAR(NOW()), MONTH(NOW())-72, DAY(NOW()))</f>
        <v>42071</v>
      </c>
      <c r="N109" s="20" t="n">
        <f aca="true">DATE(YEAR(NOW()), MONTH(NOW())-72, DAY(NOW()))</f>
        <v>42071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2</v>
      </c>
      <c r="AC109" s="0" t="str">
        <f aca="false">VLOOKUP(AB109,Parameters!$A$2:$B$6,2,1)</f>
        <v>&lt;6</v>
      </c>
      <c r="AD109" s="22" t="n">
        <f aca="false">IF(J109&lt;=Parameters!$Y$2,INDEX('Bieu phi VCX'!$D$8:$N$33,MATCH(E109,'Bieu phi VCX'!$A$8:$A$33,0),MATCH(AC109,'Bieu phi VCX'!$D$7:$I$7,)),INDEX('Bieu phi VCX'!$J$8:$O$33,MATCH(E109,'Bieu phi VCX'!$A$8:$A$33,0),MATCH(AC109,'Bieu phi VCX'!$J$7:$O$7,)))</f>
        <v>0.017</v>
      </c>
      <c r="AE109" s="22" t="n">
        <f aca="false">IF(Q109="Y",Parameters!$Z$2,0)</f>
        <v>0.0005</v>
      </c>
      <c r="AF109" s="22" t="n">
        <f aca="false">IF(R109="Y", INDEX('Bieu phi VCX'!$R$8:$W$33,MATCH(E109,'Bieu phi VCX'!$A$8:$A$33,0),MATCH(AC109,'Bieu phi VCX'!$R$7:$V$7,0)), 0)</f>
        <v>0</v>
      </c>
      <c r="AG109" s="19" t="n">
        <f aca="false">VLOOKUP(S109,Parameters!$F$2:$G$5,2,0)</f>
        <v>0</v>
      </c>
      <c r="AH109" s="22" t="n">
        <f aca="false">IF(T109="Y", INDEX('Bieu phi VCX'!$X$8:$AB$33,MATCH(E109,'Bieu phi VCX'!$A$8:$A$33,0),MATCH(AC109,'Bieu phi VCX'!$X$7:$AB$7,0)),0)</f>
        <v>0.001</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11086643.8356164</v>
      </c>
      <c r="AQ109" s="27" t="s">
        <v>752</v>
      </c>
    </row>
    <row r="110" customFormat="false" ht="13.8" hidden="false" customHeight="false" outlineLevel="0" collapsed="false">
      <c r="A110" s="17"/>
      <c r="B110" s="17" t="s">
        <v>597</v>
      </c>
      <c r="C110" s="0" t="s">
        <v>508</v>
      </c>
      <c r="D110" s="17" t="s">
        <v>534</v>
      </c>
      <c r="E110" s="18" t="s">
        <v>610</v>
      </c>
      <c r="F110" s="19" t="n">
        <v>0</v>
      </c>
      <c r="G110" s="18" t="s">
        <v>589</v>
      </c>
      <c r="H110" s="18" t="s">
        <v>611</v>
      </c>
      <c r="I110" s="18" t="s">
        <v>591</v>
      </c>
      <c r="J110" s="19" t="n">
        <v>390000000</v>
      </c>
      <c r="K110" s="19" t="n">
        <v>100000000</v>
      </c>
      <c r="L110" s="0" t="n">
        <v>2011</v>
      </c>
      <c r="M110" s="20" t="n">
        <f aca="true">DATE(YEAR(NOW()), MONTH(NOW())-120, DAY(NOW()))</f>
        <v>40610</v>
      </c>
      <c r="N110" s="20" t="n">
        <f aca="true">DATE(YEAR(NOW()), MONTH(NOW())-120, DAY(NOW()))</f>
        <v>40610</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2</v>
      </c>
      <c r="AC110" s="0" t="str">
        <f aca="false">VLOOKUP(AB110,Parameters!$A$2:$B$6,2,1)</f>
        <v>&lt;6</v>
      </c>
      <c r="AD110" s="22" t="n">
        <f aca="false">IF(J110&lt;=Parameters!$Y$2,INDEX('Bieu phi VCX'!$D$8:$N$33,MATCH(E110,'Bieu phi VCX'!$A$8:$A$33,0),MATCH(AC110,'Bieu phi VCX'!$D$7:$I$7,)),INDEX('Bieu phi VCX'!$J$8:$O$33,MATCH(E110,'Bieu phi VCX'!$A$8:$A$33,0),MATCH(AC110,'Bieu phi VCX'!$J$7:$O$7,)))</f>
        <v>0.017</v>
      </c>
      <c r="AE110" s="22" t="n">
        <f aca="false">IF(Q110="Y",Parameters!$Z$2,0)</f>
        <v>0.0005</v>
      </c>
      <c r="AF110" s="22" t="n">
        <f aca="false">IF(R110="Y", INDEX('Bieu phi VCX'!$R$8:$W$33,MATCH(E110,'Bieu phi VCX'!$A$8:$A$33,0),MATCH(AC110,'Bieu phi VCX'!$R$7:$V$7,0)), 0)</f>
        <v>0</v>
      </c>
      <c r="AG110" s="19" t="n">
        <f aca="false">VLOOKUP(S110,Parameters!$F$2:$G$5,2,0)</f>
        <v>0</v>
      </c>
      <c r="AH110" s="22" t="n">
        <f aca="false">IF(T110="Y", INDEX('Bieu phi VCX'!$X$8:$AB$33,MATCH(E110,'Bieu phi VCX'!$A$8:$A$33,0),MATCH(AC110,'Bieu phi VCX'!$X$7:$AB$7,0)),0)</f>
        <v>0.001</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0.0005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11086643.8356164</v>
      </c>
      <c r="AQ110" s="27" t="s">
        <v>752</v>
      </c>
    </row>
    <row r="111" customFormat="false" ht="13.8" hidden="false" customHeight="false" outlineLevel="0" collapsed="false">
      <c r="A111" s="17"/>
      <c r="B111" s="17" t="s">
        <v>598</v>
      </c>
      <c r="C111" s="0" t="s">
        <v>508</v>
      </c>
      <c r="D111" s="17" t="s">
        <v>534</v>
      </c>
      <c r="E111" s="18" t="s">
        <v>610</v>
      </c>
      <c r="F111" s="19" t="n">
        <v>0</v>
      </c>
      <c r="G111" s="18" t="s">
        <v>589</v>
      </c>
      <c r="H111" s="18" t="s">
        <v>611</v>
      </c>
      <c r="I111" s="18" t="s">
        <v>591</v>
      </c>
      <c r="J111" s="19" t="n">
        <v>390000000</v>
      </c>
      <c r="K111" s="19" t="n">
        <v>400000000</v>
      </c>
      <c r="L111" s="0" t="n">
        <v>2006</v>
      </c>
      <c r="M111" s="20" t="n">
        <f aca="true">DATE(YEAR(NOW()), MONTH(NOW())-180, DAY(NOW()))</f>
        <v>38784</v>
      </c>
      <c r="N111" s="20" t="n">
        <f aca="true">DATE(YEAR(NOW()), MONTH(NOW())-180, DAY(NOW()))</f>
        <v>38784</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2</v>
      </c>
      <c r="AC111" s="0" t="str">
        <f aca="false">VLOOKUP(AB111,Parameters!$A$2:$B$7,2,1)</f>
        <v>&lt;6</v>
      </c>
      <c r="AD111" s="22" t="n">
        <f aca="false">IF(J111&lt;=Parameters!$Y$2,INDEX('Bieu phi VCX'!$D$8:$N$33,MATCH(E111,'Bieu phi VCX'!$A$8:$A$33,0),MATCH(AC111,'Bieu phi VCX'!$D$7:$I$7,)),INDEX('Bieu phi VCX'!$J$8:$O$33,MATCH(E111,'Bieu phi VCX'!$A$8:$A$33,0),MATCH(AC111,'Bieu phi VCX'!$J$7:$O$7,)))</f>
        <v>0.017</v>
      </c>
      <c r="AE111" s="22" t="n">
        <f aca="false">IF(Q111="Y",Parameters!$Z$2,0)</f>
        <v>0.0005</v>
      </c>
      <c r="AF111" s="22" t="n">
        <f aca="false">IF(R111="Y", INDEX('Bieu phi VCX'!$R$8:$W$33,MATCH(E111,'Bieu phi VCX'!$A$8:$A$33,0),MATCH(AC111,'Bieu phi VCX'!$R$7:$W$7,0)), 0)</f>
        <v>0</v>
      </c>
      <c r="AG111" s="19" t="n">
        <f aca="false">VLOOKUP(S111,Parameters!$F$2:$G$5,2,0)</f>
        <v>1400000</v>
      </c>
      <c r="AH111" s="22" t="n">
        <f aca="false">IF(T111="Y", INDEX('Bieu phi VCX'!$X$8:$AC$33,MATCH(E111,'Bieu phi VCX'!$A$8:$A$33,0),MATCH(AC111,'Bieu phi VCX'!$X$7:$AC$7,0)),0)</f>
        <v>0.001</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46446575.3424658</v>
      </c>
      <c r="AQ111" s="27" t="s">
        <v>752</v>
      </c>
    </row>
    <row r="112" customFormat="false" ht="13.8" hidden="false" customHeight="false" outlineLevel="0" collapsed="false">
      <c r="A112" s="17" t="s">
        <v>599</v>
      </c>
      <c r="B112" s="17" t="s">
        <v>587</v>
      </c>
      <c r="C112" s="0" t="s">
        <v>508</v>
      </c>
      <c r="D112" s="17" t="s">
        <v>534</v>
      </c>
      <c r="E112" s="18" t="s">
        <v>610</v>
      </c>
      <c r="F112" s="19" t="n">
        <v>0</v>
      </c>
      <c r="G112" s="18" t="s">
        <v>589</v>
      </c>
      <c r="H112" s="18" t="s">
        <v>611</v>
      </c>
      <c r="I112" s="18" t="s">
        <v>591</v>
      </c>
      <c r="J112" s="19" t="n">
        <v>400000000</v>
      </c>
      <c r="K112" s="19" t="n">
        <v>100000000</v>
      </c>
      <c r="L112" s="0" t="n">
        <v>2020</v>
      </c>
      <c r="M112" s="20" t="n">
        <f aca="true">DATE(YEAR(NOW()), MONTH(NOW())-12, DAY(NOW()))</f>
        <v>43898</v>
      </c>
      <c r="N112" s="20" t="n">
        <f aca="true">DATE(YEAR(NOW()), MONTH(NOW())-12, DAY(NOW()))</f>
        <v>43898</v>
      </c>
      <c r="O112" s="20" t="n">
        <v>43831</v>
      </c>
      <c r="P112" s="20" t="n">
        <v>44196</v>
      </c>
      <c r="Q112" s="21" t="s">
        <v>592</v>
      </c>
      <c r="R112" s="21" t="s">
        <v>592</v>
      </c>
      <c r="S112" s="19" t="s">
        <v>593</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2</v>
      </c>
      <c r="AC112" s="0" t="str">
        <f aca="false">VLOOKUP(AB112,Parameters!$A$2:$B$6,2,1)</f>
        <v>&lt;6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752</v>
      </c>
    </row>
    <row r="113" customFormat="false" ht="13.8" hidden="false" customHeight="false" outlineLevel="0" collapsed="false">
      <c r="A113" s="17"/>
      <c r="B113" s="17" t="s">
        <v>595</v>
      </c>
      <c r="C113" s="0" t="s">
        <v>508</v>
      </c>
      <c r="D113" s="17" t="s">
        <v>534</v>
      </c>
      <c r="E113" s="18" t="s">
        <v>610</v>
      </c>
      <c r="F113" s="19" t="n">
        <v>0</v>
      </c>
      <c r="G113" s="18" t="s">
        <v>589</v>
      </c>
      <c r="H113" s="18" t="s">
        <v>611</v>
      </c>
      <c r="I113" s="18" t="s">
        <v>591</v>
      </c>
      <c r="J113" s="19" t="n">
        <v>400000000</v>
      </c>
      <c r="K113" s="19" t="n">
        <v>100000000</v>
      </c>
      <c r="L113" s="0" t="n">
        <v>2018</v>
      </c>
      <c r="M113" s="20" t="n">
        <f aca="true">DATE(YEAR(NOW()), MONTH(NOW())-36, DAY(NOW()))</f>
        <v>43167</v>
      </c>
      <c r="N113" s="20" t="n">
        <f aca="true">DATE(YEAR(NOW()), MONTH(NOW())-36, DAY(NOW()))</f>
        <v>43167</v>
      </c>
      <c r="O113" s="20" t="n">
        <v>43831</v>
      </c>
      <c r="P113" s="20" t="n">
        <v>44196</v>
      </c>
      <c r="Q113" s="21" t="s">
        <v>592</v>
      </c>
      <c r="R113" s="21" t="s">
        <v>592</v>
      </c>
      <c r="S113" s="19" t="s">
        <v>593</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2</v>
      </c>
      <c r="AC113" s="0" t="str">
        <f aca="false">VLOOKUP(AB113,Parameters!$A$2:$B$6,2,1)</f>
        <v>&lt;6</v>
      </c>
      <c r="AD113" s="22" t="n">
        <f aca="false">IF(J113&lt;=Parameters!$Y$2,INDEX('Bieu phi VCX'!$D$8:$N$33,MATCH(E113,'Bieu phi VCX'!$A$8:$A$33,0),MATCH(AC113,'Bieu phi VCX'!$D$7:$I$7,)),INDEX('Bieu phi VCX'!$J$8:$O$33,MATCH(E113,'Bieu phi VCX'!$A$8:$A$33,0),MATCH(AC113,'Bieu phi VCX'!$J$7:$O$7,)))</f>
        <v>0.017</v>
      </c>
      <c r="AE113" s="22" t="n">
        <f aca="false">IF(Q113="Y",Parameters!$Z$2,0)</f>
        <v>0.0005</v>
      </c>
      <c r="AF113" s="22" t="n">
        <f aca="false">IF(R113="Y", INDEX('Bieu phi VCX'!$R$8:$W$33,MATCH(E113,'Bieu phi VCX'!$A$8:$A$33,0),MATCH(AC113,'Bieu phi VCX'!$R$7:$V$7,0)), 0)</f>
        <v>0</v>
      </c>
      <c r="AG113" s="19" t="n">
        <f aca="false">VLOOKUP(S113,Parameters!$F$2:$G$5,2,0)</f>
        <v>0</v>
      </c>
      <c r="AH113" s="22" t="n">
        <f aca="false">IF(T113="Y", INDEX('Bieu phi VCX'!$X$8:$AB$33,MATCH(E113,'Bieu phi VCX'!$A$8:$A$33,0),MATCH(AC113,'Bieu phi VCX'!$X$7:$AB$7,0)),0)</f>
        <v>0.001</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11086643.8356164</v>
      </c>
      <c r="AQ113" s="27" t="s">
        <v>752</v>
      </c>
    </row>
    <row r="114" customFormat="false" ht="13.8" hidden="false" customHeight="false" outlineLevel="0" collapsed="false">
      <c r="A114" s="17"/>
      <c r="B114" s="17" t="s">
        <v>596</v>
      </c>
      <c r="C114" s="0" t="s">
        <v>508</v>
      </c>
      <c r="D114" s="17" t="s">
        <v>534</v>
      </c>
      <c r="E114" s="18" t="s">
        <v>610</v>
      </c>
      <c r="F114" s="19" t="n">
        <v>0</v>
      </c>
      <c r="G114" s="18" t="s">
        <v>589</v>
      </c>
      <c r="H114" s="18" t="s">
        <v>611</v>
      </c>
      <c r="I114" s="18" t="s">
        <v>591</v>
      </c>
      <c r="J114" s="19" t="n">
        <v>400000000</v>
      </c>
      <c r="K114" s="19" t="n">
        <v>100000000</v>
      </c>
      <c r="L114" s="0" t="n">
        <v>2015</v>
      </c>
      <c r="M114" s="20" t="n">
        <f aca="true">DATE(YEAR(NOW()), MONTH(NOW())-72, DAY(NOW()))</f>
        <v>42071</v>
      </c>
      <c r="N114" s="20" t="n">
        <f aca="true">DATE(YEAR(NOW()), MONTH(NOW())-72, DAY(NOW()))</f>
        <v>42071</v>
      </c>
      <c r="O114" s="20" t="n">
        <v>43831</v>
      </c>
      <c r="P114" s="20" t="n">
        <v>44196</v>
      </c>
      <c r="Q114" s="21" t="s">
        <v>592</v>
      </c>
      <c r="R114" s="21" t="s">
        <v>592</v>
      </c>
      <c r="S114" s="19" t="s">
        <v>593</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2</v>
      </c>
      <c r="AC114" s="0" t="str">
        <f aca="false">VLOOKUP(AB114,Parameters!$A$2:$B$6,2,1)</f>
        <v>&lt;6</v>
      </c>
      <c r="AD114" s="22" t="n">
        <f aca="false">IF(J114&lt;=Parameters!$Y$2,INDEX('Bieu phi VCX'!$D$8:$N$33,MATCH(E114,'Bieu phi VCX'!$A$8:$A$33,0),MATCH(AC114,'Bieu phi VCX'!$D$7:$I$7,)),INDEX('Bieu phi VCX'!$J$8:$O$33,MATCH(E114,'Bieu phi VCX'!$A$8:$A$33,0),MATCH(AC114,'Bieu phi VCX'!$J$7:$O$7,)))</f>
        <v>0.017</v>
      </c>
      <c r="AE114" s="22" t="n">
        <f aca="false">IF(Q114="Y",Parameters!$Z$2,0)</f>
        <v>0.0005</v>
      </c>
      <c r="AF114" s="22" t="n">
        <f aca="false">IF(R114="Y", INDEX('Bieu phi VCX'!$R$8:$W$33,MATCH(E114,'Bieu phi VCX'!$A$8:$A$33,0),MATCH(AC114,'Bieu phi VCX'!$R$7:$V$7,0)), 0)</f>
        <v>0</v>
      </c>
      <c r="AG114" s="19" t="n">
        <f aca="false">VLOOKUP(S114,Parameters!$F$2:$G$5,2,0)</f>
        <v>0</v>
      </c>
      <c r="AH114" s="22" t="n">
        <f aca="false">IF(T114="Y", INDEX('Bieu phi VCX'!$X$8:$AB$33,MATCH(E114,'Bieu phi VCX'!$A$8:$A$33,0),MATCH(AC114,'Bieu phi VCX'!$X$7:$AB$7,0)),0)</f>
        <v>0.001</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11086643.8356164</v>
      </c>
      <c r="AQ114" s="27" t="s">
        <v>752</v>
      </c>
    </row>
    <row r="115" customFormat="false" ht="13.8" hidden="false" customHeight="false" outlineLevel="0" collapsed="false">
      <c r="A115" s="17"/>
      <c r="B115" s="17" t="s">
        <v>597</v>
      </c>
      <c r="C115" s="0" t="s">
        <v>508</v>
      </c>
      <c r="D115" s="17" t="s">
        <v>534</v>
      </c>
      <c r="E115" s="18" t="s">
        <v>610</v>
      </c>
      <c r="F115" s="19" t="n">
        <v>0</v>
      </c>
      <c r="G115" s="18" t="s">
        <v>589</v>
      </c>
      <c r="H115" s="18" t="s">
        <v>611</v>
      </c>
      <c r="I115" s="18" t="s">
        <v>591</v>
      </c>
      <c r="J115" s="19" t="n">
        <v>400000000</v>
      </c>
      <c r="K115" s="19" t="n">
        <v>100000000</v>
      </c>
      <c r="L115" s="0" t="n">
        <v>2011</v>
      </c>
      <c r="M115" s="20" t="n">
        <f aca="true">DATE(YEAR(NOW()), MONTH(NOW())-120, DAY(NOW()))</f>
        <v>40610</v>
      </c>
      <c r="N115" s="20" t="n">
        <f aca="true">DATE(YEAR(NOW()), MONTH(NOW())-120, DAY(NOW()))</f>
        <v>40610</v>
      </c>
      <c r="O115" s="20" t="n">
        <v>43831</v>
      </c>
      <c r="P115" s="20" t="n">
        <v>44196</v>
      </c>
      <c r="Q115" s="21" t="s">
        <v>592</v>
      </c>
      <c r="R115" s="21" t="s">
        <v>592</v>
      </c>
      <c r="S115" s="19" t="s">
        <v>593</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2</v>
      </c>
      <c r="AC115" s="0" t="str">
        <f aca="false">VLOOKUP(AB115,Parameters!$A$2:$B$6,2,1)</f>
        <v>&lt;6</v>
      </c>
      <c r="AD115" s="22" t="n">
        <f aca="false">IF(J115&lt;=Parameters!$Y$2,INDEX('Bieu phi VCX'!$D$8:$N$33,MATCH(E115,'Bieu phi VCX'!$A$8:$A$33,0),MATCH(AC115,'Bieu phi VCX'!$D$7:$I$7,)),INDEX('Bieu phi VCX'!$J$8:$O$33,MATCH(E115,'Bieu phi VCX'!$A$8:$A$33,0),MATCH(AC115,'Bieu phi VCX'!$J$7:$O$7,)))</f>
        <v>0.017</v>
      </c>
      <c r="AE115" s="22" t="n">
        <f aca="false">IF(Q115="Y",Parameters!$Z$2,0)</f>
        <v>0.0005</v>
      </c>
      <c r="AF115" s="22" t="n">
        <f aca="false">IF(R115="Y", INDEX('Bieu phi VCX'!$R$8:$W$33,MATCH(E115,'Bieu phi VCX'!$A$8:$A$33,0),MATCH(AC115,'Bieu phi VCX'!$R$7:$V$7,0)), 0)</f>
        <v>0</v>
      </c>
      <c r="AG115" s="19" t="n">
        <f aca="false">VLOOKUP(S115,Parameters!$F$2:$G$5,2,0)</f>
        <v>0</v>
      </c>
      <c r="AH115" s="22" t="n">
        <f aca="false">IF(T115="Y", INDEX('Bieu phi VCX'!$X$8:$AB$33,MATCH(E115,'Bieu phi VCX'!$A$8:$A$33,0),MATCH(AC115,'Bieu phi VCX'!$X$7:$AB$7,0)),0)</f>
        <v>0.001</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0.0005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11086643.8356164</v>
      </c>
      <c r="AQ115" s="27" t="s">
        <v>752</v>
      </c>
    </row>
    <row r="116" customFormat="false" ht="13.8" hidden="false" customHeight="false" outlineLevel="0" collapsed="false">
      <c r="A116" s="17"/>
      <c r="B116" s="17" t="s">
        <v>598</v>
      </c>
      <c r="C116" s="0" t="s">
        <v>508</v>
      </c>
      <c r="D116" s="17" t="s">
        <v>534</v>
      </c>
      <c r="E116" s="18" t="s">
        <v>610</v>
      </c>
      <c r="F116" s="19" t="n">
        <v>0</v>
      </c>
      <c r="G116" s="18" t="s">
        <v>589</v>
      </c>
      <c r="H116" s="18" t="s">
        <v>611</v>
      </c>
      <c r="I116" s="18" t="s">
        <v>591</v>
      </c>
      <c r="J116" s="19" t="n">
        <v>400000000</v>
      </c>
      <c r="K116" s="19" t="n">
        <v>400000000</v>
      </c>
      <c r="L116" s="0" t="n">
        <v>2006</v>
      </c>
      <c r="M116" s="20" t="n">
        <f aca="true">DATE(YEAR(NOW()), MONTH(NOW())-180, DAY(NOW()))</f>
        <v>38784</v>
      </c>
      <c r="N116" s="20" t="n">
        <f aca="true">DATE(YEAR(NOW()), MONTH(NOW())-180, DAY(NOW()))</f>
        <v>38784</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2</v>
      </c>
      <c r="AC116" s="0" t="str">
        <f aca="false">VLOOKUP(AB116,Parameters!$A$2:$B$7,2,1)</f>
        <v>&lt;6</v>
      </c>
      <c r="AD116" s="22" t="n">
        <f aca="false">IF(J116&lt;=Parameters!$Y$2,INDEX('Bieu phi VCX'!$D$8:$N$33,MATCH(E116,'Bieu phi VCX'!$A$8:$A$33,0),MATCH(AC116,'Bieu phi VCX'!$D$7:$I$7,)),INDEX('Bieu phi VCX'!$J$8:$O$33,MATCH(E116,'Bieu phi VCX'!$A$8:$A$33,0),MATCH(AC116,'Bieu phi VCX'!$J$7:$O$7,)))</f>
        <v>0.017</v>
      </c>
      <c r="AE116" s="22" t="n">
        <f aca="false">IF(Q116="Y",Parameters!$Z$2,0)</f>
        <v>0.0005</v>
      </c>
      <c r="AF116" s="22" t="n">
        <f aca="false">IF(R116="Y", INDEX('Bieu phi VCX'!$R$8:$W$33,MATCH(E116,'Bieu phi VCX'!$A$8:$A$33,0),MATCH(AC116,'Bieu phi VCX'!$R$7:$W$7,0)), 0)</f>
        <v>0</v>
      </c>
      <c r="AG116" s="19" t="n">
        <f aca="false">VLOOKUP(S116,Parameters!$F$2:$G$5,2,0)</f>
        <v>1400000</v>
      </c>
      <c r="AH116" s="22" t="n">
        <f aca="false">IF(T116="Y", INDEX('Bieu phi VCX'!$X$8:$AC$33,MATCH(E116,'Bieu phi VCX'!$A$8:$A$33,0),MATCH(AC116,'Bieu phi VCX'!$X$7:$AC$7,0)),0)</f>
        <v>0.001</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46446575.3424658</v>
      </c>
      <c r="AQ116" s="27" t="s">
        <v>752</v>
      </c>
    </row>
    <row r="117" customFormat="false" ht="13.8" hidden="false" customHeight="false" outlineLevel="0" collapsed="false">
      <c r="A117" s="17" t="s">
        <v>600</v>
      </c>
      <c r="B117" s="17" t="s">
        <v>587</v>
      </c>
      <c r="C117" s="0" t="s">
        <v>508</v>
      </c>
      <c r="D117" s="17" t="s">
        <v>534</v>
      </c>
      <c r="E117" s="18" t="s">
        <v>610</v>
      </c>
      <c r="F117" s="19" t="n">
        <v>0</v>
      </c>
      <c r="G117" s="18" t="s">
        <v>589</v>
      </c>
      <c r="H117" s="18" t="s">
        <v>611</v>
      </c>
      <c r="I117" s="18" t="s">
        <v>591</v>
      </c>
      <c r="J117" s="19" t="n">
        <v>410000000</v>
      </c>
      <c r="K117" s="19" t="n">
        <v>400000000</v>
      </c>
      <c r="L117" s="0" t="n">
        <v>2020</v>
      </c>
      <c r="M117" s="20" t="n">
        <f aca="true">DATE(YEAR(NOW()), MONTH(NOW())-12, DAY(NOW()))</f>
        <v>43898</v>
      </c>
      <c r="N117" s="20" t="n">
        <f aca="true">DATE(YEAR(NOW()), MONTH(NOW())-12, DAY(NOW()))</f>
        <v>43898</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2</v>
      </c>
      <c r="AC117" s="0" t="str">
        <f aca="false">VLOOKUP(AB117,Parameters!$A$2:$B$6,2,1)</f>
        <v>&lt;6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752</v>
      </c>
    </row>
    <row r="118" customFormat="false" ht="13.8" hidden="false" customHeight="false" outlineLevel="0" collapsed="false">
      <c r="A118" s="17"/>
      <c r="B118" s="17" t="s">
        <v>595</v>
      </c>
      <c r="C118" s="0" t="s">
        <v>508</v>
      </c>
      <c r="D118" s="17" t="s">
        <v>534</v>
      </c>
      <c r="E118" s="18" t="s">
        <v>610</v>
      </c>
      <c r="F118" s="19" t="n">
        <v>0</v>
      </c>
      <c r="G118" s="18" t="s">
        <v>589</v>
      </c>
      <c r="H118" s="18" t="s">
        <v>611</v>
      </c>
      <c r="I118" s="18" t="s">
        <v>591</v>
      </c>
      <c r="J118" s="19" t="n">
        <v>500000000</v>
      </c>
      <c r="K118" s="19" t="n">
        <v>400000000</v>
      </c>
      <c r="L118" s="0" t="n">
        <v>2018</v>
      </c>
      <c r="M118" s="20" t="n">
        <f aca="true">DATE(YEAR(NOW()), MONTH(NOW())-36, DAY(NOW()))</f>
        <v>43167</v>
      </c>
      <c r="N118" s="20" t="n">
        <f aca="true">DATE(YEAR(NOW()), MONTH(NOW())-36, DAY(NOW()))</f>
        <v>43167</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2</v>
      </c>
      <c r="AC118" s="0" t="str">
        <f aca="false">VLOOKUP(AB118,Parameters!$A$2:$B$6,2,1)</f>
        <v>&lt;6</v>
      </c>
      <c r="AD118" s="22" t="n">
        <f aca="false">IF(J118&lt;=Parameters!$Y$2,INDEX('Bieu phi VCX'!$D$8:$N$33,MATCH(E118,'Bieu phi VCX'!$A$8:$A$33,0),MATCH(AC118,'Bieu phi VCX'!$D$7:$I$7,)),INDEX('Bieu phi VCX'!$J$8:$O$33,MATCH(E118,'Bieu phi VCX'!$A$8:$A$33,0),MATCH(AC118,'Bieu phi VCX'!$J$7:$O$7,)))</f>
        <v>0.015</v>
      </c>
      <c r="AE118" s="22" t="n">
        <f aca="false">IF(Q118="Y",Parameters!$Z$2,0)</f>
        <v>0.0005</v>
      </c>
      <c r="AF118" s="22" t="n">
        <f aca="false">IF(R118="Y", INDEX('Bieu phi VCX'!$R$8:$W$33,MATCH(E118,'Bieu phi VCX'!$A$8:$A$33,0),MATCH(AC118,'Bieu phi VCX'!$R$7:$V$7,0)), 0)</f>
        <v>0</v>
      </c>
      <c r="AG118" s="19" t="n">
        <f aca="false">VLOOKUP(S118,Parameters!$F$2:$G$5,2,0)</f>
        <v>0</v>
      </c>
      <c r="AH118" s="22" t="n">
        <f aca="false">IF(T118="Y", INDEX('Bieu phi VCX'!$X$8:$AB$33,MATCH(E118,'Bieu phi VCX'!$A$8:$A$33,0),MATCH(AC118,'Bieu phi VCX'!$X$7:$AB$7,0)),0)</f>
        <v>0.001</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43146575.3424658</v>
      </c>
      <c r="AQ118" s="27" t="s">
        <v>752</v>
      </c>
    </row>
    <row r="119" customFormat="false" ht="13.8" hidden="false" customHeight="false" outlineLevel="0" collapsed="false">
      <c r="A119" s="17"/>
      <c r="B119" s="17" t="s">
        <v>596</v>
      </c>
      <c r="C119" s="0" t="s">
        <v>508</v>
      </c>
      <c r="D119" s="17" t="s">
        <v>534</v>
      </c>
      <c r="E119" s="18" t="s">
        <v>610</v>
      </c>
      <c r="F119" s="19" t="n">
        <v>0</v>
      </c>
      <c r="G119" s="18" t="s">
        <v>589</v>
      </c>
      <c r="H119" s="18" t="s">
        <v>611</v>
      </c>
      <c r="I119" s="18" t="s">
        <v>591</v>
      </c>
      <c r="J119" s="19" t="n">
        <v>450000000</v>
      </c>
      <c r="K119" s="19" t="n">
        <v>400000000</v>
      </c>
      <c r="L119" s="0" t="n">
        <v>2015</v>
      </c>
      <c r="M119" s="20" t="n">
        <f aca="true">DATE(YEAR(NOW()), MONTH(NOW())-72, DAY(NOW()))</f>
        <v>42071</v>
      </c>
      <c r="N119" s="20" t="n">
        <f aca="true">DATE(YEAR(NOW()), MONTH(NOW())-72, DAY(NOW()))</f>
        <v>42071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2</v>
      </c>
      <c r="AC119" s="0" t="str">
        <f aca="false">VLOOKUP(AB119,Parameters!$A$2:$B$6,2,1)</f>
        <v>&lt;6</v>
      </c>
      <c r="AD119" s="22" t="n">
        <f aca="false">IF(J119&lt;=Parameters!$Y$2,INDEX('Bieu phi VCX'!$D$8:$N$33,MATCH(E119,'Bieu phi VCX'!$A$8:$A$33,0),MATCH(AC119,'Bieu phi VCX'!$D$7:$I$7,)),INDEX('Bieu phi VCX'!$J$8:$O$33,MATCH(E119,'Bieu phi VCX'!$A$8:$A$33,0),MATCH(AC119,'Bieu phi VCX'!$J$7:$O$7,)))</f>
        <v>0.015</v>
      </c>
      <c r="AE119" s="22" t="n">
        <f aca="false">IF(Q119="Y",Parameters!$Z$2,0)</f>
        <v>0.0005</v>
      </c>
      <c r="AF119" s="22" t="n">
        <f aca="false">IF(R119="Y", INDEX('Bieu phi VCX'!$R$8:$W$33,MATCH(E119,'Bieu phi VCX'!$A$8:$A$33,0),MATCH(AC119,'Bieu phi VCX'!$R$7:$V$7,0)), 0)</f>
        <v>0</v>
      </c>
      <c r="AG119" s="19" t="n">
        <f aca="false">VLOOKUP(S119,Parameters!$F$2:$G$5,2,0)</f>
        <v>0</v>
      </c>
      <c r="AH119" s="22" t="n">
        <f aca="false">IF(T119="Y", INDEX('Bieu phi VCX'!$X$8:$AB$33,MATCH(E119,'Bieu phi VCX'!$A$8:$A$33,0),MATCH(AC119,'Bieu phi VCX'!$X$7:$AB$7,0)),0)</f>
        <v>0.001</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43146575.3424658</v>
      </c>
      <c r="AQ119" s="27" t="s">
        <v>752</v>
      </c>
    </row>
    <row r="120" customFormat="false" ht="13.8" hidden="false" customHeight="false" outlineLevel="0" collapsed="false">
      <c r="A120" s="17"/>
      <c r="B120" s="17" t="s">
        <v>597</v>
      </c>
      <c r="C120" s="0" t="s">
        <v>508</v>
      </c>
      <c r="D120" s="17" t="s">
        <v>534</v>
      </c>
      <c r="E120" s="18" t="s">
        <v>610</v>
      </c>
      <c r="F120" s="19" t="n">
        <v>0</v>
      </c>
      <c r="G120" s="18" t="s">
        <v>589</v>
      </c>
      <c r="H120" s="18" t="s">
        <v>611</v>
      </c>
      <c r="I120" s="18" t="s">
        <v>591</v>
      </c>
      <c r="J120" s="19" t="n">
        <v>600000000</v>
      </c>
      <c r="K120" s="19" t="n">
        <v>400000000</v>
      </c>
      <c r="L120" s="0" t="n">
        <v>2011</v>
      </c>
      <c r="M120" s="20" t="n">
        <f aca="true">DATE(YEAR(NOW()), MONTH(NOW())-120, DAY(NOW()))</f>
        <v>40610</v>
      </c>
      <c r="N120" s="20" t="n">
        <f aca="true">DATE(YEAR(NOW()), MONTH(NOW())-120, DAY(NOW()))</f>
        <v>40610</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2</v>
      </c>
      <c r="AC120" s="0" t="str">
        <f aca="false">VLOOKUP(AB120,Parameters!$A$2:$B$6,2,1)</f>
        <v>&lt;6</v>
      </c>
      <c r="AD120" s="22" t="n">
        <f aca="false">IF(J120&lt;=Parameters!$Y$2,INDEX('Bieu phi VCX'!$D$8:$N$33,MATCH(E120,'Bieu phi VCX'!$A$8:$A$33,0),MATCH(AC120,'Bieu phi VCX'!$D$7:$I$7,)),INDEX('Bieu phi VCX'!$J$8:$O$33,MATCH(E120,'Bieu phi VCX'!$A$8:$A$33,0),MATCH(AC120,'Bieu phi VCX'!$J$7:$O$7,)))</f>
        <v>0.015</v>
      </c>
      <c r="AE120" s="22" t="n">
        <f aca="false">IF(Q120="Y",Parameters!$Z$2,0)</f>
        <v>0.0005</v>
      </c>
      <c r="AF120" s="22" t="n">
        <f aca="false">IF(R120="Y", INDEX('Bieu phi VCX'!$R$8:$W$33,MATCH(E120,'Bieu phi VCX'!$A$8:$A$33,0),MATCH(AC120,'Bieu phi VCX'!$R$7:$V$7,0)), 0)</f>
        <v>0</v>
      </c>
      <c r="AG120" s="19" t="n">
        <f aca="false">VLOOKUP(S120,Parameters!$F$2:$G$5,2,0)</f>
        <v>0</v>
      </c>
      <c r="AH120" s="22" t="n">
        <f aca="false">IF(T120="Y", INDEX('Bieu phi VCX'!$X$8:$AB$33,MATCH(E120,'Bieu phi VCX'!$A$8:$A$33,0),MATCH(AC120,'Bieu phi VCX'!$X$7:$AB$7,0)),0)</f>
        <v>0.001</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0.0005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43146575.3424658</v>
      </c>
      <c r="AQ120" s="27" t="s">
        <v>752</v>
      </c>
    </row>
    <row r="121" customFormat="false" ht="13.8" hidden="false" customHeight="false" outlineLevel="0" collapsed="false">
      <c r="A121" s="17"/>
      <c r="B121" s="17" t="s">
        <v>598</v>
      </c>
      <c r="C121" s="0" t="s">
        <v>508</v>
      </c>
      <c r="D121" s="17" t="s">
        <v>534</v>
      </c>
      <c r="E121" s="18" t="s">
        <v>610</v>
      </c>
      <c r="F121" s="19" t="n">
        <v>0</v>
      </c>
      <c r="G121" s="18" t="s">
        <v>589</v>
      </c>
      <c r="H121" s="18" t="s">
        <v>611</v>
      </c>
      <c r="I121" s="18" t="s">
        <v>591</v>
      </c>
      <c r="J121" s="19" t="n">
        <v>600000000</v>
      </c>
      <c r="K121" s="19" t="n">
        <v>400000000</v>
      </c>
      <c r="L121" s="0" t="n">
        <v>2006</v>
      </c>
      <c r="M121" s="20" t="n">
        <f aca="true">DATE(YEAR(NOW()), MONTH(NOW())-180, DAY(NOW()))</f>
        <v>38784</v>
      </c>
      <c r="N121" s="20" t="n">
        <f aca="true">DATE(YEAR(NOW()), MONTH(NOW())-180, DAY(NOW()))</f>
        <v>38784</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2</v>
      </c>
      <c r="AC121" s="0" t="str">
        <f aca="false">VLOOKUP(AB121,Parameters!$A$2:$B$7,2,1)</f>
        <v>&lt;6</v>
      </c>
      <c r="AD121" s="22" t="n">
        <f aca="false">IF(J121&lt;=Parameters!$Y$2,INDEX('Bieu phi VCX'!$D$8:$N$33,MATCH(E121,'Bieu phi VCX'!$A$8:$A$33,0),MATCH(AC121,'Bieu phi VCX'!$D$7:$I$7,)),INDEX('Bieu phi VCX'!$J$8:$O$33,MATCH(E121,'Bieu phi VCX'!$A$8:$A$33,0),MATCH(AC121,'Bieu phi VCX'!$J$7:$O$7,)))</f>
        <v>0.015</v>
      </c>
      <c r="AE121" s="22" t="n">
        <f aca="false">IF(Q121="Y",Parameters!$Z$2,0)</f>
        <v>0.0005</v>
      </c>
      <c r="AF121" s="22" t="n">
        <f aca="false">IF(R121="Y", INDEX('Bieu phi VCX'!$R$8:$W$33,MATCH(E121,'Bieu phi VCX'!$A$8:$A$33,0),MATCH(AC121,'Bieu phi VCX'!$R$7:$W$7,0)), 0)</f>
        <v>0</v>
      </c>
      <c r="AG121" s="19" t="n">
        <f aca="false">VLOOKUP(S121,Parameters!$F$2:$G$5,2,0)</f>
        <v>1400000</v>
      </c>
      <c r="AH121" s="22" t="n">
        <f aca="false">IF(T121="Y", INDEX('Bieu phi VCX'!$X$8:$AC$33,MATCH(E121,'Bieu phi VCX'!$A$8:$A$33,0),MATCH(AC121,'Bieu phi VCX'!$X$7:$AC$7,0)),0)</f>
        <v>0.001</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45246575.3424658</v>
      </c>
      <c r="AQ121" s="27" t="s">
        <v>752</v>
      </c>
    </row>
    <row r="122" customFormat="false" ht="13.8" hidden="false" customHeight="false" outlineLevel="0" collapsed="false">
      <c r="A122" s="17" t="s">
        <v>586</v>
      </c>
      <c r="B122" s="17" t="s">
        <v>587</v>
      </c>
      <c r="C122" s="0" t="s">
        <v>508</v>
      </c>
      <c r="D122" s="17" t="s">
        <v>528</v>
      </c>
      <c r="E122" s="18" t="s">
        <v>612</v>
      </c>
      <c r="F122" s="19" t="n">
        <v>0</v>
      </c>
      <c r="G122" s="18" t="s">
        <v>589</v>
      </c>
      <c r="H122" s="18" t="s">
        <v>611</v>
      </c>
      <c r="I122" s="18" t="s">
        <v>591</v>
      </c>
      <c r="J122" s="19" t="n">
        <v>390000000</v>
      </c>
      <c r="K122" s="19" t="n">
        <v>100000000</v>
      </c>
      <c r="L122" s="0" t="n">
        <v>2020</v>
      </c>
      <c r="M122" s="20" t="n">
        <f aca="true">DATE(YEAR(NOW()), MONTH(NOW())-12, DAY(NOW()))</f>
        <v>43898</v>
      </c>
      <c r="N122" s="20" t="n">
        <f aca="true">DATE(YEAR(NOW()), MONTH(NOW())-12, DAY(NOW()))</f>
        <v>43898</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2</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752</v>
      </c>
    </row>
    <row r="123" customFormat="false" ht="13.8" hidden="false" customHeight="false" outlineLevel="0" collapsed="false">
      <c r="A123" s="17"/>
      <c r="B123" s="17" t="s">
        <v>595</v>
      </c>
      <c r="C123" s="0" t="s">
        <v>508</v>
      </c>
      <c r="D123" s="17" t="s">
        <v>528</v>
      </c>
      <c r="E123" s="18" t="s">
        <v>612</v>
      </c>
      <c r="F123" s="19" t="n">
        <v>0</v>
      </c>
      <c r="G123" s="18" t="s">
        <v>589</v>
      </c>
      <c r="H123" s="18" t="s">
        <v>611</v>
      </c>
      <c r="I123" s="18" t="s">
        <v>591</v>
      </c>
      <c r="J123" s="19" t="n">
        <v>390000000</v>
      </c>
      <c r="K123" s="19" t="n">
        <v>100000000</v>
      </c>
      <c r="L123" s="0" t="n">
        <v>2018</v>
      </c>
      <c r="M123" s="20" t="n">
        <f aca="true">DATE(YEAR(NOW()), MONTH(NOW())-36, DAY(NOW()))</f>
        <v>43167</v>
      </c>
      <c r="N123" s="20" t="n">
        <f aca="true">DATE(YEAR(NOW()), MONTH(NOW())-36, DAY(NOW()))</f>
        <v>43167</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2</v>
      </c>
      <c r="AC123" s="0" t="str">
        <f aca="false">VLOOKUP(AB123,Parameters!$A$2:$B$6,2,1)</f>
        <v>&lt;6</v>
      </c>
      <c r="AD123" s="22" t="n">
        <f aca="false">IF(J123&lt;=Parameters!$Y$2,INDEX('Bieu phi VCX'!$D$8:$N$33,MATCH(E123,'Bieu phi VCX'!$A$8:$A$33,0),MATCH(AC123,'Bieu phi VCX'!$D$7:$I$7,)),INDEX('Bieu phi VCX'!$J$8:$O$33,MATCH(E123,'Bieu phi VCX'!$A$8:$A$33,0),MATCH(AC123,'Bieu phi VCX'!$J$7:$O$7,)))</f>
        <v>0.025</v>
      </c>
      <c r="AE123" s="22" t="n">
        <f aca="false">IF(Q123="Y",Parameters!$Z$2,0)</f>
        <v>0.0005</v>
      </c>
      <c r="AF123" s="22" t="n">
        <f aca="false">IF(R123="Y", INDEX('Bieu phi VCX'!$R$8:$W$33,MATCH(E123,'Bieu phi VCX'!$A$8:$A$33,0),MATCH(AC123,'Bieu phi VCX'!$R$7:$V$7,0)), 0)</f>
        <v>0</v>
      </c>
      <c r="AG123" s="19" t="n">
        <f aca="false">VLOOKUP(S123,Parameters!$F$2:$G$5,2,0)</f>
        <v>0</v>
      </c>
      <c r="AH123" s="22" t="n">
        <f aca="false">IF(T123="Y", INDEX('Bieu phi VCX'!$X$8:$AB$33,MATCH(E123,'Bieu phi VCX'!$A$8:$A$33,0),MATCH(AC123,'Bieu phi VCX'!$X$7:$AB$7,0)),0)</f>
        <v>0.001</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12436643.8356164</v>
      </c>
      <c r="AQ123" s="27" t="s">
        <v>752</v>
      </c>
    </row>
    <row r="124" customFormat="false" ht="13.8" hidden="false" customHeight="false" outlineLevel="0" collapsed="false">
      <c r="A124" s="17"/>
      <c r="B124" s="17" t="s">
        <v>596</v>
      </c>
      <c r="C124" s="0" t="s">
        <v>508</v>
      </c>
      <c r="D124" s="17" t="s">
        <v>528</v>
      </c>
      <c r="E124" s="18" t="s">
        <v>612</v>
      </c>
      <c r="F124" s="19" t="n">
        <v>0</v>
      </c>
      <c r="G124" s="18" t="s">
        <v>589</v>
      </c>
      <c r="H124" s="18" t="s">
        <v>611</v>
      </c>
      <c r="I124" s="18" t="s">
        <v>591</v>
      </c>
      <c r="J124" s="19" t="n">
        <v>390000000</v>
      </c>
      <c r="K124" s="19" t="n">
        <v>100000000</v>
      </c>
      <c r="L124" s="0" t="n">
        <v>2015</v>
      </c>
      <c r="M124" s="20" t="n">
        <f aca="true">DATE(YEAR(NOW()), MONTH(NOW())-72, DAY(NOW()))</f>
        <v>42071</v>
      </c>
      <c r="N124" s="20" t="n">
        <f aca="true">DATE(YEAR(NOW()), MONTH(NOW())-72, DAY(NOW()))</f>
        <v>42071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2</v>
      </c>
      <c r="AC124" s="0" t="str">
        <f aca="false">VLOOKUP(AB124,Parameters!$A$2:$B$6,2,1)</f>
        <v>&lt;6</v>
      </c>
      <c r="AD124" s="22" t="n">
        <f aca="false">IF(J124&lt;=Parameters!$Y$2,INDEX('Bieu phi VCX'!$D$8:$N$33,MATCH(E124,'Bieu phi VCX'!$A$8:$A$33,0),MATCH(AC124,'Bieu phi VCX'!$D$7:$I$7,)),INDEX('Bieu phi VCX'!$J$8:$O$33,MATCH(E124,'Bieu phi VCX'!$A$8:$A$33,0),MATCH(AC124,'Bieu phi VCX'!$J$7:$O$7,)))</f>
        <v>0.025</v>
      </c>
      <c r="AE124" s="22" t="n">
        <f aca="false">IF(Q124="Y",Parameters!$Z$2,0)</f>
        <v>0.0005</v>
      </c>
      <c r="AF124" s="22" t="n">
        <f aca="false">IF(R124="Y", INDEX('Bieu phi VCX'!$R$8:$W$33,MATCH(E124,'Bieu phi VCX'!$A$8:$A$33,0),MATCH(AC124,'Bieu phi VCX'!$R$7:$V$7,0)), 0)</f>
        <v>0</v>
      </c>
      <c r="AG124" s="19" t="n">
        <f aca="false">VLOOKUP(S124,Parameters!$F$2:$G$5,2,0)</f>
        <v>0</v>
      </c>
      <c r="AH124" s="22" t="n">
        <f aca="false">IF(T124="Y", INDEX('Bieu phi VCX'!$X$8:$AB$33,MATCH(E124,'Bieu phi VCX'!$A$8:$A$33,0),MATCH(AC124,'Bieu phi VCX'!$X$7:$AB$7,0)),0)</f>
        <v>0.001</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12436643.8356164</v>
      </c>
      <c r="AQ124" s="27" t="s">
        <v>752</v>
      </c>
    </row>
    <row r="125" customFormat="false" ht="13.8" hidden="false" customHeight="false" outlineLevel="0" collapsed="false">
      <c r="A125" s="17"/>
      <c r="B125" s="17" t="s">
        <v>597</v>
      </c>
      <c r="C125" s="0" t="s">
        <v>508</v>
      </c>
      <c r="D125" s="17" t="s">
        <v>528</v>
      </c>
      <c r="E125" s="18" t="s">
        <v>612</v>
      </c>
      <c r="F125" s="19" t="n">
        <v>0</v>
      </c>
      <c r="G125" s="18" t="s">
        <v>589</v>
      </c>
      <c r="H125" s="18" t="s">
        <v>611</v>
      </c>
      <c r="I125" s="18" t="s">
        <v>591</v>
      </c>
      <c r="J125" s="19" t="n">
        <v>390000000</v>
      </c>
      <c r="K125" s="19" t="n">
        <v>100000000</v>
      </c>
      <c r="L125" s="0" t="n">
        <v>2011</v>
      </c>
      <c r="M125" s="20" t="n">
        <f aca="true">DATE(YEAR(NOW()), MONTH(NOW())-120, DAY(NOW()))</f>
        <v>40610</v>
      </c>
      <c r="N125" s="20" t="n">
        <f aca="true">DATE(YEAR(NOW()), MONTH(NOW())-120, DAY(NOW()))</f>
        <v>40610</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2</v>
      </c>
      <c r="AC125" s="0" t="str">
        <f aca="false">VLOOKUP(AB125,Parameters!$A$2:$B$6,2,1)</f>
        <v>&lt;6</v>
      </c>
      <c r="AD125" s="22" t="n">
        <f aca="false">IF(J125&lt;=Parameters!$Y$2,INDEX('Bieu phi VCX'!$D$8:$N$33,MATCH(E125,'Bieu phi VCX'!$A$8:$A$33,0),MATCH(AC125,'Bieu phi VCX'!$D$7:$I$7,)),INDEX('Bieu phi VCX'!$J$8:$O$33,MATCH(E125,'Bieu phi VCX'!$A$8:$A$33,0),MATCH(AC125,'Bieu phi VCX'!$J$7:$O$7,)))</f>
        <v>0.025</v>
      </c>
      <c r="AE125" s="22" t="n">
        <f aca="false">IF(Q125="Y",Parameters!$Z$2,0)</f>
        <v>0.0005</v>
      </c>
      <c r="AF125" s="22" t="n">
        <f aca="false">IF(R125="Y", INDEX('Bieu phi VCX'!$R$8:$W$33,MATCH(E125,'Bieu phi VCX'!$A$8:$A$33,0),MATCH(AC125,'Bieu phi VCX'!$R$7:$V$7,0)), 0)</f>
        <v>0</v>
      </c>
      <c r="AG125" s="19" t="n">
        <f aca="false">VLOOKUP(S125,Parameters!$F$2:$G$5,2,0)</f>
        <v>0</v>
      </c>
      <c r="AH125" s="22" t="n">
        <f aca="false">IF(T125="Y", INDEX('Bieu phi VCX'!$X$8:$AB$33,MATCH(E125,'Bieu phi VCX'!$A$8:$A$33,0),MATCH(AC125,'Bieu phi VCX'!$X$7:$AB$7,0)),0)</f>
        <v>0.001</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0.0005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12436643.8356164</v>
      </c>
      <c r="AQ125" s="27" t="s">
        <v>752</v>
      </c>
    </row>
    <row r="126" customFormat="false" ht="13.8" hidden="false" customHeight="false" outlineLevel="0" collapsed="false">
      <c r="A126" s="17"/>
      <c r="B126" s="17" t="s">
        <v>598</v>
      </c>
      <c r="C126" s="0" t="s">
        <v>508</v>
      </c>
      <c r="D126" s="17" t="s">
        <v>528</v>
      </c>
      <c r="E126" s="18" t="s">
        <v>612</v>
      </c>
      <c r="F126" s="19" t="n">
        <v>0</v>
      </c>
      <c r="G126" s="18" t="s">
        <v>589</v>
      </c>
      <c r="H126" s="18" t="s">
        <v>611</v>
      </c>
      <c r="I126" s="18" t="s">
        <v>591</v>
      </c>
      <c r="J126" s="19" t="n">
        <v>390000000</v>
      </c>
      <c r="K126" s="19" t="n">
        <v>400000000</v>
      </c>
      <c r="L126" s="0" t="n">
        <v>2006</v>
      </c>
      <c r="M126" s="20" t="n">
        <f aca="true">DATE(YEAR(NOW()), MONTH(NOW())-180, DAY(NOW()))</f>
        <v>38784</v>
      </c>
      <c r="N126" s="20" t="n">
        <f aca="true">DATE(YEAR(NOW()), MONTH(NOW())-180, DAY(NOW()))</f>
        <v>38784</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2</v>
      </c>
      <c r="AC126" s="0" t="str">
        <f aca="false">VLOOKUP(AB126,Parameters!$A$2:$B$7,2,1)</f>
        <v>&lt;6</v>
      </c>
      <c r="AD126" s="22" t="n">
        <f aca="false">IF(J126&lt;=Parameters!$Y$2,INDEX('Bieu phi VCX'!$D$8:$N$33,MATCH(E126,'Bieu phi VCX'!$A$8:$A$33,0),MATCH(AC126,'Bieu phi VCX'!$D$7:$I$7,)),INDEX('Bieu phi VCX'!$J$8:$O$33,MATCH(E126,'Bieu phi VCX'!$A$8:$A$33,0),MATCH(AC126,'Bieu phi VCX'!$J$7:$O$7,)))</f>
        <v>0.025</v>
      </c>
      <c r="AE126" s="22" t="n">
        <f aca="false">IF(Q126="Y",Parameters!$Z$2,0)</f>
        <v>0.0005</v>
      </c>
      <c r="AF126" s="22" t="n">
        <f aca="false">IF(R126="Y", INDEX('Bieu phi VCX'!$R$8:$W$33,MATCH(E126,'Bieu phi VCX'!$A$8:$A$33,0),MATCH(AC126,'Bieu phi VCX'!$R$7:$W$7,0)), 0)</f>
        <v>0</v>
      </c>
      <c r="AG126" s="19" t="n">
        <f aca="false">VLOOKUP(S126,Parameters!$F$2:$G$5,2,0)</f>
        <v>1400000</v>
      </c>
      <c r="AH126" s="22" t="n">
        <f aca="false">IF(T126="Y", INDEX('Bieu phi VCX'!$X$8:$AC$33,MATCH(E126,'Bieu phi VCX'!$A$8:$A$33,0),MATCH(AC126,'Bieu phi VCX'!$X$7:$AC$7,0)),0)</f>
        <v>0.001</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51846575.3424658</v>
      </c>
      <c r="AQ126" s="27" t="s">
        <v>752</v>
      </c>
    </row>
    <row r="127" customFormat="false" ht="13.8" hidden="false" customHeight="false" outlineLevel="0" collapsed="false">
      <c r="A127" s="17" t="s">
        <v>599</v>
      </c>
      <c r="B127" s="17" t="s">
        <v>587</v>
      </c>
      <c r="C127" s="0" t="s">
        <v>508</v>
      </c>
      <c r="D127" s="17" t="s">
        <v>528</v>
      </c>
      <c r="E127" s="18" t="s">
        <v>612</v>
      </c>
      <c r="F127" s="19" t="n">
        <v>0</v>
      </c>
      <c r="G127" s="18" t="s">
        <v>589</v>
      </c>
      <c r="H127" s="18" t="s">
        <v>611</v>
      </c>
      <c r="I127" s="18" t="s">
        <v>591</v>
      </c>
      <c r="J127" s="19" t="n">
        <v>400000000</v>
      </c>
      <c r="K127" s="19" t="n">
        <v>100000000</v>
      </c>
      <c r="L127" s="0" t="n">
        <v>2020</v>
      </c>
      <c r="M127" s="20" t="n">
        <f aca="true">DATE(YEAR(NOW()), MONTH(NOW())-12, DAY(NOW()))</f>
        <v>43898</v>
      </c>
      <c r="N127" s="20" t="n">
        <f aca="true">DATE(YEAR(NOW()), MONTH(NOW())-12, DAY(NOW()))</f>
        <v>43898</v>
      </c>
      <c r="O127" s="20" t="n">
        <v>43831</v>
      </c>
      <c r="P127" s="20" t="n">
        <v>44196</v>
      </c>
      <c r="Q127" s="21" t="s">
        <v>592</v>
      </c>
      <c r="R127" s="21" t="s">
        <v>592</v>
      </c>
      <c r="S127" s="19" t="s">
        <v>593</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2</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752</v>
      </c>
    </row>
    <row r="128" customFormat="false" ht="13.8" hidden="false" customHeight="false" outlineLevel="0" collapsed="false">
      <c r="A128" s="17"/>
      <c r="B128" s="17" t="s">
        <v>595</v>
      </c>
      <c r="C128" s="0" t="s">
        <v>508</v>
      </c>
      <c r="D128" s="17" t="s">
        <v>528</v>
      </c>
      <c r="E128" s="18" t="s">
        <v>612</v>
      </c>
      <c r="F128" s="19" t="n">
        <v>0</v>
      </c>
      <c r="G128" s="18" t="s">
        <v>589</v>
      </c>
      <c r="H128" s="18" t="s">
        <v>611</v>
      </c>
      <c r="I128" s="18" t="s">
        <v>591</v>
      </c>
      <c r="J128" s="19" t="n">
        <v>400000000</v>
      </c>
      <c r="K128" s="19" t="n">
        <v>100000000</v>
      </c>
      <c r="L128" s="0" t="n">
        <v>2018</v>
      </c>
      <c r="M128" s="20" t="n">
        <f aca="true">DATE(YEAR(NOW()), MONTH(NOW())-36, DAY(NOW()))</f>
        <v>43167</v>
      </c>
      <c r="N128" s="20" t="n">
        <f aca="true">DATE(YEAR(NOW()), MONTH(NOW())-36, DAY(NOW()))</f>
        <v>43167</v>
      </c>
      <c r="O128" s="20" t="n">
        <v>43831</v>
      </c>
      <c r="P128" s="20" t="n">
        <v>44196</v>
      </c>
      <c r="Q128" s="21" t="s">
        <v>592</v>
      </c>
      <c r="R128" s="21" t="s">
        <v>592</v>
      </c>
      <c r="S128" s="19" t="s">
        <v>593</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2</v>
      </c>
      <c r="AC128" s="0" t="str">
        <f aca="false">VLOOKUP(AB128,Parameters!$A$2:$B$6,2,1)</f>
        <v>&lt;6</v>
      </c>
      <c r="AD128" s="22" t="n">
        <f aca="false">IF(J128&lt;=Parameters!$Y$2,INDEX('Bieu phi VCX'!$D$8:$N$33,MATCH(E128,'Bieu phi VCX'!$A$8:$A$33,0),MATCH(AC128,'Bieu phi VCX'!$D$7:$I$7,)),INDEX('Bieu phi VCX'!$J$8:$O$33,MATCH(E128,'Bieu phi VCX'!$A$8:$A$33,0),MATCH(AC128,'Bieu phi VCX'!$J$7:$O$7,)))</f>
        <v>0.025</v>
      </c>
      <c r="AE128" s="22" t="n">
        <f aca="false">IF(Q128="Y",Parameters!$Z$2,0)</f>
        <v>0.0005</v>
      </c>
      <c r="AF128" s="22" t="n">
        <f aca="false">IF(R128="Y", INDEX('Bieu phi VCX'!$R$8:$W$33,MATCH(E128,'Bieu phi VCX'!$A$8:$A$33,0),MATCH(AC128,'Bieu phi VCX'!$R$7:$V$7,0)), 0)</f>
        <v>0</v>
      </c>
      <c r="AG128" s="19" t="n">
        <f aca="false">VLOOKUP(S128,Parameters!$F$2:$G$5,2,0)</f>
        <v>0</v>
      </c>
      <c r="AH128" s="22" t="n">
        <f aca="false">IF(T128="Y", INDEX('Bieu phi VCX'!$X$8:$AB$33,MATCH(E128,'Bieu phi VCX'!$A$8:$A$33,0),MATCH(AC128,'Bieu phi VCX'!$X$7:$AB$7,0)),0)</f>
        <v>0.001</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12436643.8356164</v>
      </c>
      <c r="AQ128" s="27" t="s">
        <v>752</v>
      </c>
    </row>
    <row r="129" customFormat="false" ht="13.8" hidden="false" customHeight="false" outlineLevel="0" collapsed="false">
      <c r="A129" s="17"/>
      <c r="B129" s="17" t="s">
        <v>596</v>
      </c>
      <c r="C129" s="0" t="s">
        <v>508</v>
      </c>
      <c r="D129" s="17" t="s">
        <v>528</v>
      </c>
      <c r="E129" s="18" t="s">
        <v>612</v>
      </c>
      <c r="F129" s="19" t="n">
        <v>0</v>
      </c>
      <c r="G129" s="18" t="s">
        <v>589</v>
      </c>
      <c r="H129" s="18" t="s">
        <v>611</v>
      </c>
      <c r="I129" s="18" t="s">
        <v>591</v>
      </c>
      <c r="J129" s="19" t="n">
        <v>400000000</v>
      </c>
      <c r="K129" s="19" t="n">
        <v>100000000</v>
      </c>
      <c r="L129" s="0" t="n">
        <v>2015</v>
      </c>
      <c r="M129" s="20" t="n">
        <f aca="true">DATE(YEAR(NOW()), MONTH(NOW())-72, DAY(NOW()))</f>
        <v>42071</v>
      </c>
      <c r="N129" s="20" t="n">
        <f aca="true">DATE(YEAR(NOW()), MONTH(NOW())-72, DAY(NOW()))</f>
        <v>42071</v>
      </c>
      <c r="O129" s="20" t="n">
        <v>43831</v>
      </c>
      <c r="P129" s="20" t="n">
        <v>44196</v>
      </c>
      <c r="Q129" s="21" t="s">
        <v>592</v>
      </c>
      <c r="R129" s="21" t="s">
        <v>592</v>
      </c>
      <c r="S129" s="19" t="s">
        <v>593</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2</v>
      </c>
      <c r="AC129" s="0" t="str">
        <f aca="false">VLOOKUP(AB129,Parameters!$A$2:$B$6,2,1)</f>
        <v>&lt;6</v>
      </c>
      <c r="AD129" s="22" t="n">
        <f aca="false">IF(J129&lt;=Parameters!$Y$2,INDEX('Bieu phi VCX'!$D$8:$N$33,MATCH(E129,'Bieu phi VCX'!$A$8:$A$33,0),MATCH(AC129,'Bieu phi VCX'!$D$7:$I$7,)),INDEX('Bieu phi VCX'!$J$8:$O$33,MATCH(E129,'Bieu phi VCX'!$A$8:$A$33,0),MATCH(AC129,'Bieu phi VCX'!$J$7:$O$7,)))</f>
        <v>0.025</v>
      </c>
      <c r="AE129" s="22" t="n">
        <f aca="false">IF(Q129="Y",Parameters!$Z$2,0)</f>
        <v>0.0005</v>
      </c>
      <c r="AF129" s="22" t="n">
        <f aca="false">IF(R129="Y", INDEX('Bieu phi VCX'!$R$8:$W$33,MATCH(E129,'Bieu phi VCX'!$A$8:$A$33,0),MATCH(AC129,'Bieu phi VCX'!$R$7:$V$7,0)), 0)</f>
        <v>0</v>
      </c>
      <c r="AG129" s="19" t="n">
        <f aca="false">VLOOKUP(S129,Parameters!$F$2:$G$5,2,0)</f>
        <v>0</v>
      </c>
      <c r="AH129" s="22" t="n">
        <f aca="false">IF(T129="Y", INDEX('Bieu phi VCX'!$X$8:$AB$33,MATCH(E129,'Bieu phi VCX'!$A$8:$A$33,0),MATCH(AC129,'Bieu phi VCX'!$X$7:$AB$7,0)),0)</f>
        <v>0.001</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12436643.8356164</v>
      </c>
      <c r="AQ129" s="27" t="s">
        <v>752</v>
      </c>
    </row>
    <row r="130" customFormat="false" ht="13.8" hidden="false" customHeight="false" outlineLevel="0" collapsed="false">
      <c r="A130" s="17"/>
      <c r="B130" s="17" t="s">
        <v>597</v>
      </c>
      <c r="C130" s="0" t="s">
        <v>508</v>
      </c>
      <c r="D130" s="17" t="s">
        <v>528</v>
      </c>
      <c r="E130" s="18" t="s">
        <v>612</v>
      </c>
      <c r="F130" s="19" t="n">
        <v>0</v>
      </c>
      <c r="G130" s="18" t="s">
        <v>589</v>
      </c>
      <c r="H130" s="18" t="s">
        <v>611</v>
      </c>
      <c r="I130" s="18" t="s">
        <v>591</v>
      </c>
      <c r="J130" s="19" t="n">
        <v>400000000</v>
      </c>
      <c r="K130" s="19" t="n">
        <v>100000000</v>
      </c>
      <c r="L130" s="0" t="n">
        <v>2011</v>
      </c>
      <c r="M130" s="20" t="n">
        <f aca="true">DATE(YEAR(NOW()), MONTH(NOW())-120, DAY(NOW()))</f>
        <v>40610</v>
      </c>
      <c r="N130" s="20" t="n">
        <f aca="true">DATE(YEAR(NOW()), MONTH(NOW())-120, DAY(NOW()))</f>
        <v>40610</v>
      </c>
      <c r="O130" s="20" t="n">
        <v>43831</v>
      </c>
      <c r="P130" s="20" t="n">
        <v>44196</v>
      </c>
      <c r="Q130" s="21" t="s">
        <v>592</v>
      </c>
      <c r="R130" s="21" t="s">
        <v>592</v>
      </c>
      <c r="S130" s="19" t="s">
        <v>593</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2</v>
      </c>
      <c r="AC130" s="0" t="str">
        <f aca="false">VLOOKUP(AB130,Parameters!$A$2:$B$6,2,1)</f>
        <v>&lt;6</v>
      </c>
      <c r="AD130" s="22" t="n">
        <f aca="false">IF(J130&lt;=Parameters!$Y$2,INDEX('Bieu phi VCX'!$D$8:$N$33,MATCH(E130,'Bieu phi VCX'!$A$8:$A$33,0),MATCH(AC130,'Bieu phi VCX'!$D$7:$I$7,)),INDEX('Bieu phi VCX'!$J$8:$O$33,MATCH(E130,'Bieu phi VCX'!$A$8:$A$33,0),MATCH(AC130,'Bieu phi VCX'!$J$7:$O$7,)))</f>
        <v>0.025</v>
      </c>
      <c r="AE130" s="22" t="n">
        <f aca="false">IF(Q130="Y",Parameters!$Z$2,0)</f>
        <v>0.0005</v>
      </c>
      <c r="AF130" s="22" t="n">
        <f aca="false">IF(R130="Y", INDEX('Bieu phi VCX'!$R$8:$W$33,MATCH(E130,'Bieu phi VCX'!$A$8:$A$33,0),MATCH(AC130,'Bieu phi VCX'!$R$7:$V$7,0)), 0)</f>
        <v>0</v>
      </c>
      <c r="AG130" s="19" t="n">
        <f aca="false">VLOOKUP(S130,Parameters!$F$2:$G$5,2,0)</f>
        <v>0</v>
      </c>
      <c r="AH130" s="22" t="n">
        <f aca="false">IF(T130="Y", INDEX('Bieu phi VCX'!$X$8:$AB$33,MATCH(E130,'Bieu phi VCX'!$A$8:$A$33,0),MATCH(AC130,'Bieu phi VCX'!$X$7:$AB$7,0)),0)</f>
        <v>0.001</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0.0005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12436643.8356164</v>
      </c>
      <c r="AQ130" s="27" t="s">
        <v>752</v>
      </c>
    </row>
    <row r="131" customFormat="false" ht="13.8" hidden="false" customHeight="false" outlineLevel="0" collapsed="false">
      <c r="A131" s="17"/>
      <c r="B131" s="17" t="s">
        <v>598</v>
      </c>
      <c r="C131" s="0" t="s">
        <v>508</v>
      </c>
      <c r="D131" s="17" t="s">
        <v>528</v>
      </c>
      <c r="E131" s="18" t="s">
        <v>612</v>
      </c>
      <c r="F131" s="19" t="n">
        <v>0</v>
      </c>
      <c r="G131" s="18" t="s">
        <v>589</v>
      </c>
      <c r="H131" s="18" t="s">
        <v>611</v>
      </c>
      <c r="I131" s="18" t="s">
        <v>591</v>
      </c>
      <c r="J131" s="19" t="n">
        <v>400000000</v>
      </c>
      <c r="K131" s="19" t="n">
        <v>400000000</v>
      </c>
      <c r="L131" s="0" t="n">
        <v>2006</v>
      </c>
      <c r="M131" s="20" t="n">
        <f aca="true">DATE(YEAR(NOW()), MONTH(NOW())-180, DAY(NOW()))</f>
        <v>38784</v>
      </c>
      <c r="N131" s="20" t="n">
        <f aca="true">DATE(YEAR(NOW()), MONTH(NOW())-180, DAY(NOW()))</f>
        <v>38784</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2</v>
      </c>
      <c r="AC131" s="0" t="str">
        <f aca="false">VLOOKUP(AB131,Parameters!$A$2:$B$7,2,1)</f>
        <v>&lt;6</v>
      </c>
      <c r="AD131" s="22" t="n">
        <f aca="false">IF(J131&lt;=Parameters!$Y$2,INDEX('Bieu phi VCX'!$D$8:$N$33,MATCH(E131,'Bieu phi VCX'!$A$8:$A$33,0),MATCH(AC131,'Bieu phi VCX'!$D$7:$I$7,)),INDEX('Bieu phi VCX'!$J$8:$O$33,MATCH(E131,'Bieu phi VCX'!$A$8:$A$33,0),MATCH(AC131,'Bieu phi VCX'!$J$7:$O$7,)))</f>
        <v>0.025</v>
      </c>
      <c r="AE131" s="22" t="n">
        <f aca="false">IF(Q131="Y",Parameters!$Z$2,0)</f>
        <v>0.0005</v>
      </c>
      <c r="AF131" s="22" t="n">
        <f aca="false">IF(R131="Y", INDEX('Bieu phi VCX'!$R$8:$W$33,MATCH(E131,'Bieu phi VCX'!$A$8:$A$33,0),MATCH(AC131,'Bieu phi VCX'!$R$7:$W$7,0)), 0)</f>
        <v>0</v>
      </c>
      <c r="AG131" s="19" t="n">
        <f aca="false">VLOOKUP(S131,Parameters!$F$2:$G$5,2,0)</f>
        <v>1400000</v>
      </c>
      <c r="AH131" s="22" t="n">
        <f aca="false">IF(T131="Y", INDEX('Bieu phi VCX'!$X$8:$AC$33,MATCH(E131,'Bieu phi VCX'!$A$8:$A$33,0),MATCH(AC131,'Bieu phi VCX'!$X$7:$AC$7,0)),0)</f>
        <v>0.001</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51846575.3424658</v>
      </c>
      <c r="AQ131" s="27" t="s">
        <v>752</v>
      </c>
    </row>
    <row r="132" customFormat="false" ht="13.8" hidden="false" customHeight="false" outlineLevel="0" collapsed="false">
      <c r="A132" s="17" t="s">
        <v>600</v>
      </c>
      <c r="B132" s="17" t="s">
        <v>587</v>
      </c>
      <c r="C132" s="0" t="s">
        <v>508</v>
      </c>
      <c r="D132" s="17" t="s">
        <v>528</v>
      </c>
      <c r="E132" s="18" t="s">
        <v>612</v>
      </c>
      <c r="F132" s="19" t="n">
        <v>0</v>
      </c>
      <c r="G132" s="18" t="s">
        <v>589</v>
      </c>
      <c r="H132" s="18" t="s">
        <v>611</v>
      </c>
      <c r="I132" s="18" t="s">
        <v>591</v>
      </c>
      <c r="J132" s="19" t="n">
        <v>410000000</v>
      </c>
      <c r="K132" s="19" t="n">
        <v>400000000</v>
      </c>
      <c r="L132" s="0" t="n">
        <v>2020</v>
      </c>
      <c r="M132" s="20" t="n">
        <f aca="true">DATE(YEAR(NOW()), MONTH(NOW())-12, DAY(NOW()))</f>
        <v>43898</v>
      </c>
      <c r="N132" s="20" t="n">
        <f aca="true">DATE(YEAR(NOW()), MONTH(NOW())-12, DAY(NOW()))</f>
        <v>43898</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2</v>
      </c>
      <c r="AC132" s="0" t="str">
        <f aca="false">VLOOKUP(AB132,Parameters!$A$2:$B$6,2,1)</f>
        <v>&lt;6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752</v>
      </c>
    </row>
    <row r="133" customFormat="false" ht="13.8" hidden="false" customHeight="false" outlineLevel="0" collapsed="false">
      <c r="A133" s="17"/>
      <c r="B133" s="17" t="s">
        <v>595</v>
      </c>
      <c r="C133" s="0" t="s">
        <v>508</v>
      </c>
      <c r="D133" s="17" t="s">
        <v>528</v>
      </c>
      <c r="E133" s="18" t="s">
        <v>612</v>
      </c>
      <c r="F133" s="19" t="n">
        <v>0</v>
      </c>
      <c r="G133" s="18" t="s">
        <v>589</v>
      </c>
      <c r="H133" s="18" t="s">
        <v>611</v>
      </c>
      <c r="I133" s="18" t="s">
        <v>591</v>
      </c>
      <c r="J133" s="19" t="n">
        <v>500000000</v>
      </c>
      <c r="K133" s="19" t="n">
        <v>400000000</v>
      </c>
      <c r="L133" s="0" t="n">
        <v>2018</v>
      </c>
      <c r="M133" s="20" t="n">
        <f aca="true">DATE(YEAR(NOW()), MONTH(NOW())-36, DAY(NOW()))</f>
        <v>43167</v>
      </c>
      <c r="N133" s="20" t="n">
        <f aca="true">DATE(YEAR(NOW()), MONTH(NOW())-36, DAY(NOW()))</f>
        <v>43167</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2</v>
      </c>
      <c r="AC133" s="0" t="str">
        <f aca="false">VLOOKUP(AB133,Parameters!$A$2:$B$6,2,1)</f>
        <v>&lt;6</v>
      </c>
      <c r="AD133" s="22" t="n">
        <f aca="false">IF(J133&lt;=Parameters!$Y$2,INDEX('Bieu phi VCX'!$D$8:$N$33,MATCH(E133,'Bieu phi VCX'!$A$8:$A$33,0),MATCH(AC133,'Bieu phi VCX'!$D$7:$I$7,)),INDEX('Bieu phi VCX'!$J$8:$O$33,MATCH(E133,'Bieu phi VCX'!$A$8:$A$33,0),MATCH(AC133,'Bieu phi VCX'!$J$7:$O$7,)))</f>
        <v>0.015</v>
      </c>
      <c r="AE133" s="22" t="n">
        <f aca="false">IF(Q133="Y",Parameters!$Z$2,0)</f>
        <v>0.0005</v>
      </c>
      <c r="AF133" s="22" t="n">
        <f aca="false">IF(R133="Y", INDEX('Bieu phi VCX'!$R$8:$W$33,MATCH(E133,'Bieu phi VCX'!$A$8:$A$33,0),MATCH(AC133,'Bieu phi VCX'!$R$7:$V$7,0)), 0)</f>
        <v>0</v>
      </c>
      <c r="AG133" s="19" t="n">
        <f aca="false">VLOOKUP(S133,Parameters!$F$2:$G$5,2,0)</f>
        <v>0</v>
      </c>
      <c r="AH133" s="22" t="n">
        <f aca="false">IF(T133="Y", INDEX('Bieu phi VCX'!$X$8:$AB$33,MATCH(E133,'Bieu phi VCX'!$A$8:$A$33,0),MATCH(AC133,'Bieu phi VCX'!$X$7:$AB$7,0)),0)</f>
        <v>0.001</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43746575.3424658</v>
      </c>
      <c r="AQ133" s="27" t="s">
        <v>752</v>
      </c>
    </row>
    <row r="134" customFormat="false" ht="13.8" hidden="false" customHeight="false" outlineLevel="0" collapsed="false">
      <c r="A134" s="17"/>
      <c r="B134" s="17" t="s">
        <v>596</v>
      </c>
      <c r="C134" s="0" t="s">
        <v>508</v>
      </c>
      <c r="D134" s="17" t="s">
        <v>528</v>
      </c>
      <c r="E134" s="18" t="s">
        <v>612</v>
      </c>
      <c r="F134" s="19" t="n">
        <v>0</v>
      </c>
      <c r="G134" s="18" t="s">
        <v>589</v>
      </c>
      <c r="H134" s="18" t="s">
        <v>611</v>
      </c>
      <c r="I134" s="18" t="s">
        <v>591</v>
      </c>
      <c r="J134" s="19" t="n">
        <v>450000000</v>
      </c>
      <c r="K134" s="19" t="n">
        <v>400000000</v>
      </c>
      <c r="L134" s="0" t="n">
        <v>2015</v>
      </c>
      <c r="M134" s="20" t="n">
        <f aca="true">DATE(YEAR(NOW()), MONTH(NOW())-72, DAY(NOW()))</f>
        <v>42071</v>
      </c>
      <c r="N134" s="20" t="n">
        <f aca="true">DATE(YEAR(NOW()), MONTH(NOW())-72, DAY(NOW()))</f>
        <v>42071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2</v>
      </c>
      <c r="AC134" s="0" t="str">
        <f aca="false">VLOOKUP(AB134,Parameters!$A$2:$B$6,2,1)</f>
        <v>&lt;6</v>
      </c>
      <c r="AD134" s="22" t="n">
        <f aca="false">IF(J134&lt;=Parameters!$Y$2,INDEX('Bieu phi VCX'!$D$8:$N$33,MATCH(E134,'Bieu phi VCX'!$A$8:$A$33,0),MATCH(AC134,'Bieu phi VCX'!$D$7:$I$7,)),INDEX('Bieu phi VCX'!$J$8:$O$33,MATCH(E134,'Bieu phi VCX'!$A$8:$A$33,0),MATCH(AC134,'Bieu phi VCX'!$J$7:$O$7,)))</f>
        <v>0.015</v>
      </c>
      <c r="AE134" s="22" t="n">
        <f aca="false">IF(Q134="Y",Parameters!$Z$2,0)</f>
        <v>0.0005</v>
      </c>
      <c r="AF134" s="22" t="n">
        <f aca="false">IF(R134="Y", INDEX('Bieu phi VCX'!$R$8:$W$33,MATCH(E134,'Bieu phi VCX'!$A$8:$A$33,0),MATCH(AC134,'Bieu phi VCX'!$R$7:$V$7,0)), 0)</f>
        <v>0</v>
      </c>
      <c r="AG134" s="19" t="n">
        <f aca="false">VLOOKUP(S134,Parameters!$F$2:$G$5,2,0)</f>
        <v>0</v>
      </c>
      <c r="AH134" s="22" t="n">
        <f aca="false">IF(T134="Y", INDEX('Bieu phi VCX'!$X$8:$AB$33,MATCH(E134,'Bieu phi VCX'!$A$8:$A$33,0),MATCH(AC134,'Bieu phi VCX'!$X$7:$AB$7,0)),0)</f>
        <v>0.001</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43746575.3424658</v>
      </c>
      <c r="AQ134" s="27" t="s">
        <v>752</v>
      </c>
    </row>
    <row r="135" customFormat="false" ht="13.8" hidden="false" customHeight="false" outlineLevel="0" collapsed="false">
      <c r="A135" s="17"/>
      <c r="B135" s="17" t="s">
        <v>597</v>
      </c>
      <c r="C135" s="0" t="s">
        <v>508</v>
      </c>
      <c r="D135" s="17" t="s">
        <v>528</v>
      </c>
      <c r="E135" s="18" t="s">
        <v>612</v>
      </c>
      <c r="F135" s="19" t="n">
        <v>0</v>
      </c>
      <c r="G135" s="18" t="s">
        <v>589</v>
      </c>
      <c r="H135" s="18" t="s">
        <v>611</v>
      </c>
      <c r="I135" s="18" t="s">
        <v>591</v>
      </c>
      <c r="J135" s="19" t="n">
        <v>600000000</v>
      </c>
      <c r="K135" s="19" t="n">
        <v>400000000</v>
      </c>
      <c r="L135" s="0" t="n">
        <v>2011</v>
      </c>
      <c r="M135" s="20" t="n">
        <f aca="true">DATE(YEAR(NOW()), MONTH(NOW())-120, DAY(NOW()))</f>
        <v>40610</v>
      </c>
      <c r="N135" s="20" t="n">
        <f aca="true">DATE(YEAR(NOW()), MONTH(NOW())-120, DAY(NOW()))</f>
        <v>40610</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2</v>
      </c>
      <c r="AC135" s="0" t="str">
        <f aca="false">VLOOKUP(AB135,Parameters!$A$2:$B$6,2,1)</f>
        <v>&lt;6</v>
      </c>
      <c r="AD135" s="22" t="n">
        <f aca="false">IF(J135&lt;=Parameters!$Y$2,INDEX('Bieu phi VCX'!$D$8:$N$33,MATCH(E135,'Bieu phi VCX'!$A$8:$A$33,0),MATCH(AC135,'Bieu phi VCX'!$D$7:$I$7,)),INDEX('Bieu phi VCX'!$J$8:$O$33,MATCH(E135,'Bieu phi VCX'!$A$8:$A$33,0),MATCH(AC135,'Bieu phi VCX'!$J$7:$O$7,)))</f>
        <v>0.015</v>
      </c>
      <c r="AE135" s="22" t="n">
        <f aca="false">IF(Q135="Y",Parameters!$Z$2,0)</f>
        <v>0.0005</v>
      </c>
      <c r="AF135" s="22" t="n">
        <f aca="false">IF(R135="Y", INDEX('Bieu phi VCX'!$R$8:$W$33,MATCH(E135,'Bieu phi VCX'!$A$8:$A$33,0),MATCH(AC135,'Bieu phi VCX'!$R$7:$V$7,0)), 0)</f>
        <v>0</v>
      </c>
      <c r="AG135" s="19" t="n">
        <f aca="false">VLOOKUP(S135,Parameters!$F$2:$G$5,2,0)</f>
        <v>0</v>
      </c>
      <c r="AH135" s="22" t="n">
        <f aca="false">IF(T135="Y", INDEX('Bieu phi VCX'!$X$8:$AB$33,MATCH(E135,'Bieu phi VCX'!$A$8:$A$33,0),MATCH(AC135,'Bieu phi VCX'!$X$7:$AB$7,0)),0)</f>
        <v>0.001</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0.0005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43746575.3424658</v>
      </c>
      <c r="AQ135" s="27" t="s">
        <v>752</v>
      </c>
    </row>
    <row r="136" customFormat="false" ht="13.8" hidden="false" customHeight="false" outlineLevel="0" collapsed="false">
      <c r="A136" s="17"/>
      <c r="B136" s="17" t="s">
        <v>598</v>
      </c>
      <c r="C136" s="0" t="s">
        <v>508</v>
      </c>
      <c r="D136" s="17" t="s">
        <v>528</v>
      </c>
      <c r="E136" s="18" t="s">
        <v>612</v>
      </c>
      <c r="F136" s="19" t="n">
        <v>0</v>
      </c>
      <c r="G136" s="18" t="s">
        <v>589</v>
      </c>
      <c r="H136" s="18" t="s">
        <v>611</v>
      </c>
      <c r="I136" s="18" t="s">
        <v>591</v>
      </c>
      <c r="J136" s="19" t="n">
        <v>600000000</v>
      </c>
      <c r="K136" s="19" t="n">
        <v>400000000</v>
      </c>
      <c r="L136" s="0" t="n">
        <v>2006</v>
      </c>
      <c r="M136" s="20" t="n">
        <f aca="true">DATE(YEAR(NOW()), MONTH(NOW())-180, DAY(NOW()))</f>
        <v>38784</v>
      </c>
      <c r="N136" s="20" t="n">
        <f aca="true">DATE(YEAR(NOW()), MONTH(NOW())-180, DAY(NOW()))</f>
        <v>38784</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2</v>
      </c>
      <c r="AC136" s="0" t="str">
        <f aca="false">VLOOKUP(AB136,Parameters!$A$2:$B$7,2,1)</f>
        <v>&lt;6</v>
      </c>
      <c r="AD136" s="22" t="n">
        <f aca="false">IF(J136&lt;=Parameters!$Y$2,INDEX('Bieu phi VCX'!$D$8:$N$33,MATCH(E136,'Bieu phi VCX'!$A$8:$A$33,0),MATCH(AC136,'Bieu phi VCX'!$D$7:$I$7,)),INDEX('Bieu phi VCX'!$J$8:$O$33,MATCH(E136,'Bieu phi VCX'!$A$8:$A$33,0),MATCH(AC136,'Bieu phi VCX'!$J$7:$O$7,)))</f>
        <v>0.015</v>
      </c>
      <c r="AE136" s="22" t="n">
        <f aca="false">IF(Q136="Y",Parameters!$Z$2,0)</f>
        <v>0.0005</v>
      </c>
      <c r="AF136" s="22" t="n">
        <f aca="false">IF(R136="Y", INDEX('Bieu phi VCX'!$R$8:$W$33,MATCH(E136,'Bieu phi VCX'!$A$8:$A$33,0),MATCH(AC136,'Bieu phi VCX'!$R$7:$W$7,0)), 0)</f>
        <v>0</v>
      </c>
      <c r="AG136" s="19" t="n">
        <f aca="false">VLOOKUP(S136,Parameters!$F$2:$G$5,2,0)</f>
        <v>1400000</v>
      </c>
      <c r="AH136" s="22" t="n">
        <f aca="false">IF(T136="Y", INDEX('Bieu phi VCX'!$X$8:$AC$33,MATCH(E136,'Bieu phi VCX'!$A$8:$A$33,0),MATCH(AC136,'Bieu phi VCX'!$X$7:$AC$7,0)),0)</f>
        <v>0.001</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45846575.3424658</v>
      </c>
      <c r="AQ136" s="27" t="s">
        <v>752</v>
      </c>
    </row>
    <row r="137" customFormat="false" ht="13.8" hidden="false" customHeight="false" outlineLevel="0" collapsed="false">
      <c r="A137" s="17" t="s">
        <v>586</v>
      </c>
      <c r="B137" s="17" t="s">
        <v>587</v>
      </c>
      <c r="C137" s="0" t="s">
        <v>508</v>
      </c>
      <c r="D137" s="17" t="s">
        <v>537</v>
      </c>
      <c r="E137" s="18" t="s">
        <v>613</v>
      </c>
      <c r="F137" s="19" t="n">
        <v>0</v>
      </c>
      <c r="G137" s="18" t="s">
        <v>589</v>
      </c>
      <c r="H137" s="18" t="s">
        <v>611</v>
      </c>
      <c r="I137" s="18" t="s">
        <v>591</v>
      </c>
      <c r="J137" s="19" t="n">
        <v>390000000</v>
      </c>
      <c r="K137" s="19" t="n">
        <v>100000000</v>
      </c>
      <c r="L137" s="0" t="n">
        <v>2020</v>
      </c>
      <c r="M137" s="20" t="n">
        <f aca="true">DATE(YEAR(NOW()), MONTH(NOW())-12, DAY(NOW()))</f>
        <v>43898</v>
      </c>
      <c r="N137" s="20" t="n">
        <f aca="true">DATE(YEAR(NOW()), MONTH(NOW())-12, DAY(NOW()))</f>
        <v>43898</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2</v>
      </c>
      <c r="AC137" s="0" t="str">
        <f aca="false">VLOOKUP(AB137,Parameters!$A$2:$B$6,2,1)</f>
        <v>&lt;6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752</v>
      </c>
    </row>
    <row r="138" customFormat="false" ht="13.8" hidden="false" customHeight="false" outlineLevel="0" collapsed="false">
      <c r="A138" s="17"/>
      <c r="B138" s="17" t="s">
        <v>595</v>
      </c>
      <c r="C138" s="0" t="s">
        <v>508</v>
      </c>
      <c r="D138" s="17" t="s">
        <v>537</v>
      </c>
      <c r="E138" s="18" t="s">
        <v>613</v>
      </c>
      <c r="F138" s="19" t="n">
        <v>0</v>
      </c>
      <c r="G138" s="18" t="s">
        <v>589</v>
      </c>
      <c r="H138" s="18" t="s">
        <v>611</v>
      </c>
      <c r="I138" s="18" t="s">
        <v>591</v>
      </c>
      <c r="J138" s="19" t="n">
        <v>390000000</v>
      </c>
      <c r="K138" s="19" t="n">
        <v>100000000</v>
      </c>
      <c r="L138" s="0" t="n">
        <v>2018</v>
      </c>
      <c r="M138" s="20" t="n">
        <f aca="true">DATE(YEAR(NOW()), MONTH(NOW())-36, DAY(NOW()))</f>
        <v>43167</v>
      </c>
      <c r="N138" s="20" t="n">
        <f aca="true">DATE(YEAR(NOW()), MONTH(NOW())-36, DAY(NOW()))</f>
        <v>43167</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2</v>
      </c>
      <c r="AC138" s="0" t="str">
        <f aca="false">VLOOKUP(AB138,Parameters!$A$2:$B$6,2,1)</f>
        <v>&lt;6</v>
      </c>
      <c r="AD138" s="22" t="n">
        <f aca="false">IF(J138&lt;=Parameters!$Y$2,INDEX('Bieu phi VCX'!$D$8:$N$33,MATCH(E138,'Bieu phi VCX'!$A$8:$A$33,0),MATCH(AC138,'Bieu phi VCX'!$D$7:$I$7,)),INDEX('Bieu phi VCX'!$J$8:$O$33,MATCH(E138,'Bieu phi VCX'!$A$8:$A$33,0),MATCH(AC138,'Bieu phi VCX'!$J$7:$O$7,)))</f>
        <v>0.027</v>
      </c>
      <c r="AE138" s="22" t="n">
        <f aca="false">IF(Q138="Y",Parameters!$Z$2,0)</f>
        <v>0.0005</v>
      </c>
      <c r="AF138" s="22" t="n">
        <f aca="false">IF(R138="Y", INDEX('Bieu phi VCX'!$R$8:$W$33,MATCH(E138,'Bieu phi VCX'!$A$8:$A$33,0),MATCH(AC138,'Bieu phi VCX'!$R$7:$V$7,0)), 0)</f>
        <v>0</v>
      </c>
      <c r="AG138" s="19" t="n">
        <f aca="false">VLOOKUP(S138,Parameters!$F$2:$G$5,2,0)</f>
        <v>0</v>
      </c>
      <c r="AH138" s="22" t="n">
        <f aca="false">IF(T138="Y", INDEX('Bieu phi VCX'!$X$8:$AB$33,MATCH(E138,'Bieu phi VCX'!$A$8:$A$33,0),MATCH(AC138,'Bieu phi VCX'!$X$7:$AB$7,0)),0)</f>
        <v>0.001</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12736643.8356164</v>
      </c>
      <c r="AQ138" s="27" t="s">
        <v>752</v>
      </c>
    </row>
    <row r="139" customFormat="false" ht="13.8" hidden="false" customHeight="false" outlineLevel="0" collapsed="false">
      <c r="A139" s="17"/>
      <c r="B139" s="17" t="s">
        <v>596</v>
      </c>
      <c r="C139" s="0" t="s">
        <v>508</v>
      </c>
      <c r="D139" s="17" t="s">
        <v>537</v>
      </c>
      <c r="E139" s="18" t="s">
        <v>613</v>
      </c>
      <c r="F139" s="19" t="n">
        <v>0</v>
      </c>
      <c r="G139" s="18" t="s">
        <v>589</v>
      </c>
      <c r="H139" s="18" t="s">
        <v>611</v>
      </c>
      <c r="I139" s="18" t="s">
        <v>591</v>
      </c>
      <c r="J139" s="19" t="n">
        <v>390000000</v>
      </c>
      <c r="K139" s="19" t="n">
        <v>100000000</v>
      </c>
      <c r="L139" s="0" t="n">
        <v>2015</v>
      </c>
      <c r="M139" s="20" t="n">
        <f aca="true">DATE(YEAR(NOW()), MONTH(NOW())-72, DAY(NOW()))</f>
        <v>42071</v>
      </c>
      <c r="N139" s="20" t="n">
        <f aca="true">DATE(YEAR(NOW()), MONTH(NOW())-72, DAY(NOW()))</f>
        <v>42071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2</v>
      </c>
      <c r="AC139" s="0" t="str">
        <f aca="false">VLOOKUP(AB139,Parameters!$A$2:$B$6,2,1)</f>
        <v>&lt;6</v>
      </c>
      <c r="AD139" s="22" t="n">
        <f aca="false">IF(J139&lt;=Parameters!$Y$2,INDEX('Bieu phi VCX'!$D$8:$N$33,MATCH(E139,'Bieu phi VCX'!$A$8:$A$33,0),MATCH(AC139,'Bieu phi VCX'!$D$7:$I$7,)),INDEX('Bieu phi VCX'!$J$8:$O$33,MATCH(E139,'Bieu phi VCX'!$A$8:$A$33,0),MATCH(AC139,'Bieu phi VCX'!$J$7:$O$7,)))</f>
        <v>0.027</v>
      </c>
      <c r="AE139" s="22" t="n">
        <f aca="false">IF(Q139="Y",Parameters!$Z$2,0)</f>
        <v>0.0005</v>
      </c>
      <c r="AF139" s="22" t="n">
        <f aca="false">IF(R139="Y", INDEX('Bieu phi VCX'!$R$8:$W$33,MATCH(E139,'Bieu phi VCX'!$A$8:$A$33,0),MATCH(AC139,'Bieu phi VCX'!$R$7:$V$7,0)), 0)</f>
        <v>0</v>
      </c>
      <c r="AG139" s="19" t="n">
        <f aca="false">VLOOKUP(S139,Parameters!$F$2:$G$5,2,0)</f>
        <v>0</v>
      </c>
      <c r="AH139" s="22" t="n">
        <f aca="false">IF(T139="Y", INDEX('Bieu phi VCX'!$X$8:$AB$33,MATCH(E139,'Bieu phi VCX'!$A$8:$A$33,0),MATCH(AC139,'Bieu phi VCX'!$X$7:$AB$7,0)),0)</f>
        <v>0.001</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12736643.8356164</v>
      </c>
      <c r="AQ139" s="27" t="s">
        <v>752</v>
      </c>
    </row>
    <row r="140" customFormat="false" ht="13.8" hidden="false" customHeight="false" outlineLevel="0" collapsed="false">
      <c r="A140" s="17"/>
      <c r="B140" s="17" t="s">
        <v>597</v>
      </c>
      <c r="C140" s="0" t="s">
        <v>508</v>
      </c>
      <c r="D140" s="17" t="s">
        <v>537</v>
      </c>
      <c r="E140" s="18" t="s">
        <v>613</v>
      </c>
      <c r="F140" s="19" t="n">
        <v>0</v>
      </c>
      <c r="G140" s="18" t="s">
        <v>589</v>
      </c>
      <c r="H140" s="18" t="s">
        <v>611</v>
      </c>
      <c r="I140" s="18" t="s">
        <v>591</v>
      </c>
      <c r="J140" s="19" t="n">
        <v>390000000</v>
      </c>
      <c r="K140" s="19" t="n">
        <v>100000000</v>
      </c>
      <c r="L140" s="0" t="n">
        <v>2011</v>
      </c>
      <c r="M140" s="20" t="n">
        <f aca="true">DATE(YEAR(NOW()), MONTH(NOW())-120, DAY(NOW()))</f>
        <v>40610</v>
      </c>
      <c r="N140" s="20" t="n">
        <f aca="true">DATE(YEAR(NOW()), MONTH(NOW())-120, DAY(NOW()))</f>
        <v>40610</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2</v>
      </c>
      <c r="AC140" s="0" t="str">
        <f aca="false">VLOOKUP(AB140,Parameters!$A$2:$B$6,2,1)</f>
        <v>&lt;6</v>
      </c>
      <c r="AD140" s="22" t="n">
        <f aca="false">IF(J140&lt;=Parameters!$Y$2,INDEX('Bieu phi VCX'!$D$8:$N$33,MATCH(E140,'Bieu phi VCX'!$A$8:$A$33,0),MATCH(AC140,'Bieu phi VCX'!$D$7:$I$7,)),INDEX('Bieu phi VCX'!$J$8:$O$33,MATCH(E140,'Bieu phi VCX'!$A$8:$A$33,0),MATCH(AC140,'Bieu phi VCX'!$J$7:$O$7,)))</f>
        <v>0.027</v>
      </c>
      <c r="AE140" s="22" t="n">
        <f aca="false">IF(Q140="Y",Parameters!$Z$2,0)</f>
        <v>0.0005</v>
      </c>
      <c r="AF140" s="22" t="n">
        <f aca="false">IF(R140="Y", INDEX('Bieu phi VCX'!$R$8:$W$33,MATCH(E140,'Bieu phi VCX'!$A$8:$A$33,0),MATCH(AC140,'Bieu phi VCX'!$R$7:$V$7,0)), 0)</f>
        <v>0</v>
      </c>
      <c r="AG140" s="19" t="n">
        <f aca="false">VLOOKUP(S140,Parameters!$F$2:$G$5,2,0)</f>
        <v>0</v>
      </c>
      <c r="AH140" s="22" t="n">
        <f aca="false">IF(T140="Y", INDEX('Bieu phi VCX'!$X$8:$AB$33,MATCH(E140,'Bieu phi VCX'!$A$8:$A$33,0),MATCH(AC140,'Bieu phi VCX'!$X$7:$AB$7,0)),0)</f>
        <v>0.001</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0.0005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12736643.8356164</v>
      </c>
      <c r="AQ140" s="27" t="s">
        <v>752</v>
      </c>
    </row>
    <row r="141" customFormat="false" ht="13.8" hidden="false" customHeight="false" outlineLevel="0" collapsed="false">
      <c r="A141" s="17"/>
      <c r="B141" s="17" t="s">
        <v>598</v>
      </c>
      <c r="C141" s="0" t="s">
        <v>508</v>
      </c>
      <c r="D141" s="17" t="s">
        <v>537</v>
      </c>
      <c r="E141" s="18" t="s">
        <v>613</v>
      </c>
      <c r="F141" s="19" t="n">
        <v>0</v>
      </c>
      <c r="G141" s="18" t="s">
        <v>589</v>
      </c>
      <c r="H141" s="18" t="s">
        <v>611</v>
      </c>
      <c r="I141" s="18" t="s">
        <v>591</v>
      </c>
      <c r="J141" s="19" t="n">
        <v>390000000</v>
      </c>
      <c r="K141" s="19" t="n">
        <v>400000000</v>
      </c>
      <c r="L141" s="0" t="n">
        <v>2006</v>
      </c>
      <c r="M141" s="20" t="n">
        <f aca="true">DATE(YEAR(NOW()), MONTH(NOW())-180, DAY(NOW()))</f>
        <v>38784</v>
      </c>
      <c r="N141" s="20" t="n">
        <f aca="true">DATE(YEAR(NOW()), MONTH(NOW())-180, DAY(NOW()))</f>
        <v>38784</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2</v>
      </c>
      <c r="AC141" s="0" t="str">
        <f aca="false">VLOOKUP(AB141,Parameters!$A$2:$B$7,2,1)</f>
        <v>&lt;6</v>
      </c>
      <c r="AD141" s="22" t="n">
        <f aca="false">IF(J141&lt;=Parameters!$Y$2,INDEX('Bieu phi VCX'!$D$8:$N$33,MATCH(E141,'Bieu phi VCX'!$A$8:$A$33,0),MATCH(AC141,'Bieu phi VCX'!$D$7:$I$7,)),INDEX('Bieu phi VCX'!$J$8:$O$33,MATCH(E141,'Bieu phi VCX'!$A$8:$A$33,0),MATCH(AC141,'Bieu phi VCX'!$J$7:$O$7,)))</f>
        <v>0.027</v>
      </c>
      <c r="AE141" s="22" t="n">
        <f aca="false">IF(Q141="Y",Parameters!$Z$2,0)</f>
        <v>0.0005</v>
      </c>
      <c r="AF141" s="22" t="n">
        <f aca="false">IF(R141="Y", INDEX('Bieu phi VCX'!$R$8:$W$33,MATCH(E141,'Bieu phi VCX'!$A$8:$A$33,0),MATCH(AC141,'Bieu phi VCX'!$R$7:$W$7,0)), 0)</f>
        <v>0</v>
      </c>
      <c r="AG141" s="19" t="n">
        <f aca="false">VLOOKUP(S141,Parameters!$F$2:$G$5,2,0)</f>
        <v>1400000</v>
      </c>
      <c r="AH141" s="22" t="n">
        <f aca="false">IF(T141="Y", INDEX('Bieu phi VCX'!$X$8:$AC$33,MATCH(E141,'Bieu phi VCX'!$A$8:$A$33,0),MATCH(AC141,'Bieu phi VCX'!$X$7:$AC$7,0)),0)</f>
        <v>0.001</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53046575.3424658</v>
      </c>
      <c r="AQ141" s="27" t="s">
        <v>752</v>
      </c>
    </row>
    <row r="142" customFormat="false" ht="13.8" hidden="false" customHeight="false" outlineLevel="0" collapsed="false">
      <c r="A142" s="17" t="s">
        <v>599</v>
      </c>
      <c r="B142" s="17" t="s">
        <v>587</v>
      </c>
      <c r="C142" s="0" t="s">
        <v>508</v>
      </c>
      <c r="D142" s="17" t="s">
        <v>537</v>
      </c>
      <c r="E142" s="18" t="s">
        <v>613</v>
      </c>
      <c r="F142" s="19" t="n">
        <v>0</v>
      </c>
      <c r="G142" s="18" t="s">
        <v>589</v>
      </c>
      <c r="H142" s="18" t="s">
        <v>611</v>
      </c>
      <c r="I142" s="18" t="s">
        <v>591</v>
      </c>
      <c r="J142" s="19" t="n">
        <v>400000000</v>
      </c>
      <c r="K142" s="19" t="n">
        <v>100000000</v>
      </c>
      <c r="L142" s="0" t="n">
        <v>2020</v>
      </c>
      <c r="M142" s="20" t="n">
        <f aca="true">DATE(YEAR(NOW()), MONTH(NOW())-12, DAY(NOW()))</f>
        <v>43898</v>
      </c>
      <c r="N142" s="20" t="n">
        <f aca="true">DATE(YEAR(NOW()), MONTH(NOW())-12, DAY(NOW()))</f>
        <v>43898</v>
      </c>
      <c r="O142" s="20" t="n">
        <v>43831</v>
      </c>
      <c r="P142" s="20" t="n">
        <v>44196</v>
      </c>
      <c r="Q142" s="21" t="s">
        <v>592</v>
      </c>
      <c r="R142" s="21" t="s">
        <v>592</v>
      </c>
      <c r="S142" s="19" t="s">
        <v>593</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2</v>
      </c>
      <c r="AC142" s="0" t="str">
        <f aca="false">VLOOKUP(AB142,Parameters!$A$2:$B$6,2,1)</f>
        <v>&lt;6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752</v>
      </c>
    </row>
    <row r="143" customFormat="false" ht="13.8" hidden="false" customHeight="false" outlineLevel="0" collapsed="false">
      <c r="A143" s="17"/>
      <c r="B143" s="17" t="s">
        <v>595</v>
      </c>
      <c r="C143" s="0" t="s">
        <v>508</v>
      </c>
      <c r="D143" s="17" t="s">
        <v>537</v>
      </c>
      <c r="E143" s="18" t="s">
        <v>613</v>
      </c>
      <c r="F143" s="19" t="n">
        <v>0</v>
      </c>
      <c r="G143" s="18" t="s">
        <v>589</v>
      </c>
      <c r="H143" s="18" t="s">
        <v>611</v>
      </c>
      <c r="I143" s="18" t="s">
        <v>591</v>
      </c>
      <c r="J143" s="19" t="n">
        <v>400000000</v>
      </c>
      <c r="K143" s="19" t="n">
        <v>100000000</v>
      </c>
      <c r="L143" s="0" t="n">
        <v>2018</v>
      </c>
      <c r="M143" s="20" t="n">
        <f aca="true">DATE(YEAR(NOW()), MONTH(NOW())-36, DAY(NOW()))</f>
        <v>43167</v>
      </c>
      <c r="N143" s="20" t="n">
        <f aca="true">DATE(YEAR(NOW()), MONTH(NOW())-36, DAY(NOW()))</f>
        <v>43167</v>
      </c>
      <c r="O143" s="20" t="n">
        <v>43831</v>
      </c>
      <c r="P143" s="20" t="n">
        <v>44196</v>
      </c>
      <c r="Q143" s="21" t="s">
        <v>592</v>
      </c>
      <c r="R143" s="21" t="s">
        <v>592</v>
      </c>
      <c r="S143" s="19" t="s">
        <v>593</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2</v>
      </c>
      <c r="AC143" s="0" t="str">
        <f aca="false">VLOOKUP(AB143,Parameters!$A$2:$B$6,2,1)</f>
        <v>&lt;6</v>
      </c>
      <c r="AD143" s="22" t="n">
        <f aca="false">IF(J143&lt;=Parameters!$Y$2,INDEX('Bieu phi VCX'!$D$8:$N$33,MATCH(E143,'Bieu phi VCX'!$A$8:$A$33,0),MATCH(AC143,'Bieu phi VCX'!$D$7:$I$7,)),INDEX('Bieu phi VCX'!$J$8:$O$33,MATCH(E143,'Bieu phi VCX'!$A$8:$A$33,0),MATCH(AC143,'Bieu phi VCX'!$J$7:$O$7,)))</f>
        <v>0.027</v>
      </c>
      <c r="AE143" s="22" t="n">
        <f aca="false">IF(Q143="Y",Parameters!$Z$2,0)</f>
        <v>0.0005</v>
      </c>
      <c r="AF143" s="22" t="n">
        <f aca="false">IF(R143="Y", INDEX('Bieu phi VCX'!$R$8:$W$33,MATCH(E143,'Bieu phi VCX'!$A$8:$A$33,0),MATCH(AC143,'Bieu phi VCX'!$R$7:$V$7,0)), 0)</f>
        <v>0</v>
      </c>
      <c r="AG143" s="19" t="n">
        <f aca="false">VLOOKUP(S143,Parameters!$F$2:$G$5,2,0)</f>
        <v>0</v>
      </c>
      <c r="AH143" s="22" t="n">
        <f aca="false">IF(T143="Y", INDEX('Bieu phi VCX'!$X$8:$AB$33,MATCH(E143,'Bieu phi VCX'!$A$8:$A$33,0),MATCH(AC143,'Bieu phi VCX'!$X$7:$AB$7,0)),0)</f>
        <v>0.001</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12736643.8356164</v>
      </c>
      <c r="AQ143" s="27" t="s">
        <v>752</v>
      </c>
    </row>
    <row r="144" customFormat="false" ht="13.8" hidden="false" customHeight="false" outlineLevel="0" collapsed="false">
      <c r="A144" s="17"/>
      <c r="B144" s="17" t="s">
        <v>596</v>
      </c>
      <c r="C144" s="0" t="s">
        <v>508</v>
      </c>
      <c r="D144" s="17" t="s">
        <v>537</v>
      </c>
      <c r="E144" s="18" t="s">
        <v>613</v>
      </c>
      <c r="F144" s="19" t="n">
        <v>0</v>
      </c>
      <c r="G144" s="18" t="s">
        <v>589</v>
      </c>
      <c r="H144" s="18" t="s">
        <v>611</v>
      </c>
      <c r="I144" s="18" t="s">
        <v>591</v>
      </c>
      <c r="J144" s="19" t="n">
        <v>400000000</v>
      </c>
      <c r="K144" s="19" t="n">
        <v>100000000</v>
      </c>
      <c r="L144" s="0" t="n">
        <v>2015</v>
      </c>
      <c r="M144" s="20" t="n">
        <f aca="true">DATE(YEAR(NOW()), MONTH(NOW())-72, DAY(NOW()))</f>
        <v>42071</v>
      </c>
      <c r="N144" s="20" t="n">
        <f aca="true">DATE(YEAR(NOW()), MONTH(NOW())-72, DAY(NOW()))</f>
        <v>42071</v>
      </c>
      <c r="O144" s="20" t="n">
        <v>43831</v>
      </c>
      <c r="P144" s="20" t="n">
        <v>44196</v>
      </c>
      <c r="Q144" s="21" t="s">
        <v>592</v>
      </c>
      <c r="R144" s="21" t="s">
        <v>592</v>
      </c>
      <c r="S144" s="19" t="s">
        <v>593</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2</v>
      </c>
      <c r="AC144" s="0" t="str">
        <f aca="false">VLOOKUP(AB144,Parameters!$A$2:$B$6,2,1)</f>
        <v>&lt;6</v>
      </c>
      <c r="AD144" s="22" t="n">
        <f aca="false">IF(J144&lt;=Parameters!$Y$2,INDEX('Bieu phi VCX'!$D$8:$N$33,MATCH(E144,'Bieu phi VCX'!$A$8:$A$33,0),MATCH(AC144,'Bieu phi VCX'!$D$7:$I$7,)),INDEX('Bieu phi VCX'!$J$8:$O$33,MATCH(E144,'Bieu phi VCX'!$A$8:$A$33,0),MATCH(AC144,'Bieu phi VCX'!$J$7:$O$7,)))</f>
        <v>0.027</v>
      </c>
      <c r="AE144" s="22" t="n">
        <f aca="false">IF(Q144="Y",Parameters!$Z$2,0)</f>
        <v>0.0005</v>
      </c>
      <c r="AF144" s="22" t="n">
        <f aca="false">IF(R144="Y", INDEX('Bieu phi VCX'!$R$8:$W$33,MATCH(E144,'Bieu phi VCX'!$A$8:$A$33,0),MATCH(AC144,'Bieu phi VCX'!$R$7:$V$7,0)), 0)</f>
        <v>0</v>
      </c>
      <c r="AG144" s="19" t="n">
        <f aca="false">VLOOKUP(S144,Parameters!$F$2:$G$5,2,0)</f>
        <v>0</v>
      </c>
      <c r="AH144" s="22" t="n">
        <f aca="false">IF(T144="Y", INDEX('Bieu phi VCX'!$X$8:$AB$33,MATCH(E144,'Bieu phi VCX'!$A$8:$A$33,0),MATCH(AC144,'Bieu phi VCX'!$X$7:$AB$7,0)),0)</f>
        <v>0.001</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12736643.8356164</v>
      </c>
      <c r="AQ144" s="27" t="s">
        <v>752</v>
      </c>
    </row>
    <row r="145" customFormat="false" ht="13.8" hidden="false" customHeight="false" outlineLevel="0" collapsed="false">
      <c r="A145" s="17"/>
      <c r="B145" s="17" t="s">
        <v>597</v>
      </c>
      <c r="C145" s="0" t="s">
        <v>508</v>
      </c>
      <c r="D145" s="17" t="s">
        <v>537</v>
      </c>
      <c r="E145" s="18" t="s">
        <v>613</v>
      </c>
      <c r="F145" s="19" t="n">
        <v>0</v>
      </c>
      <c r="G145" s="18" t="s">
        <v>589</v>
      </c>
      <c r="H145" s="18" t="s">
        <v>611</v>
      </c>
      <c r="I145" s="18" t="s">
        <v>591</v>
      </c>
      <c r="J145" s="19" t="n">
        <v>400000000</v>
      </c>
      <c r="K145" s="19" t="n">
        <v>100000000</v>
      </c>
      <c r="L145" s="0" t="n">
        <v>2011</v>
      </c>
      <c r="M145" s="20" t="n">
        <f aca="true">DATE(YEAR(NOW()), MONTH(NOW())-120, DAY(NOW()))</f>
        <v>40610</v>
      </c>
      <c r="N145" s="20" t="n">
        <f aca="true">DATE(YEAR(NOW()), MONTH(NOW())-120, DAY(NOW()))</f>
        <v>40610</v>
      </c>
      <c r="O145" s="20" t="n">
        <v>43831</v>
      </c>
      <c r="P145" s="20" t="n">
        <v>44196</v>
      </c>
      <c r="Q145" s="21" t="s">
        <v>592</v>
      </c>
      <c r="R145" s="21" t="s">
        <v>592</v>
      </c>
      <c r="S145" s="19" t="s">
        <v>593</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2</v>
      </c>
      <c r="AC145" s="0" t="str">
        <f aca="false">VLOOKUP(AB145,Parameters!$A$2:$B$6,2,1)</f>
        <v>&lt;6</v>
      </c>
      <c r="AD145" s="22" t="n">
        <f aca="false">IF(J145&lt;=Parameters!$Y$2,INDEX('Bieu phi VCX'!$D$8:$N$33,MATCH(E145,'Bieu phi VCX'!$A$8:$A$33,0),MATCH(AC145,'Bieu phi VCX'!$D$7:$I$7,)),INDEX('Bieu phi VCX'!$J$8:$O$33,MATCH(E145,'Bieu phi VCX'!$A$8:$A$33,0),MATCH(AC145,'Bieu phi VCX'!$J$7:$O$7,)))</f>
        <v>0.027</v>
      </c>
      <c r="AE145" s="22" t="n">
        <f aca="false">IF(Q145="Y",Parameters!$Z$2,0)</f>
        <v>0.0005</v>
      </c>
      <c r="AF145" s="22" t="n">
        <f aca="false">IF(R145="Y", INDEX('Bieu phi VCX'!$R$8:$W$33,MATCH(E145,'Bieu phi VCX'!$A$8:$A$33,0),MATCH(AC145,'Bieu phi VCX'!$R$7:$V$7,0)), 0)</f>
        <v>0</v>
      </c>
      <c r="AG145" s="19" t="n">
        <f aca="false">VLOOKUP(S145,Parameters!$F$2:$G$5,2,0)</f>
        <v>0</v>
      </c>
      <c r="AH145" s="22" t="n">
        <f aca="false">IF(T145="Y", INDEX('Bieu phi VCX'!$X$8:$AB$33,MATCH(E145,'Bieu phi VCX'!$A$8:$A$33,0),MATCH(AC145,'Bieu phi VCX'!$X$7:$AB$7,0)),0)</f>
        <v>0.001</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0.0005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12736643.8356164</v>
      </c>
      <c r="AQ145" s="27" t="s">
        <v>752</v>
      </c>
    </row>
    <row r="146" customFormat="false" ht="13.8" hidden="false" customHeight="false" outlineLevel="0" collapsed="false">
      <c r="A146" s="17"/>
      <c r="B146" s="17" t="s">
        <v>598</v>
      </c>
      <c r="C146" s="0" t="s">
        <v>508</v>
      </c>
      <c r="D146" s="17" t="s">
        <v>537</v>
      </c>
      <c r="E146" s="18" t="s">
        <v>613</v>
      </c>
      <c r="F146" s="19" t="n">
        <v>0</v>
      </c>
      <c r="G146" s="18" t="s">
        <v>589</v>
      </c>
      <c r="H146" s="18" t="s">
        <v>611</v>
      </c>
      <c r="I146" s="18" t="s">
        <v>591</v>
      </c>
      <c r="J146" s="19" t="n">
        <v>400000000</v>
      </c>
      <c r="K146" s="19" t="n">
        <v>400000000</v>
      </c>
      <c r="L146" s="0" t="n">
        <v>2006</v>
      </c>
      <c r="M146" s="20" t="n">
        <f aca="true">DATE(YEAR(NOW()), MONTH(NOW())-180, DAY(NOW()))</f>
        <v>38784</v>
      </c>
      <c r="N146" s="20" t="n">
        <f aca="true">DATE(YEAR(NOW()), MONTH(NOW())-180, DAY(NOW()))</f>
        <v>38784</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2</v>
      </c>
      <c r="AC146" s="0" t="str">
        <f aca="false">VLOOKUP(AB146,Parameters!$A$2:$B$7,2,1)</f>
        <v>&lt;6</v>
      </c>
      <c r="AD146" s="22" t="n">
        <f aca="false">IF(J146&lt;=Parameters!$Y$2,INDEX('Bieu phi VCX'!$D$8:$N$33,MATCH(E146,'Bieu phi VCX'!$A$8:$A$33,0),MATCH(AC146,'Bieu phi VCX'!$D$7:$I$7,)),INDEX('Bieu phi VCX'!$J$8:$O$33,MATCH(E146,'Bieu phi VCX'!$A$8:$A$33,0),MATCH(AC146,'Bieu phi VCX'!$J$7:$O$7,)))</f>
        <v>0.027</v>
      </c>
      <c r="AE146" s="22" t="n">
        <f aca="false">IF(Q146="Y",Parameters!$Z$2,0)</f>
        <v>0.0005</v>
      </c>
      <c r="AF146" s="22" t="n">
        <f aca="false">IF(R146="Y", INDEX('Bieu phi VCX'!$R$8:$W$33,MATCH(E146,'Bieu phi VCX'!$A$8:$A$33,0),MATCH(AC146,'Bieu phi VCX'!$R$7:$W$7,0)), 0)</f>
        <v>0</v>
      </c>
      <c r="AG146" s="19" t="n">
        <f aca="false">VLOOKUP(S146,Parameters!$F$2:$G$5,2,0)</f>
        <v>1400000</v>
      </c>
      <c r="AH146" s="22" t="n">
        <f aca="false">IF(T146="Y", INDEX('Bieu phi VCX'!$X$8:$AC$33,MATCH(E146,'Bieu phi VCX'!$A$8:$A$33,0),MATCH(AC146,'Bieu phi VCX'!$X$7:$AC$7,0)),0)</f>
        <v>0.001</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53046575.3424658</v>
      </c>
      <c r="AQ146" s="27" t="s">
        <v>752</v>
      </c>
    </row>
    <row r="147" customFormat="false" ht="13.8" hidden="false" customHeight="false" outlineLevel="0" collapsed="false">
      <c r="A147" s="17" t="s">
        <v>600</v>
      </c>
      <c r="B147" s="17" t="s">
        <v>587</v>
      </c>
      <c r="C147" s="0" t="s">
        <v>508</v>
      </c>
      <c r="D147" s="17" t="s">
        <v>537</v>
      </c>
      <c r="E147" s="18" t="s">
        <v>613</v>
      </c>
      <c r="F147" s="19" t="n">
        <v>0</v>
      </c>
      <c r="G147" s="18" t="s">
        <v>589</v>
      </c>
      <c r="H147" s="18" t="s">
        <v>611</v>
      </c>
      <c r="I147" s="18" t="s">
        <v>591</v>
      </c>
      <c r="J147" s="19" t="n">
        <v>410000000</v>
      </c>
      <c r="K147" s="19" t="n">
        <v>400000000</v>
      </c>
      <c r="L147" s="0" t="n">
        <v>2020</v>
      </c>
      <c r="M147" s="20" t="n">
        <f aca="true">DATE(YEAR(NOW()), MONTH(NOW())-12, DAY(NOW()))</f>
        <v>43898</v>
      </c>
      <c r="N147" s="20" t="n">
        <f aca="true">DATE(YEAR(NOW()), MONTH(NOW())-12, DAY(NOW()))</f>
        <v>43898</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2</v>
      </c>
      <c r="AC147" s="0" t="str">
        <f aca="false">VLOOKUP(AB147,Parameters!$A$2:$B$6,2,1)</f>
        <v>&lt;6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752</v>
      </c>
    </row>
    <row r="148" customFormat="false" ht="13.8" hidden="false" customHeight="false" outlineLevel="0" collapsed="false">
      <c r="A148" s="17"/>
      <c r="B148" s="17" t="s">
        <v>595</v>
      </c>
      <c r="C148" s="0" t="s">
        <v>508</v>
      </c>
      <c r="D148" s="17" t="s">
        <v>537</v>
      </c>
      <c r="E148" s="18" t="s">
        <v>613</v>
      </c>
      <c r="F148" s="19" t="n">
        <v>0</v>
      </c>
      <c r="G148" s="18" t="s">
        <v>589</v>
      </c>
      <c r="H148" s="18" t="s">
        <v>611</v>
      </c>
      <c r="I148" s="18" t="s">
        <v>591</v>
      </c>
      <c r="J148" s="19" t="n">
        <v>500000000</v>
      </c>
      <c r="K148" s="19" t="n">
        <v>400000000</v>
      </c>
      <c r="L148" s="0" t="n">
        <v>2018</v>
      </c>
      <c r="M148" s="20" t="n">
        <f aca="true">DATE(YEAR(NOW()), MONTH(NOW())-36, DAY(NOW()))</f>
        <v>43167</v>
      </c>
      <c r="N148" s="20" t="n">
        <f aca="true">DATE(YEAR(NOW()), MONTH(NOW())-36, DAY(NOW()))</f>
        <v>43167</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2</v>
      </c>
      <c r="AC148" s="0" t="str">
        <f aca="false">VLOOKUP(AB148,Parameters!$A$2:$B$6,2,1)</f>
        <v>&lt;6</v>
      </c>
      <c r="AD148" s="22" t="n">
        <f aca="false">IF(J148&lt;=Parameters!$Y$2,INDEX('Bieu phi VCX'!$D$8:$N$33,MATCH(E148,'Bieu phi VCX'!$A$8:$A$33,0),MATCH(AC148,'Bieu phi VCX'!$D$7:$I$7,)),INDEX('Bieu phi VCX'!$J$8:$O$33,MATCH(E148,'Bieu phi VCX'!$A$8:$A$33,0),MATCH(AC148,'Bieu phi VCX'!$J$7:$O$7,)))</f>
        <v>0.022</v>
      </c>
      <c r="AE148" s="22" t="n">
        <f aca="false">IF(Q148="Y",Parameters!$Z$2,0)</f>
        <v>0.0005</v>
      </c>
      <c r="AF148" s="22" t="n">
        <f aca="false">IF(R148="Y", INDEX('Bieu phi VCX'!$R$8:$W$33,MATCH(E148,'Bieu phi VCX'!$A$8:$A$33,0),MATCH(AC148,'Bieu phi VCX'!$R$7:$V$7,0)), 0)</f>
        <v>0</v>
      </c>
      <c r="AG148" s="19" t="n">
        <f aca="false">VLOOKUP(S148,Parameters!$F$2:$G$5,2,0)</f>
        <v>0</v>
      </c>
      <c r="AH148" s="22" t="n">
        <f aca="false">IF(T148="Y", INDEX('Bieu phi VCX'!$X$8:$AB$33,MATCH(E148,'Bieu phi VCX'!$A$8:$A$33,0),MATCH(AC148,'Bieu phi VCX'!$X$7:$AB$7,0)),0)</f>
        <v>0.001</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47946575.3424658</v>
      </c>
      <c r="AQ148" s="27" t="s">
        <v>752</v>
      </c>
    </row>
    <row r="149" customFormat="false" ht="13.8" hidden="false" customHeight="false" outlineLevel="0" collapsed="false">
      <c r="A149" s="17"/>
      <c r="B149" s="17" t="s">
        <v>596</v>
      </c>
      <c r="C149" s="0" t="s">
        <v>508</v>
      </c>
      <c r="D149" s="17" t="s">
        <v>537</v>
      </c>
      <c r="E149" s="18" t="s">
        <v>613</v>
      </c>
      <c r="F149" s="19" t="n">
        <v>0</v>
      </c>
      <c r="G149" s="18" t="s">
        <v>589</v>
      </c>
      <c r="H149" s="18" t="s">
        <v>611</v>
      </c>
      <c r="I149" s="18" t="s">
        <v>591</v>
      </c>
      <c r="J149" s="19" t="n">
        <v>450000000</v>
      </c>
      <c r="K149" s="19" t="n">
        <v>400000000</v>
      </c>
      <c r="L149" s="0" t="n">
        <v>2015</v>
      </c>
      <c r="M149" s="20" t="n">
        <f aca="true">DATE(YEAR(NOW()), MONTH(NOW())-72, DAY(NOW()))</f>
        <v>42071</v>
      </c>
      <c r="N149" s="20" t="n">
        <f aca="true">DATE(YEAR(NOW()), MONTH(NOW())-72, DAY(NOW()))</f>
        <v>42071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2</v>
      </c>
      <c r="AC149" s="0" t="str">
        <f aca="false">VLOOKUP(AB149,Parameters!$A$2:$B$6,2,1)</f>
        <v>&lt;6</v>
      </c>
      <c r="AD149" s="22" t="n">
        <f aca="false">IF(J149&lt;=Parameters!$Y$2,INDEX('Bieu phi VCX'!$D$8:$N$33,MATCH(E149,'Bieu phi VCX'!$A$8:$A$33,0),MATCH(AC149,'Bieu phi VCX'!$D$7:$I$7,)),INDEX('Bieu phi VCX'!$J$8:$O$33,MATCH(E149,'Bieu phi VCX'!$A$8:$A$33,0),MATCH(AC149,'Bieu phi VCX'!$J$7:$O$7,)))</f>
        <v>0.022</v>
      </c>
      <c r="AE149" s="22" t="n">
        <f aca="false">IF(Q149="Y",Parameters!$Z$2,0)</f>
        <v>0.0005</v>
      </c>
      <c r="AF149" s="22" t="n">
        <f aca="false">IF(R149="Y", INDEX('Bieu phi VCX'!$R$8:$W$33,MATCH(E149,'Bieu phi VCX'!$A$8:$A$33,0),MATCH(AC149,'Bieu phi VCX'!$R$7:$V$7,0)), 0)</f>
        <v>0</v>
      </c>
      <c r="AG149" s="19" t="n">
        <f aca="false">VLOOKUP(S149,Parameters!$F$2:$G$5,2,0)</f>
        <v>0</v>
      </c>
      <c r="AH149" s="22" t="n">
        <f aca="false">IF(T149="Y", INDEX('Bieu phi VCX'!$X$8:$AB$33,MATCH(E149,'Bieu phi VCX'!$A$8:$A$33,0),MATCH(AC149,'Bieu phi VCX'!$X$7:$AB$7,0)),0)</f>
        <v>0.001</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47946575.3424658</v>
      </c>
      <c r="AQ149" s="27" t="s">
        <v>752</v>
      </c>
    </row>
    <row r="150" customFormat="false" ht="13.8" hidden="false" customHeight="false" outlineLevel="0" collapsed="false">
      <c r="A150" s="17"/>
      <c r="B150" s="17" t="s">
        <v>597</v>
      </c>
      <c r="C150" s="0" t="s">
        <v>508</v>
      </c>
      <c r="D150" s="17" t="s">
        <v>537</v>
      </c>
      <c r="E150" s="18" t="s">
        <v>613</v>
      </c>
      <c r="F150" s="19" t="n">
        <v>0</v>
      </c>
      <c r="G150" s="18" t="s">
        <v>589</v>
      </c>
      <c r="H150" s="18" t="s">
        <v>611</v>
      </c>
      <c r="I150" s="18" t="s">
        <v>591</v>
      </c>
      <c r="J150" s="19" t="n">
        <v>600000000</v>
      </c>
      <c r="K150" s="19" t="n">
        <v>400000000</v>
      </c>
      <c r="L150" s="0" t="n">
        <v>2011</v>
      </c>
      <c r="M150" s="20" t="n">
        <f aca="true">DATE(YEAR(NOW()), MONTH(NOW())-120, DAY(NOW()))</f>
        <v>40610</v>
      </c>
      <c r="N150" s="20" t="n">
        <f aca="true">DATE(YEAR(NOW()), MONTH(NOW())-120, DAY(NOW()))</f>
        <v>40610</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2</v>
      </c>
      <c r="AC150" s="0" t="str">
        <f aca="false">VLOOKUP(AB150,Parameters!$A$2:$B$6,2,1)</f>
        <v>&lt;6</v>
      </c>
      <c r="AD150" s="22" t="n">
        <f aca="false">IF(J150&lt;=Parameters!$Y$2,INDEX('Bieu phi VCX'!$D$8:$N$33,MATCH(E150,'Bieu phi VCX'!$A$8:$A$33,0),MATCH(AC150,'Bieu phi VCX'!$D$7:$I$7,)),INDEX('Bieu phi VCX'!$J$8:$O$33,MATCH(E150,'Bieu phi VCX'!$A$8:$A$33,0),MATCH(AC150,'Bieu phi VCX'!$J$7:$O$7,)))</f>
        <v>0.022</v>
      </c>
      <c r="AE150" s="22" t="n">
        <f aca="false">IF(Q150="Y",Parameters!$Z$2,0)</f>
        <v>0.0005</v>
      </c>
      <c r="AF150" s="22" t="n">
        <f aca="false">IF(R150="Y", INDEX('Bieu phi VCX'!$R$8:$W$33,MATCH(E150,'Bieu phi VCX'!$A$8:$A$33,0),MATCH(AC150,'Bieu phi VCX'!$R$7:$V$7,0)), 0)</f>
        <v>0</v>
      </c>
      <c r="AG150" s="19" t="n">
        <f aca="false">VLOOKUP(S150,Parameters!$F$2:$G$5,2,0)</f>
        <v>0</v>
      </c>
      <c r="AH150" s="22" t="n">
        <f aca="false">IF(T150="Y", INDEX('Bieu phi VCX'!$X$8:$AB$33,MATCH(E150,'Bieu phi VCX'!$A$8:$A$33,0),MATCH(AC150,'Bieu phi VCX'!$X$7:$AB$7,0)),0)</f>
        <v>0.001</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0.0005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47946575.3424658</v>
      </c>
      <c r="AQ150" s="27" t="s">
        <v>752</v>
      </c>
    </row>
    <row r="151" customFormat="false" ht="13.8" hidden="false" customHeight="false" outlineLevel="0" collapsed="false">
      <c r="A151" s="17"/>
      <c r="B151" s="17" t="s">
        <v>598</v>
      </c>
      <c r="C151" s="0" t="s">
        <v>508</v>
      </c>
      <c r="D151" s="17" t="s">
        <v>537</v>
      </c>
      <c r="E151" s="18" t="s">
        <v>613</v>
      </c>
      <c r="F151" s="19" t="n">
        <v>0</v>
      </c>
      <c r="G151" s="18" t="s">
        <v>589</v>
      </c>
      <c r="H151" s="18" t="s">
        <v>611</v>
      </c>
      <c r="I151" s="18" t="s">
        <v>591</v>
      </c>
      <c r="J151" s="19" t="n">
        <v>600000000</v>
      </c>
      <c r="K151" s="19" t="n">
        <v>400000000</v>
      </c>
      <c r="L151" s="0" t="n">
        <v>2006</v>
      </c>
      <c r="M151" s="20" t="n">
        <f aca="true">DATE(YEAR(NOW()), MONTH(NOW())-180, DAY(NOW()))</f>
        <v>38784</v>
      </c>
      <c r="N151" s="20" t="n">
        <f aca="true">DATE(YEAR(NOW()), MONTH(NOW())-180, DAY(NOW()))</f>
        <v>38784</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2</v>
      </c>
      <c r="AC151" s="0" t="str">
        <f aca="false">VLOOKUP(AB151,Parameters!$A$2:$B$7,2,1)</f>
        <v>&lt;6</v>
      </c>
      <c r="AD151" s="22" t="n">
        <f aca="false">IF(J151&lt;=Parameters!$Y$2,INDEX('Bieu phi VCX'!$D$8:$N$33,MATCH(E151,'Bieu phi VCX'!$A$8:$A$33,0),MATCH(AC151,'Bieu phi VCX'!$D$7:$I$7,)),INDEX('Bieu phi VCX'!$J$8:$O$33,MATCH(E151,'Bieu phi VCX'!$A$8:$A$33,0),MATCH(AC151,'Bieu phi VCX'!$J$7:$O$7,)))</f>
        <v>0.022</v>
      </c>
      <c r="AE151" s="22" t="n">
        <f aca="false">IF(Q151="Y",Parameters!$Z$2,0)</f>
        <v>0.0005</v>
      </c>
      <c r="AF151" s="22" t="n">
        <f aca="false">IF(R151="Y", INDEX('Bieu phi VCX'!$R$8:$W$33,MATCH(E151,'Bieu phi VCX'!$A$8:$A$33,0),MATCH(AC151,'Bieu phi VCX'!$R$7:$W$7,0)), 0)</f>
        <v>0</v>
      </c>
      <c r="AG151" s="19" t="n">
        <f aca="false">VLOOKUP(S151,Parameters!$F$2:$G$5,2,0)</f>
        <v>1400000</v>
      </c>
      <c r="AH151" s="22" t="n">
        <f aca="false">IF(T151="Y", INDEX('Bieu phi VCX'!$X$8:$AC$33,MATCH(E151,'Bieu phi VCX'!$A$8:$A$33,0),MATCH(AC151,'Bieu phi VCX'!$X$7:$AC$7,0)),0)</f>
        <v>0.001</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50046575.3424658</v>
      </c>
      <c r="AQ151" s="27" t="s">
        <v>752</v>
      </c>
    </row>
    <row r="152" customFormat="false" ht="13.8" hidden="false" customHeight="false" outlineLevel="0" collapsed="false">
      <c r="A152" s="17" t="s">
        <v>586</v>
      </c>
      <c r="B152" s="17" t="s">
        <v>587</v>
      </c>
      <c r="C152" s="0" t="s">
        <v>508</v>
      </c>
      <c r="D152" s="17" t="s">
        <v>525</v>
      </c>
      <c r="E152" s="18" t="s">
        <v>614</v>
      </c>
      <c r="F152" s="19" t="n">
        <v>0</v>
      </c>
      <c r="G152" s="18" t="s">
        <v>589</v>
      </c>
      <c r="H152" s="18" t="s">
        <v>608</v>
      </c>
      <c r="I152" s="18" t="s">
        <v>591</v>
      </c>
      <c r="J152" s="19" t="n">
        <v>390000000</v>
      </c>
      <c r="K152" s="19" t="n">
        <v>100000000</v>
      </c>
      <c r="L152" s="0" t="n">
        <v>2020</v>
      </c>
      <c r="M152" s="20" t="n">
        <f aca="true">DATE(YEAR(NOW()), MONTH(NOW())-12, DAY(NOW()))</f>
        <v>43898</v>
      </c>
      <c r="N152" s="20" t="n">
        <f aca="true">DATE(YEAR(NOW()), MONTH(NOW())-12, DAY(NOW()))</f>
        <v>43898</v>
      </c>
      <c r="O152" s="20" t="n">
        <v>43831</v>
      </c>
      <c r="P152" s="20" t="n">
        <v>44196</v>
      </c>
      <c r="Q152" s="21" t="s">
        <v>592</v>
      </c>
      <c r="R152" s="21" t="s">
        <v>592</v>
      </c>
      <c r="S152" s="19" t="s">
        <v>593</v>
      </c>
      <c r="T152" s="21" t="s">
        <v>592</v>
      </c>
      <c r="U152" s="21" t="s">
        <v>592</v>
      </c>
      <c r="V152" s="21" t="s">
        <v>592</v>
      </c>
      <c r="W152" s="21" t="s">
        <v>592</v>
      </c>
      <c r="X152" s="21" t="s">
        <v>592</v>
      </c>
      <c r="Y152" s="21" t="s">
        <v>592</v>
      </c>
      <c r="Z152" s="21" t="s">
        <v>592</v>
      </c>
      <c r="AA152" s="20" t="n">
        <f aca="false">DATE(YEAR(O152)+1,MONTH(O152),DAY(O152))</f>
        <v>44197</v>
      </c>
      <c r="AB152" s="0" t="n">
        <f aca="false">IF(G152="Trong nước", DATEDIF(DATE(YEAR(M152),MONTH(M152),1),DATE(YEAR(N152),MONTH(N152),1),"m"), DATEDIF(DATE(L152,1,1),DATE(YEAR(N152),MONTH(N152),1),"m"))</f>
        <v>2</v>
      </c>
      <c r="AC152" s="0" t="str">
        <f aca="false">VLOOKUP(AB152,Parameters!$A$2:$B$6,2,1)</f>
        <v>&lt;6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752</v>
      </c>
    </row>
    <row r="153" customFormat="false" ht="13.8" hidden="false" customHeight="false" outlineLevel="0" collapsed="false">
      <c r="A153" s="17"/>
      <c r="B153" s="17" t="s">
        <v>595</v>
      </c>
      <c r="C153" s="0" t="s">
        <v>508</v>
      </c>
      <c r="D153" s="17" t="s">
        <v>525</v>
      </c>
      <c r="E153" s="18" t="s">
        <v>614</v>
      </c>
      <c r="F153" s="19" t="n">
        <v>0</v>
      </c>
      <c r="G153" s="18" t="s">
        <v>589</v>
      </c>
      <c r="H153" s="18" t="s">
        <v>608</v>
      </c>
      <c r="I153" s="18" t="s">
        <v>591</v>
      </c>
      <c r="J153" s="19" t="n">
        <v>390000000</v>
      </c>
      <c r="K153" s="19" t="n">
        <v>100000000</v>
      </c>
      <c r="L153" s="0" t="n">
        <v>2018</v>
      </c>
      <c r="M153" s="20" t="n">
        <f aca="true">DATE(YEAR(NOW()), MONTH(NOW())-36, DAY(NOW()))</f>
        <v>43167</v>
      </c>
      <c r="N153" s="20" t="n">
        <f aca="true">DATE(YEAR(NOW()), MONTH(NOW())-36, DAY(NOW()))</f>
        <v>43167</v>
      </c>
      <c r="O153" s="20" t="n">
        <v>43831</v>
      </c>
      <c r="P153" s="20" t="n">
        <v>44196</v>
      </c>
      <c r="Q153" s="21" t="s">
        <v>592</v>
      </c>
      <c r="R153" s="21" t="s">
        <v>592</v>
      </c>
      <c r="S153" s="19" t="s">
        <v>593</v>
      </c>
      <c r="T153" s="21" t="s">
        <v>592</v>
      </c>
      <c r="U153" s="21" t="s">
        <v>592</v>
      </c>
      <c r="V153" s="21" t="s">
        <v>592</v>
      </c>
      <c r="W153" s="21" t="s">
        <v>592</v>
      </c>
      <c r="X153" s="21" t="s">
        <v>592</v>
      </c>
      <c r="Y153" s="21" t="s">
        <v>592</v>
      </c>
      <c r="Z153" s="21" t="s">
        <v>592</v>
      </c>
      <c r="AA153" s="20" t="n">
        <f aca="false">DATE(YEAR(O153)+1,MONTH(O153),DAY(O153))</f>
        <v>44197</v>
      </c>
      <c r="AB153" s="0" t="n">
        <f aca="false">IF(G153="Trong nước", DATEDIF(DATE(YEAR(M153),MONTH(M153),1),DATE(YEAR(N153),MONTH(N153),1),"m"), DATEDIF(DATE(L153,1,1),DATE(YEAR(N153),MONTH(N153),1),"m"))</f>
        <v>2</v>
      </c>
      <c r="AC153" s="0" t="str">
        <f aca="false">VLOOKUP(AB153,Parameters!$A$2:$B$6,2,1)</f>
        <v>&lt;6</v>
      </c>
      <c r="AD153" s="22" t="n">
        <f aca="false">IF(J153&lt;=Parameters!$Y$2,INDEX('Bieu phi VCX'!$D$8:$N$33,MATCH(E153,'Bieu phi VCX'!$A$8:$A$33,0),MATCH(AC153,'Bieu phi VCX'!$D$7:$I$7,)),INDEX('Bieu phi VCX'!$J$8:$O$33,MATCH(E153,'Bieu phi VCX'!$A$8:$A$33,0),MATCH(AC153,'Bieu phi VCX'!$J$7:$O$7,)))</f>
        <v>0.036</v>
      </c>
      <c r="AE153" s="22" t="n">
        <f aca="false">IF(Q153="Y",Parameters!$Z$2,0)</f>
        <v>0.0005</v>
      </c>
      <c r="AF153" s="22" t="n">
        <f aca="false">IF(R153="Y", INDEX('Bieu phi VCX'!$R$8:$W$33,MATCH(E153,'Bieu phi VCX'!$A$8:$A$33,0),MATCH(AC153,'Bieu phi VCX'!$R$7:$V$7,0)), 0)</f>
        <v>0</v>
      </c>
      <c r="AG153" s="19" t="n">
        <f aca="false">VLOOKUP(S153,Parameters!$F$2:$G$5,2,0)</f>
        <v>0</v>
      </c>
      <c r="AH153" s="22" t="n">
        <f aca="false">IF(T153="Y", INDEX('Bieu phi VCX'!$X$8:$AB$33,MATCH(E153,'Bieu phi VCX'!$A$8:$A$33,0),MATCH(AC153,'Bieu phi VCX'!$X$7:$AB$7,0)),0)</f>
        <v>0.0025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14536643.8356164</v>
      </c>
      <c r="AQ153" s="27" t="s">
        <v>752</v>
      </c>
    </row>
    <row r="154" customFormat="false" ht="13.8" hidden="false" customHeight="false" outlineLevel="0" collapsed="false">
      <c r="A154" s="17"/>
      <c r="B154" s="17" t="s">
        <v>596</v>
      </c>
      <c r="C154" s="0" t="s">
        <v>508</v>
      </c>
      <c r="D154" s="17" t="s">
        <v>525</v>
      </c>
      <c r="E154" s="18" t="s">
        <v>614</v>
      </c>
      <c r="F154" s="19" t="n">
        <v>0</v>
      </c>
      <c r="G154" s="18" t="s">
        <v>589</v>
      </c>
      <c r="H154" s="18" t="s">
        <v>608</v>
      </c>
      <c r="I154" s="18" t="s">
        <v>591</v>
      </c>
      <c r="J154" s="19" t="n">
        <v>390000000</v>
      </c>
      <c r="K154" s="19" t="n">
        <v>100000000</v>
      </c>
      <c r="L154" s="0" t="n">
        <v>2015</v>
      </c>
      <c r="M154" s="20" t="n">
        <f aca="true">DATE(YEAR(NOW()), MONTH(NOW())-72, DAY(NOW()))</f>
        <v>42071</v>
      </c>
      <c r="N154" s="20" t="n">
        <f aca="true">DATE(YEAR(NOW()), MONTH(NOW())-72, DAY(NOW()))</f>
        <v>42071</v>
      </c>
      <c r="O154" s="20" t="n">
        <v>43831</v>
      </c>
      <c r="P154" s="20" t="n">
        <v>44196</v>
      </c>
      <c r="Q154" s="21" t="s">
        <v>592</v>
      </c>
      <c r="R154" s="21" t="s">
        <v>592</v>
      </c>
      <c r="S154" s="19" t="s">
        <v>593</v>
      </c>
      <c r="T154" s="21" t="s">
        <v>592</v>
      </c>
      <c r="U154" s="21" t="s">
        <v>592</v>
      </c>
      <c r="V154" s="21" t="s">
        <v>592</v>
      </c>
      <c r="W154" s="21" t="s">
        <v>592</v>
      </c>
      <c r="X154" s="21" t="s">
        <v>592</v>
      </c>
      <c r="Y154" s="21" t="s">
        <v>592</v>
      </c>
      <c r="Z154" s="21" t="s">
        <v>592</v>
      </c>
      <c r="AA154" s="20" t="n">
        <f aca="false">DATE(YEAR(O154)+1,MONTH(O154),DAY(O154))</f>
        <v>44197</v>
      </c>
      <c r="AB154" s="0" t="n">
        <f aca="false">IF(G154="Trong nước", DATEDIF(DATE(YEAR(M154),MONTH(M154),1),DATE(YEAR(N154),MONTH(N154),1),"m"), DATEDIF(DATE(L154,1,1),DATE(YEAR(N154),MONTH(N154),1),"m"))</f>
        <v>2</v>
      </c>
      <c r="AC154" s="0" t="str">
        <f aca="false">VLOOKUP(AB154,Parameters!$A$2:$B$6,2,1)</f>
        <v>&lt;6</v>
      </c>
      <c r="AD154" s="22" t="n">
        <f aca="false">IF(J154&lt;=Parameters!$Y$2,INDEX('Bieu phi VCX'!$D$8:$N$33,MATCH(E154,'Bieu phi VCX'!$A$8:$A$33,0),MATCH(AC154,'Bieu phi VCX'!$D$7:$I$7,)),INDEX('Bieu phi VCX'!$J$8:$O$33,MATCH(E154,'Bieu phi VCX'!$A$8:$A$33,0),MATCH(AC154,'Bieu phi VCX'!$J$7:$O$7,)))</f>
        <v>0.036</v>
      </c>
      <c r="AE154" s="22" t="n">
        <f aca="false">IF(Q154="Y",Parameters!$Z$2,0)</f>
        <v>0.0005</v>
      </c>
      <c r="AF154" s="22" t="n">
        <f aca="false">IF(R154="Y", INDEX('Bieu phi VCX'!$R$8:$W$33,MATCH(E154,'Bieu phi VCX'!$A$8:$A$33,0),MATCH(AC154,'Bieu phi VCX'!$R$7:$V$7,0)), 0)</f>
        <v>0</v>
      </c>
      <c r="AG154" s="19" t="n">
        <f aca="false">VLOOKUP(S154,Parameters!$F$2:$G$5,2,0)</f>
        <v>0</v>
      </c>
      <c r="AH154" s="22" t="n">
        <f aca="false">IF(T154="Y", INDEX('Bieu phi VCX'!$X$8:$AB$33,MATCH(E154,'Bieu phi VCX'!$A$8:$A$33,0),MATCH(AC154,'Bieu phi VCX'!$X$7:$AB$7,0)),0)</f>
        <v>0.0025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14536643.8356164</v>
      </c>
      <c r="AQ154" s="27" t="s">
        <v>752</v>
      </c>
    </row>
    <row r="155" customFormat="false" ht="13.8" hidden="false" customHeight="false" outlineLevel="0" collapsed="false">
      <c r="A155" s="17"/>
      <c r="B155" s="17" t="s">
        <v>597</v>
      </c>
      <c r="C155" s="0" t="s">
        <v>508</v>
      </c>
      <c r="D155" s="17" t="s">
        <v>525</v>
      </c>
      <c r="E155" s="18" t="s">
        <v>614</v>
      </c>
      <c r="F155" s="19" t="n">
        <v>0</v>
      </c>
      <c r="G155" s="18" t="s">
        <v>589</v>
      </c>
      <c r="H155" s="18" t="s">
        <v>608</v>
      </c>
      <c r="I155" s="18" t="s">
        <v>591</v>
      </c>
      <c r="J155" s="19" t="n">
        <v>390000000</v>
      </c>
      <c r="K155" s="19" t="n">
        <v>100000000</v>
      </c>
      <c r="L155" s="0" t="n">
        <v>2011</v>
      </c>
      <c r="M155" s="20" t="n">
        <f aca="true">DATE(YEAR(NOW()), MONTH(NOW())-120, DAY(NOW()))</f>
        <v>40610</v>
      </c>
      <c r="N155" s="20" t="n">
        <f aca="true">DATE(YEAR(NOW()), MONTH(NOW())-120, DAY(NOW()))</f>
        <v>40610</v>
      </c>
      <c r="O155" s="20" t="n">
        <v>43831</v>
      </c>
      <c r="P155" s="20" t="n">
        <v>44196</v>
      </c>
      <c r="Q155" s="21" t="s">
        <v>592</v>
      </c>
      <c r="R155" s="21" t="s">
        <v>592</v>
      </c>
      <c r="S155" s="19" t="s">
        <v>593</v>
      </c>
      <c r="T155" s="21" t="s">
        <v>592</v>
      </c>
      <c r="U155" s="21" t="s">
        <v>592</v>
      </c>
      <c r="V155" s="21" t="s">
        <v>592</v>
      </c>
      <c r="W155" s="21" t="s">
        <v>592</v>
      </c>
      <c r="X155" s="21" t="s">
        <v>592</v>
      </c>
      <c r="Y155" s="21" t="s">
        <v>592</v>
      </c>
      <c r="Z155" s="21" t="s">
        <v>592</v>
      </c>
      <c r="AA155" s="20" t="n">
        <f aca="false">DATE(YEAR(O155)+1,MONTH(O155),DAY(O155))</f>
        <v>44197</v>
      </c>
      <c r="AB155" s="0" t="n">
        <f aca="false">IF(G155="Trong nước", DATEDIF(DATE(YEAR(M155),MONTH(M155),1),DATE(YEAR(N155),MONTH(N155),1),"m"), DATEDIF(DATE(L155,1,1),DATE(YEAR(N155),MONTH(N155),1),"m"))</f>
        <v>2</v>
      </c>
      <c r="AC155" s="0" t="str">
        <f aca="false">VLOOKUP(AB155,Parameters!$A$2:$B$6,2,1)</f>
        <v>&lt;6</v>
      </c>
      <c r="AD155" s="22" t="n">
        <f aca="false">IF(J155&lt;=Parameters!$Y$2,INDEX('Bieu phi VCX'!$D$8:$N$33,MATCH(E155,'Bieu phi VCX'!$A$8:$A$33,0),MATCH(AC155,'Bieu phi VCX'!$D$7:$I$7,)),INDEX('Bieu phi VCX'!$J$8:$O$33,MATCH(E155,'Bieu phi VCX'!$A$8:$A$33,0),MATCH(AC155,'Bieu phi VCX'!$J$7:$O$7,)))</f>
        <v>0.036</v>
      </c>
      <c r="AE155" s="22" t="n">
        <f aca="false">IF(Q155="Y",Parameters!$Z$2,0)</f>
        <v>0.0005</v>
      </c>
      <c r="AF155" s="22" t="n">
        <f aca="false">IF(R155="Y", INDEX('Bieu phi VCX'!$R$8:$W$33,MATCH(E155,'Bieu phi VCX'!$A$8:$A$33,0),MATCH(AC155,'Bieu phi VCX'!$R$7:$V$7,0)), 0)</f>
        <v>0</v>
      </c>
      <c r="AG155" s="19" t="n">
        <f aca="false">VLOOKUP(S155,Parameters!$F$2:$G$5,2,0)</f>
        <v>0</v>
      </c>
      <c r="AH155" s="22" t="n">
        <f aca="false">IF(T155="Y", INDEX('Bieu phi VCX'!$X$8:$AB$33,MATCH(E155,'Bieu phi VCX'!$A$8:$A$33,0),MATCH(AC155,'Bieu phi VCX'!$X$7:$AB$7,0)),0)</f>
        <v>0.0025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0.002</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14536643.8356164</v>
      </c>
      <c r="AQ155" s="27" t="s">
        <v>752</v>
      </c>
    </row>
    <row r="156" customFormat="false" ht="13.8" hidden="false" customHeight="false" outlineLevel="0" collapsed="false">
      <c r="A156" s="17"/>
      <c r="B156" s="17" t="s">
        <v>598</v>
      </c>
      <c r="C156" s="0" t="s">
        <v>508</v>
      </c>
      <c r="D156" s="17" t="s">
        <v>525</v>
      </c>
      <c r="E156" s="18" t="s">
        <v>614</v>
      </c>
      <c r="F156" s="19" t="n">
        <v>0</v>
      </c>
      <c r="G156" s="18" t="s">
        <v>589</v>
      </c>
      <c r="H156" s="18" t="s">
        <v>608</v>
      </c>
      <c r="I156" s="18" t="s">
        <v>591</v>
      </c>
      <c r="J156" s="19" t="n">
        <v>390000000</v>
      </c>
      <c r="K156" s="19" t="n">
        <v>400000000</v>
      </c>
      <c r="L156" s="0" t="n">
        <v>2006</v>
      </c>
      <c r="M156" s="20" t="n">
        <f aca="true">DATE(YEAR(NOW()), MONTH(NOW())-180, DAY(NOW()))</f>
        <v>38784</v>
      </c>
      <c r="N156" s="20" t="n">
        <f aca="true">DATE(YEAR(NOW()), MONTH(NOW())-180, DAY(NOW()))</f>
        <v>38784</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2</v>
      </c>
      <c r="AC156" s="0" t="str">
        <f aca="false">VLOOKUP(AB156,Parameters!$A$2:$B$7,2,1)</f>
        <v>&lt;6</v>
      </c>
      <c r="AD156" s="22" t="n">
        <f aca="false">IF(J156&lt;=Parameters!$Y$2,INDEX('Bieu phi VCX'!$D$8:$N$33,MATCH(E156,'Bieu phi VCX'!$A$8:$A$33,0),MATCH(AC156,'Bieu phi VCX'!$D$7:$I$7,)),INDEX('Bieu phi VCX'!$J$8:$O$33,MATCH(E156,'Bieu phi VCX'!$A$8:$A$33,0),MATCH(AC156,'Bieu phi VCX'!$J$7:$O$7,)))</f>
        <v>0.036</v>
      </c>
      <c r="AE156" s="22" t="n">
        <f aca="false">IF(Q156="Y",Parameters!$Z$2,0)</f>
        <v>0.0005</v>
      </c>
      <c r="AF156" s="22" t="n">
        <f aca="false">IF(R156="Y", INDEX('Bieu phi VCX'!$R$8:$W$33,MATCH(E156,'Bieu phi VCX'!$A$8:$A$33,0),MATCH(AC156,'Bieu phi VCX'!$R$7:$W$7,0)), 0)</f>
        <v>0</v>
      </c>
      <c r="AG156" s="19" t="n">
        <f aca="false">VLOOKUP(S156,Parameters!$F$2:$G$5,2,0)</f>
        <v>1400000</v>
      </c>
      <c r="AH156" s="22" t="n">
        <f aca="false">IF(T156="Y", INDEX('Bieu phi VCX'!$X$8:$AC$33,MATCH(E156,'Bieu phi VCX'!$A$8:$A$33,0),MATCH(AC156,'Bieu phi VCX'!$X$7:$AC$7,0)),0)</f>
        <v>0.0025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0.002</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60246575.3424658</v>
      </c>
      <c r="AQ156" s="27" t="s">
        <v>752</v>
      </c>
    </row>
    <row r="157" customFormat="false" ht="13.8" hidden="false" customHeight="false" outlineLevel="0" collapsed="false">
      <c r="A157" s="17" t="s">
        <v>599</v>
      </c>
      <c r="B157" s="17" t="s">
        <v>587</v>
      </c>
      <c r="C157" s="0" t="s">
        <v>508</v>
      </c>
      <c r="D157" s="17" t="s">
        <v>525</v>
      </c>
      <c r="E157" s="18" t="s">
        <v>614</v>
      </c>
      <c r="F157" s="19" t="n">
        <v>0</v>
      </c>
      <c r="G157" s="18" t="s">
        <v>589</v>
      </c>
      <c r="H157" s="18" t="s">
        <v>608</v>
      </c>
      <c r="I157" s="18" t="s">
        <v>591</v>
      </c>
      <c r="J157" s="19" t="n">
        <v>400000000</v>
      </c>
      <c r="K157" s="19" t="n">
        <v>100000000</v>
      </c>
      <c r="L157" s="0" t="n">
        <v>2020</v>
      </c>
      <c r="M157" s="20" t="n">
        <f aca="true">DATE(YEAR(NOW()), MONTH(NOW())-12, DAY(NOW()))</f>
        <v>43898</v>
      </c>
      <c r="N157" s="20" t="n">
        <f aca="true">DATE(YEAR(NOW()), MONTH(NOW())-12, DAY(NOW()))</f>
        <v>43898</v>
      </c>
      <c r="O157" s="20" t="n">
        <v>43831</v>
      </c>
      <c r="P157" s="20" t="n">
        <v>44196</v>
      </c>
      <c r="Q157" s="21" t="s">
        <v>592</v>
      </c>
      <c r="R157" s="21" t="s">
        <v>592</v>
      </c>
      <c r="S157" s="19" t="s">
        <v>593</v>
      </c>
      <c r="T157" s="21" t="s">
        <v>592</v>
      </c>
      <c r="U157" s="21" t="s">
        <v>592</v>
      </c>
      <c r="V157" s="21" t="s">
        <v>592</v>
      </c>
      <c r="W157" s="21" t="s">
        <v>592</v>
      </c>
      <c r="X157" s="21" t="s">
        <v>592</v>
      </c>
      <c r="Y157" s="21" t="s">
        <v>592</v>
      </c>
      <c r="Z157" s="21" t="s">
        <v>592</v>
      </c>
      <c r="AA157" s="20" t="n">
        <f aca="false">DATE(YEAR(O157)+1,MONTH(O157),DAY(O157))</f>
        <v>44197</v>
      </c>
      <c r="AB157" s="0" t="n">
        <f aca="false">IF(G157="Trong nước", DATEDIF(DATE(YEAR(M157),MONTH(M157),1),DATE(YEAR(N157),MONTH(N157),1),"m"), DATEDIF(DATE(L157,1,1),DATE(YEAR(N157),MONTH(N157),1),"m"))</f>
        <v>2</v>
      </c>
      <c r="AC157" s="0" t="str">
        <f aca="false">VLOOKUP(AB157,Parameters!$A$2:$B$6,2,1)</f>
        <v>&lt;6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752</v>
      </c>
    </row>
    <row r="158" customFormat="false" ht="13.8" hidden="false" customHeight="false" outlineLevel="0" collapsed="false">
      <c r="A158" s="17"/>
      <c r="B158" s="17" t="s">
        <v>595</v>
      </c>
      <c r="C158" s="0" t="s">
        <v>508</v>
      </c>
      <c r="D158" s="17" t="s">
        <v>525</v>
      </c>
      <c r="E158" s="18" t="s">
        <v>614</v>
      </c>
      <c r="F158" s="19" t="n">
        <v>0</v>
      </c>
      <c r="G158" s="18" t="s">
        <v>589</v>
      </c>
      <c r="H158" s="18" t="s">
        <v>608</v>
      </c>
      <c r="I158" s="18" t="s">
        <v>591</v>
      </c>
      <c r="J158" s="19" t="n">
        <v>400000000</v>
      </c>
      <c r="K158" s="19" t="n">
        <v>100000000</v>
      </c>
      <c r="L158" s="0" t="n">
        <v>2018</v>
      </c>
      <c r="M158" s="20" t="n">
        <f aca="true">DATE(YEAR(NOW()), MONTH(NOW())-36, DAY(NOW()))</f>
        <v>43167</v>
      </c>
      <c r="N158" s="20" t="n">
        <f aca="true">DATE(YEAR(NOW()), MONTH(NOW())-36, DAY(NOW()))</f>
        <v>43167</v>
      </c>
      <c r="O158" s="20" t="n">
        <v>43831</v>
      </c>
      <c r="P158" s="20" t="n">
        <v>44196</v>
      </c>
      <c r="Q158" s="21" t="s">
        <v>592</v>
      </c>
      <c r="R158" s="21" t="s">
        <v>592</v>
      </c>
      <c r="S158" s="19" t="s">
        <v>593</v>
      </c>
      <c r="T158" s="21" t="s">
        <v>592</v>
      </c>
      <c r="U158" s="21" t="s">
        <v>592</v>
      </c>
      <c r="V158" s="21" t="s">
        <v>592</v>
      </c>
      <c r="W158" s="21" t="s">
        <v>592</v>
      </c>
      <c r="X158" s="21" t="s">
        <v>592</v>
      </c>
      <c r="Y158" s="21" t="s">
        <v>592</v>
      </c>
      <c r="Z158" s="21" t="s">
        <v>592</v>
      </c>
      <c r="AA158" s="20" t="n">
        <f aca="false">DATE(YEAR(O158)+1,MONTH(O158),DAY(O158))</f>
        <v>44197</v>
      </c>
      <c r="AB158" s="0" t="n">
        <f aca="false">IF(G158="Trong nước", DATEDIF(DATE(YEAR(M158),MONTH(M158),1),DATE(YEAR(N158),MONTH(N158),1),"m"), DATEDIF(DATE(L158,1,1),DATE(YEAR(N158),MONTH(N158),1),"m"))</f>
        <v>2</v>
      </c>
      <c r="AC158" s="0" t="str">
        <f aca="false">VLOOKUP(AB158,Parameters!$A$2:$B$6,2,1)</f>
        <v>&lt;6</v>
      </c>
      <c r="AD158" s="22" t="n">
        <f aca="false">IF(J158&lt;=Parameters!$Y$2,INDEX('Bieu phi VCX'!$D$8:$N$33,MATCH(E158,'Bieu phi VCX'!$A$8:$A$33,0),MATCH(AC158,'Bieu phi VCX'!$D$7:$I$7,)),INDEX('Bieu phi VCX'!$J$8:$O$33,MATCH(E158,'Bieu phi VCX'!$A$8:$A$33,0),MATCH(AC158,'Bieu phi VCX'!$J$7:$O$7,)))</f>
        <v>0.036</v>
      </c>
      <c r="AE158" s="22" t="n">
        <f aca="false">IF(Q158="Y",Parameters!$Z$2,0)</f>
        <v>0.0005</v>
      </c>
      <c r="AF158" s="22" t="n">
        <f aca="false">IF(R158="Y", INDEX('Bieu phi VCX'!$R$8:$W$33,MATCH(E158,'Bieu phi VCX'!$A$8:$A$33,0),MATCH(AC158,'Bieu phi VCX'!$R$7:$V$7,0)), 0)</f>
        <v>0</v>
      </c>
      <c r="AG158" s="19" t="n">
        <f aca="false">VLOOKUP(S158,Parameters!$F$2:$G$5,2,0)</f>
        <v>0</v>
      </c>
      <c r="AH158" s="22" t="n">
        <f aca="false">IF(T158="Y", INDEX('Bieu phi VCX'!$X$8:$AB$33,MATCH(E158,'Bieu phi VCX'!$A$8:$A$33,0),MATCH(AC158,'Bieu phi VCX'!$X$7:$AB$7,0)),0)</f>
        <v>0.0025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14536643.8356164</v>
      </c>
      <c r="AQ158" s="27" t="s">
        <v>752</v>
      </c>
    </row>
    <row r="159" customFormat="false" ht="13.8" hidden="false" customHeight="false" outlineLevel="0" collapsed="false">
      <c r="A159" s="17"/>
      <c r="B159" s="17" t="s">
        <v>596</v>
      </c>
      <c r="C159" s="0" t="s">
        <v>508</v>
      </c>
      <c r="D159" s="17" t="s">
        <v>525</v>
      </c>
      <c r="E159" s="18" t="s">
        <v>614</v>
      </c>
      <c r="F159" s="19" t="n">
        <v>0</v>
      </c>
      <c r="G159" s="18" t="s">
        <v>589</v>
      </c>
      <c r="H159" s="18" t="s">
        <v>608</v>
      </c>
      <c r="I159" s="18" t="s">
        <v>591</v>
      </c>
      <c r="J159" s="19" t="n">
        <v>400000000</v>
      </c>
      <c r="K159" s="19" t="n">
        <v>100000000</v>
      </c>
      <c r="L159" s="0" t="n">
        <v>2015</v>
      </c>
      <c r="M159" s="20" t="n">
        <f aca="true">DATE(YEAR(NOW()), MONTH(NOW())-72, DAY(NOW()))</f>
        <v>42071</v>
      </c>
      <c r="N159" s="20" t="n">
        <f aca="true">DATE(YEAR(NOW()), MONTH(NOW())-72, DAY(NOW()))</f>
        <v>42071</v>
      </c>
      <c r="O159" s="20" t="n">
        <v>43831</v>
      </c>
      <c r="P159" s="20" t="n">
        <v>44196</v>
      </c>
      <c r="Q159" s="21" t="s">
        <v>592</v>
      </c>
      <c r="R159" s="21" t="s">
        <v>592</v>
      </c>
      <c r="S159" s="19" t="s">
        <v>593</v>
      </c>
      <c r="T159" s="21" t="s">
        <v>592</v>
      </c>
      <c r="U159" s="21" t="s">
        <v>592</v>
      </c>
      <c r="V159" s="21" t="s">
        <v>592</v>
      </c>
      <c r="W159" s="21" t="s">
        <v>592</v>
      </c>
      <c r="X159" s="21" t="s">
        <v>592</v>
      </c>
      <c r="Y159" s="21" t="s">
        <v>592</v>
      </c>
      <c r="Z159" s="21" t="s">
        <v>592</v>
      </c>
      <c r="AA159" s="20" t="n">
        <f aca="false">DATE(YEAR(O159)+1,MONTH(O159),DAY(O159))</f>
        <v>44197</v>
      </c>
      <c r="AB159" s="0" t="n">
        <f aca="false">IF(G159="Trong nước", DATEDIF(DATE(YEAR(M159),MONTH(M159),1),DATE(YEAR(N159),MONTH(N159),1),"m"), DATEDIF(DATE(L159,1,1),DATE(YEAR(N159),MONTH(N159),1),"m"))</f>
        <v>2</v>
      </c>
      <c r="AC159" s="0" t="str">
        <f aca="false">VLOOKUP(AB159,Parameters!$A$2:$B$6,2,1)</f>
        <v>&lt;6</v>
      </c>
      <c r="AD159" s="22" t="n">
        <f aca="false">IF(J159&lt;=Parameters!$Y$2,INDEX('Bieu phi VCX'!$D$8:$N$33,MATCH(E159,'Bieu phi VCX'!$A$8:$A$33,0),MATCH(AC159,'Bieu phi VCX'!$D$7:$I$7,)),INDEX('Bieu phi VCX'!$J$8:$O$33,MATCH(E159,'Bieu phi VCX'!$A$8:$A$33,0),MATCH(AC159,'Bieu phi VCX'!$J$7:$O$7,)))</f>
        <v>0.036</v>
      </c>
      <c r="AE159" s="22" t="n">
        <f aca="false">IF(Q159="Y",Parameters!$Z$2,0)</f>
        <v>0.0005</v>
      </c>
      <c r="AF159" s="22" t="n">
        <f aca="false">IF(R159="Y", INDEX('Bieu phi VCX'!$R$8:$W$33,MATCH(E159,'Bieu phi VCX'!$A$8:$A$33,0),MATCH(AC159,'Bieu phi VCX'!$R$7:$V$7,0)), 0)</f>
        <v>0</v>
      </c>
      <c r="AG159" s="19" t="n">
        <f aca="false">VLOOKUP(S159,Parameters!$F$2:$G$5,2,0)</f>
        <v>0</v>
      </c>
      <c r="AH159" s="22" t="n">
        <f aca="false">IF(T159="Y", INDEX('Bieu phi VCX'!$X$8:$AB$33,MATCH(E159,'Bieu phi VCX'!$A$8:$A$33,0),MATCH(AC159,'Bieu phi VCX'!$X$7:$AB$7,0)),0)</f>
        <v>0.0025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14536643.8356164</v>
      </c>
      <c r="AQ159" s="27" t="s">
        <v>752</v>
      </c>
    </row>
    <row r="160" customFormat="false" ht="13.8" hidden="false" customHeight="false" outlineLevel="0" collapsed="false">
      <c r="A160" s="17"/>
      <c r="B160" s="17" t="s">
        <v>597</v>
      </c>
      <c r="C160" s="0" t="s">
        <v>508</v>
      </c>
      <c r="D160" s="17" t="s">
        <v>525</v>
      </c>
      <c r="E160" s="18" t="s">
        <v>614</v>
      </c>
      <c r="F160" s="19" t="n">
        <v>0</v>
      </c>
      <c r="G160" s="18" t="s">
        <v>589</v>
      </c>
      <c r="H160" s="18" t="s">
        <v>608</v>
      </c>
      <c r="I160" s="18" t="s">
        <v>591</v>
      </c>
      <c r="J160" s="19" t="n">
        <v>400000000</v>
      </c>
      <c r="K160" s="19" t="n">
        <v>100000000</v>
      </c>
      <c r="L160" s="0" t="n">
        <v>2011</v>
      </c>
      <c r="M160" s="20" t="n">
        <f aca="true">DATE(YEAR(NOW()), MONTH(NOW())-120, DAY(NOW()))</f>
        <v>40610</v>
      </c>
      <c r="N160" s="20" t="n">
        <f aca="true">DATE(YEAR(NOW()), MONTH(NOW())-120, DAY(NOW()))</f>
        <v>40610</v>
      </c>
      <c r="O160" s="20" t="n">
        <v>43831</v>
      </c>
      <c r="P160" s="20" t="n">
        <v>44196</v>
      </c>
      <c r="Q160" s="21" t="s">
        <v>592</v>
      </c>
      <c r="R160" s="21" t="s">
        <v>592</v>
      </c>
      <c r="S160" s="19" t="s">
        <v>593</v>
      </c>
      <c r="T160" s="21" t="s">
        <v>592</v>
      </c>
      <c r="U160" s="21" t="s">
        <v>592</v>
      </c>
      <c r="V160" s="21" t="s">
        <v>592</v>
      </c>
      <c r="W160" s="21" t="s">
        <v>592</v>
      </c>
      <c r="X160" s="21" t="s">
        <v>592</v>
      </c>
      <c r="Y160" s="21" t="s">
        <v>592</v>
      </c>
      <c r="Z160" s="21" t="s">
        <v>592</v>
      </c>
      <c r="AA160" s="20" t="n">
        <f aca="false">DATE(YEAR(O160)+1,MONTH(O160),DAY(O160))</f>
        <v>44197</v>
      </c>
      <c r="AB160" s="0" t="n">
        <f aca="false">IF(G160="Trong nước", DATEDIF(DATE(YEAR(M160),MONTH(M160),1),DATE(YEAR(N160),MONTH(N160),1),"m"), DATEDIF(DATE(L160,1,1),DATE(YEAR(N160),MONTH(N160),1),"m"))</f>
        <v>2</v>
      </c>
      <c r="AC160" s="0" t="str">
        <f aca="false">VLOOKUP(AB160,Parameters!$A$2:$B$6,2,1)</f>
        <v>&lt;6</v>
      </c>
      <c r="AD160" s="22" t="n">
        <f aca="false">IF(J160&lt;=Parameters!$Y$2,INDEX('Bieu phi VCX'!$D$8:$N$33,MATCH(E160,'Bieu phi VCX'!$A$8:$A$33,0),MATCH(AC160,'Bieu phi VCX'!$D$7:$I$7,)),INDEX('Bieu phi VCX'!$J$8:$O$33,MATCH(E160,'Bieu phi VCX'!$A$8:$A$33,0),MATCH(AC160,'Bieu phi VCX'!$J$7:$O$7,)))</f>
        <v>0.036</v>
      </c>
      <c r="AE160" s="22" t="n">
        <f aca="false">IF(Q160="Y",Parameters!$Z$2,0)</f>
        <v>0.0005</v>
      </c>
      <c r="AF160" s="22" t="n">
        <f aca="false">IF(R160="Y", INDEX('Bieu phi VCX'!$R$8:$W$33,MATCH(E160,'Bieu phi VCX'!$A$8:$A$33,0),MATCH(AC160,'Bieu phi VCX'!$R$7:$V$7,0)), 0)</f>
        <v>0</v>
      </c>
      <c r="AG160" s="19" t="n">
        <f aca="false">VLOOKUP(S160,Parameters!$F$2:$G$5,2,0)</f>
        <v>0</v>
      </c>
      <c r="AH160" s="22" t="n">
        <f aca="false">IF(T160="Y", INDEX('Bieu phi VCX'!$X$8:$AB$33,MATCH(E160,'Bieu phi VCX'!$A$8:$A$33,0),MATCH(AC160,'Bieu phi VCX'!$X$7:$AB$7,0)),0)</f>
        <v>0.0025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0.002</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14536643.8356164</v>
      </c>
      <c r="AQ160" s="27" t="s">
        <v>752</v>
      </c>
    </row>
    <row r="161" customFormat="false" ht="13.8" hidden="false" customHeight="false" outlineLevel="0" collapsed="false">
      <c r="A161" s="17"/>
      <c r="B161" s="17" t="s">
        <v>598</v>
      </c>
      <c r="C161" s="0" t="s">
        <v>508</v>
      </c>
      <c r="D161" s="17" t="s">
        <v>525</v>
      </c>
      <c r="E161" s="18" t="s">
        <v>614</v>
      </c>
      <c r="F161" s="19" t="n">
        <v>0</v>
      </c>
      <c r="G161" s="18" t="s">
        <v>589</v>
      </c>
      <c r="H161" s="18" t="s">
        <v>608</v>
      </c>
      <c r="I161" s="18" t="s">
        <v>591</v>
      </c>
      <c r="J161" s="19" t="n">
        <v>400000000</v>
      </c>
      <c r="K161" s="19" t="n">
        <v>400000000</v>
      </c>
      <c r="L161" s="0" t="n">
        <v>2006</v>
      </c>
      <c r="M161" s="20" t="n">
        <f aca="true">DATE(YEAR(NOW()), MONTH(NOW())-180, DAY(NOW()))</f>
        <v>38784</v>
      </c>
      <c r="N161" s="20" t="n">
        <f aca="true">DATE(YEAR(NOW()), MONTH(NOW())-180, DAY(NOW()))</f>
        <v>38784</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2</v>
      </c>
      <c r="AC161" s="0" t="str">
        <f aca="false">VLOOKUP(AB161,Parameters!$A$2:$B$7,2,1)</f>
        <v>&lt;6</v>
      </c>
      <c r="AD161" s="22" t="n">
        <f aca="false">IF(J161&lt;=Parameters!$Y$2,INDEX('Bieu phi VCX'!$D$8:$N$33,MATCH(E161,'Bieu phi VCX'!$A$8:$A$33,0),MATCH(AC161,'Bieu phi VCX'!$D$7:$I$7,)),INDEX('Bieu phi VCX'!$J$8:$O$33,MATCH(E161,'Bieu phi VCX'!$A$8:$A$33,0),MATCH(AC161,'Bieu phi VCX'!$J$7:$O$7,)))</f>
        <v>0.036</v>
      </c>
      <c r="AE161" s="22" t="n">
        <f aca="false">IF(Q161="Y",Parameters!$Z$2,0)</f>
        <v>0.0005</v>
      </c>
      <c r="AF161" s="22" t="n">
        <f aca="false">IF(R161="Y", INDEX('Bieu phi VCX'!$R$8:$W$33,MATCH(E161,'Bieu phi VCX'!$A$8:$A$33,0),MATCH(AC161,'Bieu phi VCX'!$R$7:$W$7,0)), 0)</f>
        <v>0</v>
      </c>
      <c r="AG161" s="19" t="n">
        <f aca="false">VLOOKUP(S161,Parameters!$F$2:$G$5,2,0)</f>
        <v>1400000</v>
      </c>
      <c r="AH161" s="22" t="n">
        <f aca="false">IF(T161="Y", INDEX('Bieu phi VCX'!$X$8:$AC$33,MATCH(E161,'Bieu phi VCX'!$A$8:$A$33,0),MATCH(AC161,'Bieu phi VCX'!$X$7:$AC$7,0)),0)</f>
        <v>0.0025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0.002</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60246575.3424658</v>
      </c>
      <c r="AQ161" s="27" t="s">
        <v>752</v>
      </c>
    </row>
    <row r="162" customFormat="false" ht="13.8" hidden="false" customHeight="false" outlineLevel="0" collapsed="false">
      <c r="A162" s="17" t="s">
        <v>600</v>
      </c>
      <c r="B162" s="17" t="s">
        <v>587</v>
      </c>
      <c r="C162" s="0" t="s">
        <v>508</v>
      </c>
      <c r="D162" s="17" t="s">
        <v>525</v>
      </c>
      <c r="E162" s="18" t="s">
        <v>614</v>
      </c>
      <c r="F162" s="19" t="n">
        <v>0</v>
      </c>
      <c r="G162" s="18" t="s">
        <v>589</v>
      </c>
      <c r="H162" s="18" t="s">
        <v>608</v>
      </c>
      <c r="I162" s="18" t="s">
        <v>591</v>
      </c>
      <c r="J162" s="19" t="n">
        <v>410000000</v>
      </c>
      <c r="K162" s="19" t="n">
        <v>400000000</v>
      </c>
      <c r="L162" s="0" t="n">
        <v>2020</v>
      </c>
      <c r="M162" s="20" t="n">
        <f aca="true">DATE(YEAR(NOW()), MONTH(NOW())-12, DAY(NOW()))</f>
        <v>43898</v>
      </c>
      <c r="N162" s="20" t="n">
        <f aca="true">DATE(YEAR(NOW()), MONTH(NOW())-12, DAY(NOW()))</f>
        <v>43898</v>
      </c>
      <c r="O162" s="20" t="n">
        <v>43831</v>
      </c>
      <c r="P162" s="20" t="n">
        <v>44196</v>
      </c>
      <c r="Q162" s="21" t="s">
        <v>592</v>
      </c>
      <c r="R162" s="21" t="s">
        <v>592</v>
      </c>
      <c r="S162" s="19" t="s">
        <v>593</v>
      </c>
      <c r="T162" s="21" t="s">
        <v>592</v>
      </c>
      <c r="U162" s="21" t="s">
        <v>592</v>
      </c>
      <c r="V162" s="21" t="s">
        <v>592</v>
      </c>
      <c r="W162" s="21" t="s">
        <v>592</v>
      </c>
      <c r="X162" s="21" t="s">
        <v>592</v>
      </c>
      <c r="Y162" s="21" t="s">
        <v>592</v>
      </c>
      <c r="Z162" s="21" t="s">
        <v>592</v>
      </c>
      <c r="AA162" s="20" t="n">
        <f aca="false">DATE(YEAR(O162)+1,MONTH(O162),DAY(O162))</f>
        <v>44197</v>
      </c>
      <c r="AB162" s="0" t="n">
        <f aca="false">IF(G162="Trong nước", DATEDIF(DATE(YEAR(M162),MONTH(M162),1),DATE(YEAR(N162),MONTH(N162),1),"m"), DATEDIF(DATE(L162,1,1),DATE(YEAR(N162),MONTH(N162),1),"m"))</f>
        <v>2</v>
      </c>
      <c r="AC162" s="0" t="str">
        <f aca="false">VLOOKUP(AB162,Parameters!$A$2:$B$6,2,1)</f>
        <v>&lt;6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752</v>
      </c>
    </row>
    <row r="163" customFormat="false" ht="13.8" hidden="false" customHeight="false" outlineLevel="0" collapsed="false">
      <c r="A163" s="17"/>
      <c r="B163" s="17" t="s">
        <v>595</v>
      </c>
      <c r="C163" s="0" t="s">
        <v>508</v>
      </c>
      <c r="D163" s="17" t="s">
        <v>525</v>
      </c>
      <c r="E163" s="18" t="s">
        <v>614</v>
      </c>
      <c r="F163" s="19" t="n">
        <v>0</v>
      </c>
      <c r="G163" s="18" t="s">
        <v>589</v>
      </c>
      <c r="H163" s="18" t="s">
        <v>608</v>
      </c>
      <c r="I163" s="18" t="s">
        <v>591</v>
      </c>
      <c r="J163" s="19" t="n">
        <v>500000000</v>
      </c>
      <c r="K163" s="19" t="n">
        <v>400000000</v>
      </c>
      <c r="L163" s="0" t="n">
        <v>2018</v>
      </c>
      <c r="M163" s="20" t="n">
        <f aca="true">DATE(YEAR(NOW()), MONTH(NOW())-36, DAY(NOW()))</f>
        <v>43167</v>
      </c>
      <c r="N163" s="20" t="n">
        <f aca="true">DATE(YEAR(NOW()), MONTH(NOW())-36, DAY(NOW()))</f>
        <v>43167</v>
      </c>
      <c r="O163" s="20" t="n">
        <v>43831</v>
      </c>
      <c r="P163" s="20" t="n">
        <v>44196</v>
      </c>
      <c r="Q163" s="21" t="s">
        <v>592</v>
      </c>
      <c r="R163" s="21" t="s">
        <v>592</v>
      </c>
      <c r="S163" s="19" t="s">
        <v>593</v>
      </c>
      <c r="T163" s="21" t="s">
        <v>592</v>
      </c>
      <c r="U163" s="21" t="s">
        <v>592</v>
      </c>
      <c r="V163" s="21" t="s">
        <v>592</v>
      </c>
      <c r="W163" s="21" t="s">
        <v>592</v>
      </c>
      <c r="X163" s="21" t="s">
        <v>592</v>
      </c>
      <c r="Y163" s="21" t="s">
        <v>592</v>
      </c>
      <c r="Z163" s="21" t="s">
        <v>592</v>
      </c>
      <c r="AA163" s="20" t="n">
        <f aca="false">DATE(YEAR(O163)+1,MONTH(O163),DAY(O163))</f>
        <v>44197</v>
      </c>
      <c r="AB163" s="0" t="n">
        <f aca="false">IF(G163="Trong nước", DATEDIF(DATE(YEAR(M163),MONTH(M163),1),DATE(YEAR(N163),MONTH(N163),1),"m"), DATEDIF(DATE(L163,1,1),DATE(YEAR(N163),MONTH(N163),1),"m"))</f>
        <v>2</v>
      </c>
      <c r="AC163" s="0" t="str">
        <f aca="false">VLOOKUP(AB163,Parameters!$A$2:$B$6,2,1)</f>
        <v>&lt;6</v>
      </c>
      <c r="AD163" s="22" t="n">
        <f aca="false">IF(J163&lt;=Parameters!$Y$2,INDEX('Bieu phi VCX'!$D$8:$N$33,MATCH(E163,'Bieu phi VCX'!$A$8:$A$33,0),MATCH(AC163,'Bieu phi VCX'!$D$7:$I$7,)),INDEX('Bieu phi VCX'!$J$8:$O$33,MATCH(E163,'Bieu phi VCX'!$A$8:$A$33,0),MATCH(AC163,'Bieu phi VCX'!$J$7:$O$7,)))</f>
        <v>0.026</v>
      </c>
      <c r="AE163" s="22" t="n">
        <f aca="false">IF(Q163="Y",Parameters!$Z$2,0)</f>
        <v>0.0005</v>
      </c>
      <c r="AF163" s="22" t="n">
        <f aca="false">IF(R163="Y", INDEX('Bieu phi VCX'!$R$8:$W$33,MATCH(E163,'Bieu phi VCX'!$A$8:$A$33,0),MATCH(AC163,'Bieu phi VCX'!$R$7:$V$7,0)), 0)</f>
        <v>0</v>
      </c>
      <c r="AG163" s="19" t="n">
        <f aca="false">VLOOKUP(S163,Parameters!$F$2:$G$5,2,0)</f>
        <v>0</v>
      </c>
      <c r="AH163" s="22" t="n">
        <f aca="false">IF(T163="Y", INDEX('Bieu phi VCX'!$X$8:$AB$33,MATCH(E163,'Bieu phi VCX'!$A$8:$A$33,0),MATCH(AC163,'Bieu phi VCX'!$X$7:$AB$7,0)),0)</f>
        <v>0.0025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52146575.3424658</v>
      </c>
      <c r="AQ163" s="27" t="s">
        <v>752</v>
      </c>
    </row>
    <row r="164" customFormat="false" ht="13.8" hidden="false" customHeight="false" outlineLevel="0" collapsed="false">
      <c r="A164" s="17"/>
      <c r="B164" s="17" t="s">
        <v>596</v>
      </c>
      <c r="C164" s="0" t="s">
        <v>508</v>
      </c>
      <c r="D164" s="17" t="s">
        <v>525</v>
      </c>
      <c r="E164" s="18" t="s">
        <v>614</v>
      </c>
      <c r="F164" s="19" t="n">
        <v>0</v>
      </c>
      <c r="G164" s="18" t="s">
        <v>589</v>
      </c>
      <c r="H164" s="18" t="s">
        <v>608</v>
      </c>
      <c r="I164" s="18" t="s">
        <v>591</v>
      </c>
      <c r="J164" s="19" t="n">
        <v>450000000</v>
      </c>
      <c r="K164" s="19" t="n">
        <v>400000000</v>
      </c>
      <c r="L164" s="0" t="n">
        <v>2015</v>
      </c>
      <c r="M164" s="20" t="n">
        <f aca="true">DATE(YEAR(NOW()), MONTH(NOW())-72, DAY(NOW()))</f>
        <v>42071</v>
      </c>
      <c r="N164" s="20" t="n">
        <f aca="true">DATE(YEAR(NOW()), MONTH(NOW())-72, DAY(NOW()))</f>
        <v>42071</v>
      </c>
      <c r="O164" s="20" t="n">
        <v>43831</v>
      </c>
      <c r="P164" s="20" t="n">
        <v>44196</v>
      </c>
      <c r="Q164" s="21" t="s">
        <v>592</v>
      </c>
      <c r="R164" s="21" t="s">
        <v>592</v>
      </c>
      <c r="S164" s="19" t="s">
        <v>593</v>
      </c>
      <c r="T164" s="21" t="s">
        <v>592</v>
      </c>
      <c r="U164" s="21" t="s">
        <v>592</v>
      </c>
      <c r="V164" s="21" t="s">
        <v>592</v>
      </c>
      <c r="W164" s="21" t="s">
        <v>592</v>
      </c>
      <c r="X164" s="21" t="s">
        <v>592</v>
      </c>
      <c r="Y164" s="21" t="s">
        <v>592</v>
      </c>
      <c r="Z164" s="21" t="s">
        <v>592</v>
      </c>
      <c r="AA164" s="20" t="n">
        <f aca="false">DATE(YEAR(O164)+1,MONTH(O164),DAY(O164))</f>
        <v>44197</v>
      </c>
      <c r="AB164" s="0" t="n">
        <f aca="false">IF(G164="Trong nước", DATEDIF(DATE(YEAR(M164),MONTH(M164),1),DATE(YEAR(N164),MONTH(N164),1),"m"), DATEDIF(DATE(L164,1,1),DATE(YEAR(N164),MONTH(N164),1),"m"))</f>
        <v>2</v>
      </c>
      <c r="AC164" s="0" t="str">
        <f aca="false">VLOOKUP(AB164,Parameters!$A$2:$B$6,2,1)</f>
        <v>&lt;6</v>
      </c>
      <c r="AD164" s="22" t="n">
        <f aca="false">IF(J164&lt;=Parameters!$Y$2,INDEX('Bieu phi VCX'!$D$8:$N$33,MATCH(E164,'Bieu phi VCX'!$A$8:$A$33,0),MATCH(AC164,'Bieu phi VCX'!$D$7:$I$7,)),INDEX('Bieu phi VCX'!$J$8:$O$33,MATCH(E164,'Bieu phi VCX'!$A$8:$A$33,0),MATCH(AC164,'Bieu phi VCX'!$J$7:$O$7,)))</f>
        <v>0.026</v>
      </c>
      <c r="AE164" s="22" t="n">
        <f aca="false">IF(Q164="Y",Parameters!$Z$2,0)</f>
        <v>0.0005</v>
      </c>
      <c r="AF164" s="22" t="n">
        <f aca="false">IF(R164="Y", INDEX('Bieu phi VCX'!$R$8:$W$33,MATCH(E164,'Bieu phi VCX'!$A$8:$A$33,0),MATCH(AC164,'Bieu phi VCX'!$R$7:$V$7,0)), 0)</f>
        <v>0</v>
      </c>
      <c r="AG164" s="19" t="n">
        <f aca="false">VLOOKUP(S164,Parameters!$F$2:$G$5,2,0)</f>
        <v>0</v>
      </c>
      <c r="AH164" s="22" t="n">
        <f aca="false">IF(T164="Y", INDEX('Bieu phi VCX'!$X$8:$AB$33,MATCH(E164,'Bieu phi VCX'!$A$8:$A$33,0),MATCH(AC164,'Bieu phi VCX'!$X$7:$AB$7,0)),0)</f>
        <v>0.0025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52146575.3424658</v>
      </c>
      <c r="AQ164" s="27" t="s">
        <v>752</v>
      </c>
    </row>
    <row r="165" customFormat="false" ht="13.8" hidden="false" customHeight="false" outlineLevel="0" collapsed="false">
      <c r="A165" s="17"/>
      <c r="B165" s="17" t="s">
        <v>597</v>
      </c>
      <c r="C165" s="0" t="s">
        <v>508</v>
      </c>
      <c r="D165" s="17" t="s">
        <v>525</v>
      </c>
      <c r="E165" s="18" t="s">
        <v>614</v>
      </c>
      <c r="F165" s="19" t="n">
        <v>0</v>
      </c>
      <c r="G165" s="18" t="s">
        <v>589</v>
      </c>
      <c r="H165" s="18" t="s">
        <v>608</v>
      </c>
      <c r="I165" s="18" t="s">
        <v>591</v>
      </c>
      <c r="J165" s="19" t="n">
        <v>600000000</v>
      </c>
      <c r="K165" s="19" t="n">
        <v>400000000</v>
      </c>
      <c r="L165" s="0" t="n">
        <v>2011</v>
      </c>
      <c r="M165" s="20" t="n">
        <f aca="true">DATE(YEAR(NOW()), MONTH(NOW())-120, DAY(NOW()))</f>
        <v>40610</v>
      </c>
      <c r="N165" s="20" t="n">
        <f aca="true">DATE(YEAR(NOW()), MONTH(NOW())-120, DAY(NOW()))</f>
        <v>40610</v>
      </c>
      <c r="O165" s="20" t="n">
        <v>43831</v>
      </c>
      <c r="P165" s="20" t="n">
        <v>44196</v>
      </c>
      <c r="Q165" s="21" t="s">
        <v>592</v>
      </c>
      <c r="R165" s="21" t="s">
        <v>592</v>
      </c>
      <c r="S165" s="19" t="s">
        <v>593</v>
      </c>
      <c r="T165" s="21" t="s">
        <v>592</v>
      </c>
      <c r="U165" s="21" t="s">
        <v>592</v>
      </c>
      <c r="V165" s="21" t="s">
        <v>592</v>
      </c>
      <c r="W165" s="21" t="s">
        <v>592</v>
      </c>
      <c r="X165" s="21" t="s">
        <v>592</v>
      </c>
      <c r="Y165" s="21" t="s">
        <v>592</v>
      </c>
      <c r="Z165" s="21" t="s">
        <v>592</v>
      </c>
      <c r="AA165" s="20" t="n">
        <f aca="false">DATE(YEAR(O165)+1,MONTH(O165),DAY(O165))</f>
        <v>44197</v>
      </c>
      <c r="AB165" s="0" t="n">
        <f aca="false">IF(G165="Trong nước", DATEDIF(DATE(YEAR(M165),MONTH(M165),1),DATE(YEAR(N165),MONTH(N165),1),"m"), DATEDIF(DATE(L165,1,1),DATE(YEAR(N165),MONTH(N165),1),"m"))</f>
        <v>2</v>
      </c>
      <c r="AC165" s="0" t="str">
        <f aca="false">VLOOKUP(AB165,Parameters!$A$2:$B$6,2,1)</f>
        <v>&lt;6</v>
      </c>
      <c r="AD165" s="22" t="n">
        <f aca="false">IF(J165&lt;=Parameters!$Y$2,INDEX('Bieu phi VCX'!$D$8:$N$33,MATCH(E165,'Bieu phi VCX'!$A$8:$A$33,0),MATCH(AC165,'Bieu phi VCX'!$D$7:$I$7,)),INDEX('Bieu phi VCX'!$J$8:$O$33,MATCH(E165,'Bieu phi VCX'!$A$8:$A$33,0),MATCH(AC165,'Bieu phi VCX'!$J$7:$O$7,)))</f>
        <v>0.026</v>
      </c>
      <c r="AE165" s="22" t="n">
        <f aca="false">IF(Q165="Y",Parameters!$Z$2,0)</f>
        <v>0.0005</v>
      </c>
      <c r="AF165" s="22" t="n">
        <f aca="false">IF(R165="Y", INDEX('Bieu phi VCX'!$R$8:$W$33,MATCH(E165,'Bieu phi VCX'!$A$8:$A$33,0),MATCH(AC165,'Bieu phi VCX'!$R$7:$V$7,0)), 0)</f>
        <v>0</v>
      </c>
      <c r="AG165" s="19" t="n">
        <f aca="false">VLOOKUP(S165,Parameters!$F$2:$G$5,2,0)</f>
        <v>0</v>
      </c>
      <c r="AH165" s="22" t="n">
        <f aca="false">IF(T165="Y", INDEX('Bieu phi VCX'!$X$8:$AB$33,MATCH(E165,'Bieu phi VCX'!$A$8:$A$33,0),MATCH(AC165,'Bieu phi VCX'!$X$7:$AB$7,0)),0)</f>
        <v>0.0025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0.002</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52146575.3424658</v>
      </c>
      <c r="AQ165" s="27" t="s">
        <v>752</v>
      </c>
    </row>
    <row r="166" customFormat="false" ht="13.8" hidden="false" customHeight="false" outlineLevel="0" collapsed="false">
      <c r="A166" s="17"/>
      <c r="B166" s="17" t="s">
        <v>598</v>
      </c>
      <c r="C166" s="0" t="s">
        <v>508</v>
      </c>
      <c r="D166" s="17" t="s">
        <v>525</v>
      </c>
      <c r="E166" s="18" t="s">
        <v>614</v>
      </c>
      <c r="F166" s="19" t="n">
        <v>0</v>
      </c>
      <c r="G166" s="18" t="s">
        <v>589</v>
      </c>
      <c r="H166" s="18" t="s">
        <v>608</v>
      </c>
      <c r="I166" s="18" t="s">
        <v>591</v>
      </c>
      <c r="J166" s="19" t="n">
        <v>600000000</v>
      </c>
      <c r="K166" s="19" t="n">
        <v>400000000</v>
      </c>
      <c r="L166" s="0" t="n">
        <v>2006</v>
      </c>
      <c r="M166" s="20" t="n">
        <f aca="true">DATE(YEAR(NOW()), MONTH(NOW())-180, DAY(NOW()))</f>
        <v>38784</v>
      </c>
      <c r="N166" s="20" t="n">
        <f aca="true">DATE(YEAR(NOW()), MONTH(NOW())-180, DAY(NOW()))</f>
        <v>38784</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2</v>
      </c>
      <c r="AC166" s="0" t="str">
        <f aca="false">VLOOKUP(AB166,Parameters!$A$2:$B$7,2,1)</f>
        <v>&lt;6</v>
      </c>
      <c r="AD166" s="22" t="n">
        <f aca="false">IF(J166&lt;=Parameters!$Y$2,INDEX('Bieu phi VCX'!$D$8:$N$33,MATCH(E166,'Bieu phi VCX'!$A$8:$A$33,0),MATCH(AC166,'Bieu phi VCX'!$D$7:$I$7,)),INDEX('Bieu phi VCX'!$J$8:$O$33,MATCH(E166,'Bieu phi VCX'!$A$8:$A$33,0),MATCH(AC166,'Bieu phi VCX'!$J$7:$O$7,)))</f>
        <v>0.026</v>
      </c>
      <c r="AE166" s="22" t="n">
        <f aca="false">IF(Q166="Y",Parameters!$Z$2,0)</f>
        <v>0.0005</v>
      </c>
      <c r="AF166" s="22" t="n">
        <f aca="false">IF(R166="Y", INDEX('Bieu phi VCX'!$R$8:$W$33,MATCH(E166,'Bieu phi VCX'!$A$8:$A$33,0),MATCH(AC166,'Bieu phi VCX'!$R$7:$W$7,0)), 0)</f>
        <v>0</v>
      </c>
      <c r="AG166" s="19" t="n">
        <f aca="false">VLOOKUP(S166,Parameters!$F$2:$G$5,2,0)</f>
        <v>1400000</v>
      </c>
      <c r="AH166" s="22" t="n">
        <f aca="false">IF(T166="Y", INDEX('Bieu phi VCX'!$X$8:$AC$33,MATCH(E166,'Bieu phi VCX'!$A$8:$A$33,0),MATCH(AC166,'Bieu phi VCX'!$X$7:$AC$7,0)),0)</f>
        <v>0.0025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0.002</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54246575.3424658</v>
      </c>
      <c r="AQ166" s="27" t="s">
        <v>752</v>
      </c>
    </row>
    <row r="167" s="40" customFormat="true" ht="13.8" hidden="false" customHeight="false" outlineLevel="0" collapsed="false">
      <c r="A167" s="35" t="s">
        <v>586</v>
      </c>
      <c r="B167" s="35" t="s">
        <v>587</v>
      </c>
      <c r="C167" s="0" t="s">
        <v>508</v>
      </c>
      <c r="D167" s="35" t="s">
        <v>524</v>
      </c>
      <c r="E167" s="36" t="s">
        <v>615</v>
      </c>
      <c r="F167" s="37" t="n">
        <v>0</v>
      </c>
      <c r="G167" s="18" t="s">
        <v>589</v>
      </c>
      <c r="H167" s="36" t="s">
        <v>608</v>
      </c>
      <c r="I167" s="36" t="s">
        <v>591</v>
      </c>
      <c r="J167" s="37" t="n">
        <v>390000000</v>
      </c>
      <c r="K167" s="37" t="n">
        <v>100000000</v>
      </c>
      <c r="L167" s="0" t="n">
        <v>2020</v>
      </c>
      <c r="M167" s="20" t="n">
        <f aca="true">DATE(YEAR(NOW()), MONTH(NOW())-12, DAY(NOW()))</f>
        <v>43898</v>
      </c>
      <c r="N167" s="20" t="n">
        <f aca="true">DATE(YEAR(NOW()), MONTH(NOW())-12, DAY(NOW()))</f>
        <v>43898</v>
      </c>
      <c r="O167" s="38" t="n">
        <v>43831</v>
      </c>
      <c r="P167" s="38" t="n">
        <v>44196</v>
      </c>
      <c r="Q167" s="39" t="s">
        <v>592</v>
      </c>
      <c r="R167" s="39" t="s">
        <v>592</v>
      </c>
      <c r="S167" s="37" t="s">
        <v>593</v>
      </c>
      <c r="T167" s="39" t="s">
        <v>592</v>
      </c>
      <c r="U167" s="39" t="s">
        <v>592</v>
      </c>
      <c r="V167" s="39" t="s">
        <v>592</v>
      </c>
      <c r="W167" s="39" t="s">
        <v>592</v>
      </c>
      <c r="X167" s="39" t="s">
        <v>592</v>
      </c>
      <c r="Y167" s="39" t="s">
        <v>592</v>
      </c>
      <c r="Z167" s="39" t="s">
        <v>592</v>
      </c>
      <c r="AA167" s="38" t="n">
        <f aca="false">DATE(YEAR(O167)+1,MONTH(O167),DAY(O167))</f>
        <v>44197</v>
      </c>
      <c r="AB167" s="40" t="n">
        <f aca="false">IF(G167="Trong nước", DATEDIF(DATE(YEAR(M167),MONTH(M167),1),DATE(YEAR(N167),MONTH(N167),1),"m"), DATEDIF(DATE(L167,1,1),DATE(YEAR(N167),MONTH(N167),1),"m"))</f>
        <v>2</v>
      </c>
      <c r="AC167" s="40" t="str">
        <f aca="false">VLOOKUP(AB167,Parameters!$A$2:$B$6,2,1)</f>
        <v>&lt;6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751</v>
      </c>
      <c r="AMJ167" s="0"/>
    </row>
    <row r="168" s="40" customFormat="true" ht="13.8" hidden="false" customHeight="false" outlineLevel="0" collapsed="false">
      <c r="A168" s="35"/>
      <c r="B168" s="35" t="s">
        <v>595</v>
      </c>
      <c r="C168" s="0" t="s">
        <v>508</v>
      </c>
      <c r="D168" s="35" t="s">
        <v>524</v>
      </c>
      <c r="E168" s="36" t="s">
        <v>615</v>
      </c>
      <c r="F168" s="37" t="n">
        <v>0</v>
      </c>
      <c r="G168" s="18" t="s">
        <v>589</v>
      </c>
      <c r="H168" s="36" t="s">
        <v>608</v>
      </c>
      <c r="I168" s="36" t="s">
        <v>591</v>
      </c>
      <c r="J168" s="37" t="n">
        <v>390000000</v>
      </c>
      <c r="K168" s="37" t="n">
        <v>100000000</v>
      </c>
      <c r="L168" s="0" t="n">
        <v>2018</v>
      </c>
      <c r="M168" s="20" t="n">
        <f aca="true">DATE(YEAR(NOW()), MONTH(NOW())-36, DAY(NOW()))</f>
        <v>43167</v>
      </c>
      <c r="N168" s="20" t="n">
        <f aca="true">DATE(YEAR(NOW()), MONTH(NOW())-36, DAY(NOW()))</f>
        <v>43167</v>
      </c>
      <c r="O168" s="38" t="n">
        <v>43831</v>
      </c>
      <c r="P168" s="38" t="n">
        <v>44196</v>
      </c>
      <c r="Q168" s="39" t="s">
        <v>592</v>
      </c>
      <c r="R168" s="39" t="s">
        <v>592</v>
      </c>
      <c r="S168" s="37" t="s">
        <v>593</v>
      </c>
      <c r="T168" s="39" t="s">
        <v>592</v>
      </c>
      <c r="U168" s="39" t="s">
        <v>592</v>
      </c>
      <c r="V168" s="39" t="s">
        <v>592</v>
      </c>
      <c r="W168" s="39" t="s">
        <v>592</v>
      </c>
      <c r="X168" s="39" t="s">
        <v>592</v>
      </c>
      <c r="Y168" s="39" t="s">
        <v>592</v>
      </c>
      <c r="Z168" s="39" t="s">
        <v>592</v>
      </c>
      <c r="AA168" s="38" t="n">
        <f aca="false">DATE(YEAR(O168)+1,MONTH(O168),DAY(O168))</f>
        <v>44197</v>
      </c>
      <c r="AB168" s="40" t="n">
        <f aca="false">IF(G168="Trong nước", DATEDIF(DATE(YEAR(M168),MONTH(M168),1),DATE(YEAR(N168),MONTH(N168),1),"m"), DATEDIF(DATE(L168,1,1),DATE(YEAR(N168),MONTH(N168),1),"m"))</f>
        <v>2</v>
      </c>
      <c r="AC168" s="40" t="str">
        <f aca="false">VLOOKUP(AB168,Parameters!$A$2:$B$6,2,1)</f>
        <v>&lt;6</v>
      </c>
      <c r="AD168" s="22" t="n">
        <f aca="false">IF(J168&lt;=Parameters!$Y$2,INDEX('Bieu phi VCX'!$D$8:$N$33,MATCH(E168,'Bieu phi VCX'!$A$8:$A$33,0),MATCH(AC168,'Bieu phi VCX'!$D$7:$I$7,)),INDEX('Bieu phi VCX'!$J$8:$O$33,MATCH(E168,'Bieu phi VCX'!$A$8:$A$33,0),MATCH(AC168,'Bieu phi VCX'!$J$7:$O$7,)))</f>
        <v>0.036</v>
      </c>
      <c r="AE168" s="22" t="n">
        <f aca="false">IF(Q168="Y",Parameters!$Z$2,0)</f>
        <v>0.0005</v>
      </c>
      <c r="AF168" s="41" t="n">
        <f aca="false">IF(R168="Y", INDEX('Bieu phi VCX'!$R$8:$W$33,MATCH(E168,'Bieu phi VCX'!$A$8:$A$33,0),MATCH(AC168,'Bieu phi VCX'!$R$7:$V$7,0)), 0)</f>
        <v>0</v>
      </c>
      <c r="AG168" s="37" t="n">
        <f aca="false">VLOOKUP(S168,Parameters!$F$2:$G$5,2,0)</f>
        <v>0</v>
      </c>
      <c r="AH168" s="41" t="n">
        <f aca="false">IF(T168="Y", INDEX('Bieu phi VCX'!$X$8:$AB$33,MATCH(E168,'Bieu phi VCX'!$A$8:$A$33,0),MATCH(AC168,'Bieu phi VCX'!$X$7:$AB$7,0)),0)</f>
        <v>0.0025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14536643.8356164</v>
      </c>
      <c r="AQ168" s="27" t="s">
        <v>752</v>
      </c>
      <c r="AMJ168" s="0"/>
    </row>
    <row r="169" s="40" customFormat="true" ht="13.8" hidden="false" customHeight="false" outlineLevel="0" collapsed="false">
      <c r="A169" s="35"/>
      <c r="B169" s="35" t="s">
        <v>596</v>
      </c>
      <c r="C169" s="0" t="s">
        <v>508</v>
      </c>
      <c r="D169" s="35" t="s">
        <v>524</v>
      </c>
      <c r="E169" s="36" t="s">
        <v>615</v>
      </c>
      <c r="F169" s="37" t="n">
        <v>0</v>
      </c>
      <c r="G169" s="18" t="s">
        <v>589</v>
      </c>
      <c r="H169" s="36" t="s">
        <v>608</v>
      </c>
      <c r="I169" s="36" t="s">
        <v>591</v>
      </c>
      <c r="J169" s="37" t="n">
        <v>390000000</v>
      </c>
      <c r="K169" s="37" t="n">
        <v>100000000</v>
      </c>
      <c r="L169" s="0" t="n">
        <v>2015</v>
      </c>
      <c r="M169" s="20" t="n">
        <f aca="true">DATE(YEAR(NOW()), MONTH(NOW())-72, DAY(NOW()))</f>
        <v>42071</v>
      </c>
      <c r="N169" s="20" t="n">
        <f aca="true">DATE(YEAR(NOW()), MONTH(NOW())-72, DAY(NOW()))</f>
        <v>42071</v>
      </c>
      <c r="O169" s="38" t="n">
        <v>43831</v>
      </c>
      <c r="P169" s="38" t="n">
        <v>44196</v>
      </c>
      <c r="Q169" s="39" t="s">
        <v>592</v>
      </c>
      <c r="R169" s="39" t="s">
        <v>592</v>
      </c>
      <c r="S169" s="37" t="s">
        <v>593</v>
      </c>
      <c r="T169" s="39" t="s">
        <v>592</v>
      </c>
      <c r="U169" s="39" t="s">
        <v>592</v>
      </c>
      <c r="V169" s="39" t="s">
        <v>592</v>
      </c>
      <c r="W169" s="39" t="s">
        <v>592</v>
      </c>
      <c r="X169" s="39" t="s">
        <v>592</v>
      </c>
      <c r="Y169" s="39" t="s">
        <v>592</v>
      </c>
      <c r="Z169" s="39" t="s">
        <v>592</v>
      </c>
      <c r="AA169" s="38" t="n">
        <f aca="false">DATE(YEAR(O169)+1,MONTH(O169),DAY(O169))</f>
        <v>44197</v>
      </c>
      <c r="AB169" s="40" t="n">
        <f aca="false">IF(G169="Trong nước", DATEDIF(DATE(YEAR(M169),MONTH(M169),1),DATE(YEAR(N169),MONTH(N169),1),"m"), DATEDIF(DATE(L169,1,1),DATE(YEAR(N169),MONTH(N169),1),"m"))</f>
        <v>2</v>
      </c>
      <c r="AC169" s="40" t="str">
        <f aca="false">VLOOKUP(AB169,Parameters!$A$2:$B$6,2,1)</f>
        <v>&lt;6</v>
      </c>
      <c r="AD169" s="22" t="n">
        <f aca="false">IF(J169&lt;=Parameters!$Y$2,INDEX('Bieu phi VCX'!$D$8:$N$33,MATCH(E169,'Bieu phi VCX'!$A$8:$A$33,0),MATCH(AC169,'Bieu phi VCX'!$D$7:$I$7,)),INDEX('Bieu phi VCX'!$J$8:$O$33,MATCH(E169,'Bieu phi VCX'!$A$8:$A$33,0),MATCH(AC169,'Bieu phi VCX'!$J$7:$O$7,)))</f>
        <v>0.036</v>
      </c>
      <c r="AE169" s="22" t="n">
        <f aca="false">IF(Q169="Y",Parameters!$Z$2,0)</f>
        <v>0.0005</v>
      </c>
      <c r="AF169" s="41" t="n">
        <f aca="false">IF(R169="Y", INDEX('Bieu phi VCX'!$R$8:$W$33,MATCH(E169,'Bieu phi VCX'!$A$8:$A$33,0),MATCH(AC169,'Bieu phi VCX'!$R$7:$V$7,0)), 0)</f>
        <v>0</v>
      </c>
      <c r="AG169" s="37" t="n">
        <f aca="false">VLOOKUP(S169,Parameters!$F$2:$G$5,2,0)</f>
        <v>0</v>
      </c>
      <c r="AH169" s="41" t="n">
        <f aca="false">IF(T169="Y", INDEX('Bieu phi VCX'!$X$8:$AB$33,MATCH(E169,'Bieu phi VCX'!$A$8:$A$33,0),MATCH(AC169,'Bieu phi VCX'!$X$7:$AB$7,0)),0)</f>
        <v>0.0025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14536643.8356164</v>
      </c>
      <c r="AQ169" s="27" t="s">
        <v>752</v>
      </c>
      <c r="AMJ169" s="0"/>
    </row>
    <row r="170" s="40" customFormat="true" ht="13.8" hidden="false" customHeight="false" outlineLevel="0" collapsed="false">
      <c r="A170" s="35"/>
      <c r="B170" s="35" t="s">
        <v>597</v>
      </c>
      <c r="C170" s="0" t="s">
        <v>508</v>
      </c>
      <c r="D170" s="35" t="s">
        <v>524</v>
      </c>
      <c r="E170" s="36" t="s">
        <v>615</v>
      </c>
      <c r="F170" s="37" t="n">
        <v>0</v>
      </c>
      <c r="G170" s="18" t="s">
        <v>589</v>
      </c>
      <c r="H170" s="36" t="s">
        <v>608</v>
      </c>
      <c r="I170" s="36" t="s">
        <v>591</v>
      </c>
      <c r="J170" s="37" t="n">
        <v>390000000</v>
      </c>
      <c r="K170" s="37" t="n">
        <v>100000000</v>
      </c>
      <c r="L170" s="0" t="n">
        <v>2011</v>
      </c>
      <c r="M170" s="20" t="n">
        <f aca="true">DATE(YEAR(NOW()), MONTH(NOW())-120, DAY(NOW()))</f>
        <v>40610</v>
      </c>
      <c r="N170" s="20" t="n">
        <f aca="true">DATE(YEAR(NOW()), MONTH(NOW())-120, DAY(NOW()))</f>
        <v>40610</v>
      </c>
      <c r="O170" s="38" t="n">
        <v>43831</v>
      </c>
      <c r="P170" s="38" t="n">
        <v>44196</v>
      </c>
      <c r="Q170" s="39" t="s">
        <v>592</v>
      </c>
      <c r="R170" s="39" t="s">
        <v>592</v>
      </c>
      <c r="S170" s="37" t="s">
        <v>593</v>
      </c>
      <c r="T170" s="39" t="s">
        <v>592</v>
      </c>
      <c r="U170" s="39" t="s">
        <v>592</v>
      </c>
      <c r="V170" s="39" t="s">
        <v>592</v>
      </c>
      <c r="W170" s="39" t="s">
        <v>592</v>
      </c>
      <c r="X170" s="39" t="s">
        <v>592</v>
      </c>
      <c r="Y170" s="39" t="s">
        <v>592</v>
      </c>
      <c r="Z170" s="39" t="s">
        <v>592</v>
      </c>
      <c r="AA170" s="38" t="n">
        <f aca="false">DATE(YEAR(O170)+1,MONTH(O170),DAY(O170))</f>
        <v>44197</v>
      </c>
      <c r="AB170" s="40" t="n">
        <f aca="false">IF(G170="Trong nước", DATEDIF(DATE(YEAR(M170),MONTH(M170),1),DATE(YEAR(N170),MONTH(N170),1),"m"), DATEDIF(DATE(L170,1,1),DATE(YEAR(N170),MONTH(N170),1),"m"))</f>
        <v>2</v>
      </c>
      <c r="AC170" s="40" t="str">
        <f aca="false">VLOOKUP(AB170,Parameters!$A$2:$B$6,2,1)</f>
        <v>&lt;6</v>
      </c>
      <c r="AD170" s="22" t="n">
        <f aca="false">IF(J170&lt;=Parameters!$Y$2,INDEX('Bieu phi VCX'!$D$8:$N$33,MATCH(E170,'Bieu phi VCX'!$A$8:$A$33,0),MATCH(AC170,'Bieu phi VCX'!$D$7:$I$7,)),INDEX('Bieu phi VCX'!$J$8:$O$33,MATCH(E170,'Bieu phi VCX'!$A$8:$A$33,0),MATCH(AC170,'Bieu phi VCX'!$J$7:$O$7,)))</f>
        <v>0.036</v>
      </c>
      <c r="AE170" s="22" t="n">
        <f aca="false">IF(Q170="Y",Parameters!$Z$2,0)</f>
        <v>0.0005</v>
      </c>
      <c r="AF170" s="41" t="n">
        <f aca="false">IF(R170="Y", INDEX('Bieu phi VCX'!$R$8:$W$33,MATCH(E170,'Bieu phi VCX'!$A$8:$A$33,0),MATCH(AC170,'Bieu phi VCX'!$R$7:$V$7,0)), 0)</f>
        <v>0</v>
      </c>
      <c r="AG170" s="37" t="n">
        <f aca="false">VLOOKUP(S170,Parameters!$F$2:$G$5,2,0)</f>
        <v>0</v>
      </c>
      <c r="AH170" s="41" t="n">
        <f aca="false">IF(T170="Y", INDEX('Bieu phi VCX'!$X$8:$AB$33,MATCH(E170,'Bieu phi VCX'!$A$8:$A$33,0),MATCH(AC170,'Bieu phi VCX'!$X$7:$AB$7,0)),0)</f>
        <v>0.0025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0.002</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14536643.8356164</v>
      </c>
      <c r="AQ170" s="27" t="s">
        <v>752</v>
      </c>
      <c r="AMJ170" s="0"/>
    </row>
    <row r="171" s="40" customFormat="true" ht="13.8" hidden="false" customHeight="false" outlineLevel="0" collapsed="false">
      <c r="A171" s="35"/>
      <c r="B171" s="35" t="s">
        <v>598</v>
      </c>
      <c r="C171" s="0" t="s">
        <v>508</v>
      </c>
      <c r="D171" s="35" t="s">
        <v>524</v>
      </c>
      <c r="E171" s="36" t="s">
        <v>615</v>
      </c>
      <c r="F171" s="37" t="n">
        <v>0</v>
      </c>
      <c r="G171" s="18" t="s">
        <v>589</v>
      </c>
      <c r="H171" s="36" t="s">
        <v>608</v>
      </c>
      <c r="I171" s="36" t="s">
        <v>591</v>
      </c>
      <c r="J171" s="37" t="n">
        <v>390000000</v>
      </c>
      <c r="K171" s="37" t="n">
        <v>400000000</v>
      </c>
      <c r="L171" s="0" t="n">
        <v>2006</v>
      </c>
      <c r="M171" s="20" t="n">
        <f aca="true">DATE(YEAR(NOW()), MONTH(NOW())-180, DAY(NOW()))</f>
        <v>38784</v>
      </c>
      <c r="N171" s="20" t="n">
        <f aca="true">DATE(YEAR(NOW()), MONTH(NOW())-180, DAY(NOW()))</f>
        <v>38784</v>
      </c>
      <c r="O171" s="38" t="n">
        <v>43831</v>
      </c>
      <c r="P171" s="38" t="n">
        <v>44196</v>
      </c>
      <c r="Q171" s="39" t="s">
        <v>592</v>
      </c>
      <c r="R171" s="39" t="s">
        <v>592</v>
      </c>
      <c r="S171" s="37" t="n">
        <v>9000000</v>
      </c>
      <c r="T171" s="39" t="s">
        <v>592</v>
      </c>
      <c r="U171" s="39" t="s">
        <v>592</v>
      </c>
      <c r="V171" s="39" t="s">
        <v>592</v>
      </c>
      <c r="W171" s="39" t="s">
        <v>592</v>
      </c>
      <c r="X171" s="39" t="s">
        <v>592</v>
      </c>
      <c r="Y171" s="39" t="s">
        <v>592</v>
      </c>
      <c r="Z171" s="39" t="s">
        <v>592</v>
      </c>
      <c r="AA171" s="38" t="n">
        <f aca="false">DATE(YEAR(O171)+1,MONTH(O171),DAY(O171))</f>
        <v>44197</v>
      </c>
      <c r="AB171" s="40" t="n">
        <f aca="false">IF(G171="Trong nước", DATEDIF(DATE(YEAR(M171),MONTH(M171),1),DATE(YEAR(N171),MONTH(N171),1),"m"), DATEDIF(DATE(L171,1,1),DATE(YEAR(N171),MONTH(N171),1),"m"))</f>
        <v>2</v>
      </c>
      <c r="AC171" s="40" t="str">
        <f aca="false">VLOOKUP(AB171,Parameters!$A$2:$B$7,2,1)</f>
        <v>&lt;6</v>
      </c>
      <c r="AD171" s="22" t="n">
        <f aca="false">IF(J171&lt;=Parameters!$Y$2,INDEX('Bieu phi VCX'!$D$8:$N$33,MATCH(E171,'Bieu phi VCX'!$A$8:$A$33,0),MATCH(AC171,'Bieu phi VCX'!$D$7:$I$7,)),INDEX('Bieu phi VCX'!$J$8:$O$33,MATCH(E171,'Bieu phi VCX'!$A$8:$A$33,0),MATCH(AC171,'Bieu phi VCX'!$J$7:$O$7,)))</f>
        <v>0.036</v>
      </c>
      <c r="AE171" s="22" t="n">
        <f aca="false">IF(Q171="Y",Parameters!$Z$2,0)</f>
        <v>0.0005</v>
      </c>
      <c r="AF171" s="41" t="n">
        <f aca="false">IF(R171="Y", INDEX('Bieu phi VCX'!$R$8:$W$33,MATCH(E171,'Bieu phi VCX'!$A$8:$A$33,0),MATCH(AC171,'Bieu phi VCX'!$R$7:$W$7,0)), 0)</f>
        <v>0</v>
      </c>
      <c r="AG171" s="37" t="n">
        <f aca="false">VLOOKUP(S171,Parameters!$F$2:$G$5,2,0)</f>
        <v>1400000</v>
      </c>
      <c r="AH171" s="41" t="n">
        <f aca="false">IF(T171="Y", INDEX('Bieu phi VCX'!$X$8:$AC$33,MATCH(E171,'Bieu phi VCX'!$A$8:$A$33,0),MATCH(AC171,'Bieu phi VCX'!$X$7:$AC$7,0)),0)</f>
        <v>0.0025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0.002</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60246575.3424658</v>
      </c>
      <c r="AQ171" s="27" t="s">
        <v>752</v>
      </c>
      <c r="AMJ171" s="0"/>
    </row>
    <row r="172" s="40" customFormat="true" ht="13.8" hidden="false" customHeight="false" outlineLevel="0" collapsed="false">
      <c r="A172" s="35" t="s">
        <v>599</v>
      </c>
      <c r="B172" s="35" t="s">
        <v>587</v>
      </c>
      <c r="C172" s="0" t="s">
        <v>508</v>
      </c>
      <c r="D172" s="35" t="s">
        <v>524</v>
      </c>
      <c r="E172" s="36" t="s">
        <v>615</v>
      </c>
      <c r="F172" s="37" t="n">
        <v>0</v>
      </c>
      <c r="G172" s="18" t="s">
        <v>589</v>
      </c>
      <c r="H172" s="36" t="s">
        <v>608</v>
      </c>
      <c r="I172" s="36" t="s">
        <v>591</v>
      </c>
      <c r="J172" s="37" t="n">
        <v>400000000</v>
      </c>
      <c r="K172" s="37" t="n">
        <v>100000000</v>
      </c>
      <c r="L172" s="0" t="n">
        <v>2020</v>
      </c>
      <c r="M172" s="20" t="n">
        <f aca="true">DATE(YEAR(NOW()), MONTH(NOW())-12, DAY(NOW()))</f>
        <v>43898</v>
      </c>
      <c r="N172" s="20" t="n">
        <f aca="true">DATE(YEAR(NOW()), MONTH(NOW())-12, DAY(NOW()))</f>
        <v>43898</v>
      </c>
      <c r="O172" s="38" t="n">
        <v>43831</v>
      </c>
      <c r="P172" s="38" t="n">
        <v>44196</v>
      </c>
      <c r="Q172" s="39" t="s">
        <v>592</v>
      </c>
      <c r="R172" s="39" t="s">
        <v>592</v>
      </c>
      <c r="S172" s="37" t="s">
        <v>593</v>
      </c>
      <c r="T172" s="39" t="s">
        <v>592</v>
      </c>
      <c r="U172" s="39" t="s">
        <v>592</v>
      </c>
      <c r="V172" s="39" t="s">
        <v>592</v>
      </c>
      <c r="W172" s="39" t="s">
        <v>592</v>
      </c>
      <c r="X172" s="39" t="s">
        <v>592</v>
      </c>
      <c r="Y172" s="39" t="s">
        <v>592</v>
      </c>
      <c r="Z172" s="39" t="s">
        <v>592</v>
      </c>
      <c r="AA172" s="38" t="n">
        <f aca="false">DATE(YEAR(O172)+1,MONTH(O172),DAY(O172))</f>
        <v>44197</v>
      </c>
      <c r="AB172" s="40" t="n">
        <f aca="false">IF(G172="Trong nước", DATEDIF(DATE(YEAR(M172),MONTH(M172),1),DATE(YEAR(N172),MONTH(N172),1),"m"), DATEDIF(DATE(L172,1,1),DATE(YEAR(N172),MONTH(N172),1),"m"))</f>
        <v>2</v>
      </c>
      <c r="AC172" s="40" t="str">
        <f aca="false">VLOOKUP(AB172,Parameters!$A$2:$B$6,2,1)</f>
        <v>&lt;6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751</v>
      </c>
      <c r="AMJ172" s="0"/>
    </row>
    <row r="173" s="40" customFormat="true" ht="13.8" hidden="false" customHeight="false" outlineLevel="0" collapsed="false">
      <c r="A173" s="35"/>
      <c r="B173" s="35" t="s">
        <v>595</v>
      </c>
      <c r="C173" s="0" t="s">
        <v>508</v>
      </c>
      <c r="D173" s="35" t="s">
        <v>524</v>
      </c>
      <c r="E173" s="36" t="s">
        <v>615</v>
      </c>
      <c r="F173" s="37" t="n">
        <v>0</v>
      </c>
      <c r="G173" s="18" t="s">
        <v>589</v>
      </c>
      <c r="H173" s="36" t="s">
        <v>608</v>
      </c>
      <c r="I173" s="36" t="s">
        <v>591</v>
      </c>
      <c r="J173" s="37" t="n">
        <v>400000000</v>
      </c>
      <c r="K173" s="37" t="n">
        <v>100000000</v>
      </c>
      <c r="L173" s="0" t="n">
        <v>2018</v>
      </c>
      <c r="M173" s="20" t="n">
        <f aca="true">DATE(YEAR(NOW()), MONTH(NOW())-36, DAY(NOW()))</f>
        <v>43167</v>
      </c>
      <c r="N173" s="20" t="n">
        <f aca="true">DATE(YEAR(NOW()), MONTH(NOW())-36, DAY(NOW()))</f>
        <v>43167</v>
      </c>
      <c r="O173" s="38" t="n">
        <v>43831</v>
      </c>
      <c r="P173" s="38" t="n">
        <v>44196</v>
      </c>
      <c r="Q173" s="39" t="s">
        <v>592</v>
      </c>
      <c r="R173" s="39" t="s">
        <v>592</v>
      </c>
      <c r="S173" s="37" t="s">
        <v>593</v>
      </c>
      <c r="T173" s="39" t="s">
        <v>592</v>
      </c>
      <c r="U173" s="39" t="s">
        <v>592</v>
      </c>
      <c r="V173" s="39" t="s">
        <v>592</v>
      </c>
      <c r="W173" s="39" t="s">
        <v>592</v>
      </c>
      <c r="X173" s="39" t="s">
        <v>592</v>
      </c>
      <c r="Y173" s="39" t="s">
        <v>592</v>
      </c>
      <c r="Z173" s="39" t="s">
        <v>592</v>
      </c>
      <c r="AA173" s="38" t="n">
        <f aca="false">DATE(YEAR(O173)+1,MONTH(O173),DAY(O173))</f>
        <v>44197</v>
      </c>
      <c r="AB173" s="40" t="n">
        <f aca="false">IF(G173="Trong nước", DATEDIF(DATE(YEAR(M173),MONTH(M173),1),DATE(YEAR(N173),MONTH(N173),1),"m"), DATEDIF(DATE(L173,1,1),DATE(YEAR(N173),MONTH(N173),1),"m"))</f>
        <v>2</v>
      </c>
      <c r="AC173" s="40" t="str">
        <f aca="false">VLOOKUP(AB173,Parameters!$A$2:$B$6,2,1)</f>
        <v>&lt;6</v>
      </c>
      <c r="AD173" s="22" t="n">
        <f aca="false">IF(J173&lt;=Parameters!$Y$2,INDEX('Bieu phi VCX'!$D$8:$N$33,MATCH(E173,'Bieu phi VCX'!$A$8:$A$33,0),MATCH(AC173,'Bieu phi VCX'!$D$7:$I$7,)),INDEX('Bieu phi VCX'!$J$8:$O$33,MATCH(E173,'Bieu phi VCX'!$A$8:$A$33,0),MATCH(AC173,'Bieu phi VCX'!$J$7:$O$7,)))</f>
        <v>0.036</v>
      </c>
      <c r="AE173" s="22" t="n">
        <f aca="false">IF(Q173="Y",Parameters!$Z$2,0)</f>
        <v>0.0005</v>
      </c>
      <c r="AF173" s="41" t="n">
        <f aca="false">IF(R173="Y", INDEX('Bieu phi VCX'!$R$8:$W$33,MATCH(E173,'Bieu phi VCX'!$A$8:$A$33,0),MATCH(AC173,'Bieu phi VCX'!$R$7:$V$7,0)), 0)</f>
        <v>0</v>
      </c>
      <c r="AG173" s="37" t="n">
        <f aca="false">VLOOKUP(S173,Parameters!$F$2:$G$5,2,0)</f>
        <v>0</v>
      </c>
      <c r="AH173" s="41" t="n">
        <f aca="false">IF(T173="Y", INDEX('Bieu phi VCX'!$X$8:$AB$33,MATCH(E173,'Bieu phi VCX'!$A$8:$A$33,0),MATCH(AC173,'Bieu phi VCX'!$X$7:$AB$7,0)),0)</f>
        <v>0.0025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14536643.8356164</v>
      </c>
      <c r="AQ173" s="27" t="s">
        <v>752</v>
      </c>
      <c r="AMJ173" s="0"/>
    </row>
    <row r="174" s="40" customFormat="true" ht="13.8" hidden="false" customHeight="false" outlineLevel="0" collapsed="false">
      <c r="A174" s="35"/>
      <c r="B174" s="35" t="s">
        <v>596</v>
      </c>
      <c r="C174" s="0" t="s">
        <v>508</v>
      </c>
      <c r="D174" s="35" t="s">
        <v>524</v>
      </c>
      <c r="E174" s="36" t="s">
        <v>615</v>
      </c>
      <c r="F174" s="37" t="n">
        <v>0</v>
      </c>
      <c r="G174" s="18" t="s">
        <v>589</v>
      </c>
      <c r="H174" s="36" t="s">
        <v>608</v>
      </c>
      <c r="I174" s="36" t="s">
        <v>591</v>
      </c>
      <c r="J174" s="37" t="n">
        <v>400000000</v>
      </c>
      <c r="K174" s="37" t="n">
        <v>100000000</v>
      </c>
      <c r="L174" s="0" t="n">
        <v>2015</v>
      </c>
      <c r="M174" s="20" t="n">
        <f aca="true">DATE(YEAR(NOW()), MONTH(NOW())-72, DAY(NOW()))</f>
        <v>42071</v>
      </c>
      <c r="N174" s="20" t="n">
        <f aca="true">DATE(YEAR(NOW()), MONTH(NOW())-72, DAY(NOW()))</f>
        <v>42071</v>
      </c>
      <c r="O174" s="38" t="n">
        <v>43831</v>
      </c>
      <c r="P174" s="38" t="n">
        <v>44196</v>
      </c>
      <c r="Q174" s="39" t="s">
        <v>592</v>
      </c>
      <c r="R174" s="39" t="s">
        <v>592</v>
      </c>
      <c r="S174" s="37" t="s">
        <v>593</v>
      </c>
      <c r="T174" s="39" t="s">
        <v>592</v>
      </c>
      <c r="U174" s="39" t="s">
        <v>592</v>
      </c>
      <c r="V174" s="39" t="s">
        <v>592</v>
      </c>
      <c r="W174" s="39" t="s">
        <v>592</v>
      </c>
      <c r="X174" s="39" t="s">
        <v>592</v>
      </c>
      <c r="Y174" s="39" t="s">
        <v>592</v>
      </c>
      <c r="Z174" s="39" t="s">
        <v>592</v>
      </c>
      <c r="AA174" s="38" t="n">
        <f aca="false">DATE(YEAR(O174)+1,MONTH(O174),DAY(O174))</f>
        <v>44197</v>
      </c>
      <c r="AB174" s="40" t="n">
        <f aca="false">IF(G174="Trong nước", DATEDIF(DATE(YEAR(M174),MONTH(M174),1),DATE(YEAR(N174),MONTH(N174),1),"m"), DATEDIF(DATE(L174,1,1),DATE(YEAR(N174),MONTH(N174),1),"m"))</f>
        <v>2</v>
      </c>
      <c r="AC174" s="40" t="str">
        <f aca="false">VLOOKUP(AB174,Parameters!$A$2:$B$6,2,1)</f>
        <v>&lt;6</v>
      </c>
      <c r="AD174" s="22" t="n">
        <f aca="false">IF(J174&lt;=Parameters!$Y$2,INDEX('Bieu phi VCX'!$D$8:$N$33,MATCH(E174,'Bieu phi VCX'!$A$8:$A$33,0),MATCH(AC174,'Bieu phi VCX'!$D$7:$I$7,)),INDEX('Bieu phi VCX'!$J$8:$O$33,MATCH(E174,'Bieu phi VCX'!$A$8:$A$33,0),MATCH(AC174,'Bieu phi VCX'!$J$7:$O$7,)))</f>
        <v>0.036</v>
      </c>
      <c r="AE174" s="22" t="n">
        <f aca="false">IF(Q174="Y",Parameters!$Z$2,0)</f>
        <v>0.0005</v>
      </c>
      <c r="AF174" s="41" t="n">
        <f aca="false">IF(R174="Y", INDEX('Bieu phi VCX'!$R$8:$W$33,MATCH(E174,'Bieu phi VCX'!$A$8:$A$33,0),MATCH(AC174,'Bieu phi VCX'!$R$7:$V$7,0)), 0)</f>
        <v>0</v>
      </c>
      <c r="AG174" s="37" t="n">
        <f aca="false">VLOOKUP(S174,Parameters!$F$2:$G$5,2,0)</f>
        <v>0</v>
      </c>
      <c r="AH174" s="41" t="n">
        <f aca="false">IF(T174="Y", INDEX('Bieu phi VCX'!$X$8:$AB$33,MATCH(E174,'Bieu phi VCX'!$A$8:$A$33,0),MATCH(AC174,'Bieu phi VCX'!$X$7:$AB$7,0)),0)</f>
        <v>0.0025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14536643.8356164</v>
      </c>
      <c r="AQ174" s="27" t="s">
        <v>752</v>
      </c>
      <c r="AMJ174" s="0"/>
    </row>
    <row r="175" s="40" customFormat="true" ht="13.8" hidden="false" customHeight="false" outlineLevel="0" collapsed="false">
      <c r="A175" s="35"/>
      <c r="B175" s="35" t="s">
        <v>597</v>
      </c>
      <c r="C175" s="0" t="s">
        <v>508</v>
      </c>
      <c r="D175" s="35" t="s">
        <v>524</v>
      </c>
      <c r="E175" s="36" t="s">
        <v>615</v>
      </c>
      <c r="F175" s="37" t="n">
        <v>0</v>
      </c>
      <c r="G175" s="18" t="s">
        <v>589</v>
      </c>
      <c r="H175" s="36" t="s">
        <v>608</v>
      </c>
      <c r="I175" s="36" t="s">
        <v>591</v>
      </c>
      <c r="J175" s="37" t="n">
        <v>400000000</v>
      </c>
      <c r="K175" s="37" t="n">
        <v>100000000</v>
      </c>
      <c r="L175" s="0" t="n">
        <v>2011</v>
      </c>
      <c r="M175" s="20" t="n">
        <f aca="true">DATE(YEAR(NOW()), MONTH(NOW())-120, DAY(NOW()))</f>
        <v>40610</v>
      </c>
      <c r="N175" s="20" t="n">
        <f aca="true">DATE(YEAR(NOW()), MONTH(NOW())-120, DAY(NOW()))</f>
        <v>40610</v>
      </c>
      <c r="O175" s="38" t="n">
        <v>43831</v>
      </c>
      <c r="P175" s="38" t="n">
        <v>44196</v>
      </c>
      <c r="Q175" s="39" t="s">
        <v>592</v>
      </c>
      <c r="R175" s="39" t="s">
        <v>592</v>
      </c>
      <c r="S175" s="37" t="s">
        <v>593</v>
      </c>
      <c r="T175" s="39" t="s">
        <v>592</v>
      </c>
      <c r="U175" s="39" t="s">
        <v>592</v>
      </c>
      <c r="V175" s="39" t="s">
        <v>592</v>
      </c>
      <c r="W175" s="39" t="s">
        <v>592</v>
      </c>
      <c r="X175" s="39" t="s">
        <v>592</v>
      </c>
      <c r="Y175" s="39" t="s">
        <v>592</v>
      </c>
      <c r="Z175" s="39" t="s">
        <v>592</v>
      </c>
      <c r="AA175" s="38" t="n">
        <f aca="false">DATE(YEAR(O175)+1,MONTH(O175),DAY(O175))</f>
        <v>44197</v>
      </c>
      <c r="AB175" s="40" t="n">
        <f aca="false">IF(G175="Trong nước", DATEDIF(DATE(YEAR(M175),MONTH(M175),1),DATE(YEAR(N175),MONTH(N175),1),"m"), DATEDIF(DATE(L175,1,1),DATE(YEAR(N175),MONTH(N175),1),"m"))</f>
        <v>2</v>
      </c>
      <c r="AC175" s="40" t="str">
        <f aca="false">VLOOKUP(AB175,Parameters!$A$2:$B$6,2,1)</f>
        <v>&lt;6</v>
      </c>
      <c r="AD175" s="22" t="n">
        <f aca="false">IF(J175&lt;=Parameters!$Y$2,INDEX('Bieu phi VCX'!$D$8:$N$33,MATCH(E175,'Bieu phi VCX'!$A$8:$A$33,0),MATCH(AC175,'Bieu phi VCX'!$D$7:$I$7,)),INDEX('Bieu phi VCX'!$J$8:$O$33,MATCH(E175,'Bieu phi VCX'!$A$8:$A$33,0),MATCH(AC175,'Bieu phi VCX'!$J$7:$O$7,)))</f>
        <v>0.036</v>
      </c>
      <c r="AE175" s="22" t="n">
        <f aca="false">IF(Q175="Y",Parameters!$Z$2,0)</f>
        <v>0.0005</v>
      </c>
      <c r="AF175" s="41" t="n">
        <f aca="false">IF(R175="Y", INDEX('Bieu phi VCX'!$R$8:$W$33,MATCH(E175,'Bieu phi VCX'!$A$8:$A$33,0),MATCH(AC175,'Bieu phi VCX'!$R$7:$V$7,0)), 0)</f>
        <v>0</v>
      </c>
      <c r="AG175" s="37" t="n">
        <f aca="false">VLOOKUP(S175,Parameters!$F$2:$G$5,2,0)</f>
        <v>0</v>
      </c>
      <c r="AH175" s="41" t="n">
        <f aca="false">IF(T175="Y", INDEX('Bieu phi VCX'!$X$8:$AB$33,MATCH(E175,'Bieu phi VCX'!$A$8:$A$33,0),MATCH(AC175,'Bieu phi VCX'!$X$7:$AB$7,0)),0)</f>
        <v>0.0025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0.002</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14536643.8356164</v>
      </c>
      <c r="AQ175" s="27" t="s">
        <v>752</v>
      </c>
      <c r="AMJ175" s="0"/>
    </row>
    <row r="176" s="40" customFormat="true" ht="13.8" hidden="false" customHeight="false" outlineLevel="0" collapsed="false">
      <c r="A176" s="35"/>
      <c r="B176" s="35" t="s">
        <v>598</v>
      </c>
      <c r="C176" s="0" t="s">
        <v>508</v>
      </c>
      <c r="D176" s="35" t="s">
        <v>524</v>
      </c>
      <c r="E176" s="36" t="s">
        <v>615</v>
      </c>
      <c r="F176" s="37" t="n">
        <v>0</v>
      </c>
      <c r="G176" s="18" t="s">
        <v>589</v>
      </c>
      <c r="H176" s="36" t="s">
        <v>608</v>
      </c>
      <c r="I176" s="36" t="s">
        <v>591</v>
      </c>
      <c r="J176" s="37" t="n">
        <v>400000000</v>
      </c>
      <c r="K176" s="37" t="n">
        <v>400000000</v>
      </c>
      <c r="L176" s="0" t="n">
        <v>2006</v>
      </c>
      <c r="M176" s="20" t="n">
        <f aca="true">DATE(YEAR(NOW()), MONTH(NOW())-180, DAY(NOW()))</f>
        <v>38784</v>
      </c>
      <c r="N176" s="20" t="n">
        <f aca="true">DATE(YEAR(NOW()), MONTH(NOW())-180, DAY(NOW()))</f>
        <v>38784</v>
      </c>
      <c r="O176" s="38" t="n">
        <v>43831</v>
      </c>
      <c r="P176" s="38" t="n">
        <v>44196</v>
      </c>
      <c r="Q176" s="39" t="s">
        <v>592</v>
      </c>
      <c r="R176" s="39" t="s">
        <v>592</v>
      </c>
      <c r="S176" s="37" t="n">
        <v>9000000</v>
      </c>
      <c r="T176" s="39" t="s">
        <v>592</v>
      </c>
      <c r="U176" s="39" t="s">
        <v>592</v>
      </c>
      <c r="V176" s="39" t="s">
        <v>592</v>
      </c>
      <c r="W176" s="39" t="s">
        <v>592</v>
      </c>
      <c r="X176" s="39" t="s">
        <v>592</v>
      </c>
      <c r="Y176" s="39" t="s">
        <v>592</v>
      </c>
      <c r="Z176" s="39" t="s">
        <v>592</v>
      </c>
      <c r="AA176" s="38" t="n">
        <f aca="false">DATE(YEAR(O176)+1,MONTH(O176),DAY(O176))</f>
        <v>44197</v>
      </c>
      <c r="AB176" s="40" t="n">
        <f aca="false">IF(G176="Trong nước", DATEDIF(DATE(YEAR(M176),MONTH(M176),1),DATE(YEAR(N176),MONTH(N176),1),"m"), DATEDIF(DATE(L176,1,1),DATE(YEAR(N176),MONTH(N176),1),"m"))</f>
        <v>2</v>
      </c>
      <c r="AC176" s="40" t="str">
        <f aca="false">VLOOKUP(AB176,Parameters!$A$2:$B$7,2,1)</f>
        <v>&lt;6</v>
      </c>
      <c r="AD176" s="22" t="n">
        <f aca="false">IF(J176&lt;=Parameters!$Y$2,INDEX('Bieu phi VCX'!$D$8:$N$33,MATCH(E176,'Bieu phi VCX'!$A$8:$A$33,0),MATCH(AC176,'Bieu phi VCX'!$D$7:$I$7,)),INDEX('Bieu phi VCX'!$J$8:$O$33,MATCH(E176,'Bieu phi VCX'!$A$8:$A$33,0),MATCH(AC176,'Bieu phi VCX'!$J$7:$O$7,)))</f>
        <v>0.036</v>
      </c>
      <c r="AE176" s="22" t="n">
        <f aca="false">IF(Q176="Y",Parameters!$Z$2,0)</f>
        <v>0.0005</v>
      </c>
      <c r="AF176" s="41" t="n">
        <f aca="false">IF(R176="Y", INDEX('Bieu phi VCX'!$R$8:$W$33,MATCH(E176,'Bieu phi VCX'!$A$8:$A$33,0),MATCH(AC176,'Bieu phi VCX'!$R$7:$W$7,0)), 0)</f>
        <v>0</v>
      </c>
      <c r="AG176" s="37" t="n">
        <f aca="false">VLOOKUP(S176,Parameters!$F$2:$G$5,2,0)</f>
        <v>1400000</v>
      </c>
      <c r="AH176" s="41" t="n">
        <f aca="false">IF(T176="Y", INDEX('Bieu phi VCX'!$X$8:$AC$33,MATCH(E176,'Bieu phi VCX'!$A$8:$A$33,0),MATCH(AC176,'Bieu phi VCX'!$X$7:$AC$7,0)),0)</f>
        <v>0.0025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0.002</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60246575.3424658</v>
      </c>
      <c r="AQ176" s="27" t="s">
        <v>752</v>
      </c>
      <c r="AMJ176" s="0"/>
    </row>
    <row r="177" s="40" customFormat="true" ht="13.8" hidden="false" customHeight="false" outlineLevel="0" collapsed="false">
      <c r="A177" s="35" t="s">
        <v>600</v>
      </c>
      <c r="B177" s="35" t="s">
        <v>587</v>
      </c>
      <c r="C177" s="0" t="s">
        <v>508</v>
      </c>
      <c r="D177" s="35" t="s">
        <v>524</v>
      </c>
      <c r="E177" s="36" t="s">
        <v>615</v>
      </c>
      <c r="F177" s="37" t="n">
        <v>0</v>
      </c>
      <c r="G177" s="18" t="s">
        <v>589</v>
      </c>
      <c r="H177" s="36" t="s">
        <v>608</v>
      </c>
      <c r="I177" s="36" t="s">
        <v>591</v>
      </c>
      <c r="J177" s="37" t="n">
        <v>410000000</v>
      </c>
      <c r="K177" s="37" t="n">
        <v>400000000</v>
      </c>
      <c r="L177" s="0" t="n">
        <v>2020</v>
      </c>
      <c r="M177" s="20" t="n">
        <f aca="true">DATE(YEAR(NOW()), MONTH(NOW())-12, DAY(NOW()))</f>
        <v>43898</v>
      </c>
      <c r="N177" s="20" t="n">
        <f aca="true">DATE(YEAR(NOW()), MONTH(NOW())-12, DAY(NOW()))</f>
        <v>43898</v>
      </c>
      <c r="O177" s="38" t="n">
        <v>43831</v>
      </c>
      <c r="P177" s="38" t="n">
        <v>44196</v>
      </c>
      <c r="Q177" s="39" t="s">
        <v>592</v>
      </c>
      <c r="R177" s="39" t="s">
        <v>592</v>
      </c>
      <c r="S177" s="37" t="s">
        <v>593</v>
      </c>
      <c r="T177" s="39" t="s">
        <v>592</v>
      </c>
      <c r="U177" s="39" t="s">
        <v>592</v>
      </c>
      <c r="V177" s="39" t="s">
        <v>592</v>
      </c>
      <c r="W177" s="39" t="s">
        <v>592</v>
      </c>
      <c r="X177" s="39" t="s">
        <v>592</v>
      </c>
      <c r="Y177" s="39" t="s">
        <v>592</v>
      </c>
      <c r="Z177" s="39" t="s">
        <v>592</v>
      </c>
      <c r="AA177" s="38" t="n">
        <f aca="false">DATE(YEAR(O177)+1,MONTH(O177),DAY(O177))</f>
        <v>44197</v>
      </c>
      <c r="AB177" s="40" t="n">
        <f aca="false">IF(G177="Trong nước", DATEDIF(DATE(YEAR(M177),MONTH(M177),1),DATE(YEAR(N177),MONTH(N177),1),"m"), DATEDIF(DATE(L177,1,1),DATE(YEAR(N177),MONTH(N177),1),"m"))</f>
        <v>2</v>
      </c>
      <c r="AC177" s="40" t="str">
        <f aca="false">VLOOKUP(AB177,Parameters!$A$2:$B$6,2,1)</f>
        <v>&lt;6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751</v>
      </c>
      <c r="AMJ177" s="0"/>
    </row>
    <row r="178" s="40" customFormat="true" ht="13.8" hidden="false" customHeight="false" outlineLevel="0" collapsed="false">
      <c r="A178" s="35"/>
      <c r="B178" s="35" t="s">
        <v>595</v>
      </c>
      <c r="C178" s="0" t="s">
        <v>508</v>
      </c>
      <c r="D178" s="35" t="s">
        <v>524</v>
      </c>
      <c r="E178" s="36" t="s">
        <v>615</v>
      </c>
      <c r="F178" s="37" t="n">
        <v>0</v>
      </c>
      <c r="G178" s="18" t="s">
        <v>589</v>
      </c>
      <c r="H178" s="36" t="s">
        <v>608</v>
      </c>
      <c r="I178" s="36" t="s">
        <v>591</v>
      </c>
      <c r="J178" s="37" t="n">
        <v>500000000</v>
      </c>
      <c r="K178" s="37" t="n">
        <v>400000000</v>
      </c>
      <c r="L178" s="0" t="n">
        <v>2018</v>
      </c>
      <c r="M178" s="20" t="n">
        <f aca="true">DATE(YEAR(NOW()), MONTH(NOW())-36, DAY(NOW()))</f>
        <v>43167</v>
      </c>
      <c r="N178" s="20" t="n">
        <f aca="true">DATE(YEAR(NOW()), MONTH(NOW())-36, DAY(NOW()))</f>
        <v>43167</v>
      </c>
      <c r="O178" s="38" t="n">
        <v>43831</v>
      </c>
      <c r="P178" s="38" t="n">
        <v>44196</v>
      </c>
      <c r="Q178" s="39" t="s">
        <v>592</v>
      </c>
      <c r="R178" s="39" t="s">
        <v>592</v>
      </c>
      <c r="S178" s="37" t="s">
        <v>593</v>
      </c>
      <c r="T178" s="39" t="s">
        <v>592</v>
      </c>
      <c r="U178" s="39" t="s">
        <v>592</v>
      </c>
      <c r="V178" s="39" t="s">
        <v>592</v>
      </c>
      <c r="W178" s="39" t="s">
        <v>592</v>
      </c>
      <c r="X178" s="39" t="s">
        <v>592</v>
      </c>
      <c r="Y178" s="39" t="s">
        <v>592</v>
      </c>
      <c r="Z178" s="39" t="s">
        <v>592</v>
      </c>
      <c r="AA178" s="38" t="n">
        <f aca="false">DATE(YEAR(O178)+1,MONTH(O178),DAY(O178))</f>
        <v>44197</v>
      </c>
      <c r="AB178" s="40" t="n">
        <f aca="false">IF(G178="Trong nước", DATEDIF(DATE(YEAR(M178),MONTH(M178),1),DATE(YEAR(N178),MONTH(N178),1),"m"), DATEDIF(DATE(L178,1,1),DATE(YEAR(N178),MONTH(N178),1),"m"))</f>
        <v>2</v>
      </c>
      <c r="AC178" s="40" t="str">
        <f aca="false">VLOOKUP(AB178,Parameters!$A$2:$B$6,2,1)</f>
        <v>&lt;6</v>
      </c>
      <c r="AD178" s="22" t="n">
        <f aca="false">IF(J178&lt;=Parameters!$Y$2,INDEX('Bieu phi VCX'!$D$8:$N$33,MATCH(E178,'Bieu phi VCX'!$A$8:$A$33,0),MATCH(AC178,'Bieu phi VCX'!$D$7:$I$7,)),INDEX('Bieu phi VCX'!$J$8:$O$33,MATCH(E178,'Bieu phi VCX'!$A$8:$A$33,0),MATCH(AC178,'Bieu phi VCX'!$J$7:$O$7,)))</f>
        <v>0.026</v>
      </c>
      <c r="AE178" s="22" t="n">
        <f aca="false">IF(Q178="Y",Parameters!$Z$2,0)</f>
        <v>0.0005</v>
      </c>
      <c r="AF178" s="41" t="n">
        <f aca="false">IF(R178="Y", INDEX('Bieu phi VCX'!$R$8:$W$33,MATCH(E178,'Bieu phi VCX'!$A$8:$A$33,0),MATCH(AC178,'Bieu phi VCX'!$R$7:$V$7,0)), 0)</f>
        <v>0</v>
      </c>
      <c r="AG178" s="37" t="n">
        <f aca="false">VLOOKUP(S178,Parameters!$F$2:$G$5,2,0)</f>
        <v>0</v>
      </c>
      <c r="AH178" s="41" t="n">
        <f aca="false">IF(T178="Y", INDEX('Bieu phi VCX'!$X$8:$AB$33,MATCH(E178,'Bieu phi VCX'!$A$8:$A$33,0),MATCH(AC178,'Bieu phi VCX'!$X$7:$AB$7,0)),0)</f>
        <v>0.0025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52146575.3424658</v>
      </c>
      <c r="AQ178" s="27" t="s">
        <v>752</v>
      </c>
      <c r="AMJ178" s="0"/>
    </row>
    <row r="179" s="40" customFormat="true" ht="13.8" hidden="false" customHeight="false" outlineLevel="0" collapsed="false">
      <c r="A179" s="35"/>
      <c r="B179" s="35" t="s">
        <v>596</v>
      </c>
      <c r="C179" s="0" t="s">
        <v>508</v>
      </c>
      <c r="D179" s="35" t="s">
        <v>524</v>
      </c>
      <c r="E179" s="36" t="s">
        <v>615</v>
      </c>
      <c r="F179" s="37" t="n">
        <v>0</v>
      </c>
      <c r="G179" s="18" t="s">
        <v>589</v>
      </c>
      <c r="H179" s="36" t="s">
        <v>608</v>
      </c>
      <c r="I179" s="36" t="s">
        <v>591</v>
      </c>
      <c r="J179" s="37" t="n">
        <v>450000000</v>
      </c>
      <c r="K179" s="37" t="n">
        <v>400000000</v>
      </c>
      <c r="L179" s="0" t="n">
        <v>2015</v>
      </c>
      <c r="M179" s="20" t="n">
        <f aca="true">DATE(YEAR(NOW()), MONTH(NOW())-72, DAY(NOW()))</f>
        <v>42071</v>
      </c>
      <c r="N179" s="20" t="n">
        <f aca="true">DATE(YEAR(NOW()), MONTH(NOW())-72, DAY(NOW()))</f>
        <v>42071</v>
      </c>
      <c r="O179" s="38" t="n">
        <v>43831</v>
      </c>
      <c r="P179" s="38" t="n">
        <v>44196</v>
      </c>
      <c r="Q179" s="39" t="s">
        <v>592</v>
      </c>
      <c r="R179" s="39" t="s">
        <v>592</v>
      </c>
      <c r="S179" s="37" t="s">
        <v>593</v>
      </c>
      <c r="T179" s="39" t="s">
        <v>592</v>
      </c>
      <c r="U179" s="39" t="s">
        <v>592</v>
      </c>
      <c r="V179" s="39" t="s">
        <v>592</v>
      </c>
      <c r="W179" s="39" t="s">
        <v>592</v>
      </c>
      <c r="X179" s="39" t="s">
        <v>592</v>
      </c>
      <c r="Y179" s="39" t="s">
        <v>592</v>
      </c>
      <c r="Z179" s="39" t="s">
        <v>592</v>
      </c>
      <c r="AA179" s="38" t="n">
        <f aca="false">DATE(YEAR(O179)+1,MONTH(O179),DAY(O179))</f>
        <v>44197</v>
      </c>
      <c r="AB179" s="40" t="n">
        <f aca="false">IF(G179="Trong nước", DATEDIF(DATE(YEAR(M179),MONTH(M179),1),DATE(YEAR(N179),MONTH(N179),1),"m"), DATEDIF(DATE(L179,1,1),DATE(YEAR(N179),MONTH(N179),1),"m"))</f>
        <v>2</v>
      </c>
      <c r="AC179" s="40" t="str">
        <f aca="false">VLOOKUP(AB179,Parameters!$A$2:$B$6,2,1)</f>
        <v>&lt;6</v>
      </c>
      <c r="AD179" s="22" t="n">
        <f aca="false">IF(J179&lt;=Parameters!$Y$2,INDEX('Bieu phi VCX'!$D$8:$N$33,MATCH(E179,'Bieu phi VCX'!$A$8:$A$33,0),MATCH(AC179,'Bieu phi VCX'!$D$7:$I$7,)),INDEX('Bieu phi VCX'!$J$8:$O$33,MATCH(E179,'Bieu phi VCX'!$A$8:$A$33,0),MATCH(AC179,'Bieu phi VCX'!$J$7:$O$7,)))</f>
        <v>0.026</v>
      </c>
      <c r="AE179" s="22" t="n">
        <f aca="false">IF(Q179="Y",Parameters!$Z$2,0)</f>
        <v>0.0005</v>
      </c>
      <c r="AF179" s="41" t="n">
        <f aca="false">IF(R179="Y", INDEX('Bieu phi VCX'!$R$8:$W$33,MATCH(E179,'Bieu phi VCX'!$A$8:$A$33,0),MATCH(AC179,'Bieu phi VCX'!$R$7:$V$7,0)), 0)</f>
        <v>0</v>
      </c>
      <c r="AG179" s="37" t="n">
        <f aca="false">VLOOKUP(S179,Parameters!$F$2:$G$5,2,0)</f>
        <v>0</v>
      </c>
      <c r="AH179" s="41" t="n">
        <f aca="false">IF(T179="Y", INDEX('Bieu phi VCX'!$X$8:$AB$33,MATCH(E179,'Bieu phi VCX'!$A$8:$A$33,0),MATCH(AC179,'Bieu phi VCX'!$X$7:$AB$7,0)),0)</f>
        <v>0.0025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52146575.3424658</v>
      </c>
      <c r="AQ179" s="27" t="s">
        <v>752</v>
      </c>
      <c r="AMJ179" s="0"/>
    </row>
    <row r="180" s="40" customFormat="true" ht="13.8" hidden="false" customHeight="false" outlineLevel="0" collapsed="false">
      <c r="A180" s="35"/>
      <c r="B180" s="35" t="s">
        <v>597</v>
      </c>
      <c r="C180" s="0" t="s">
        <v>508</v>
      </c>
      <c r="D180" s="35" t="s">
        <v>524</v>
      </c>
      <c r="E180" s="36" t="s">
        <v>615</v>
      </c>
      <c r="F180" s="37" t="n">
        <v>0</v>
      </c>
      <c r="G180" s="18" t="s">
        <v>589</v>
      </c>
      <c r="H180" s="36" t="s">
        <v>608</v>
      </c>
      <c r="I180" s="36" t="s">
        <v>591</v>
      </c>
      <c r="J180" s="37" t="n">
        <v>600000000</v>
      </c>
      <c r="K180" s="37" t="n">
        <v>400000000</v>
      </c>
      <c r="L180" s="0" t="n">
        <v>2011</v>
      </c>
      <c r="M180" s="20" t="n">
        <f aca="true">DATE(YEAR(NOW()), MONTH(NOW())-120, DAY(NOW()))</f>
        <v>40610</v>
      </c>
      <c r="N180" s="20" t="n">
        <f aca="true">DATE(YEAR(NOW()), MONTH(NOW())-120, DAY(NOW()))</f>
        <v>40610</v>
      </c>
      <c r="O180" s="38" t="n">
        <v>43831</v>
      </c>
      <c r="P180" s="38" t="n">
        <v>44196</v>
      </c>
      <c r="Q180" s="39" t="s">
        <v>592</v>
      </c>
      <c r="R180" s="39" t="s">
        <v>592</v>
      </c>
      <c r="S180" s="37" t="s">
        <v>593</v>
      </c>
      <c r="T180" s="39" t="s">
        <v>592</v>
      </c>
      <c r="U180" s="39" t="s">
        <v>592</v>
      </c>
      <c r="V180" s="39" t="s">
        <v>592</v>
      </c>
      <c r="W180" s="39" t="s">
        <v>592</v>
      </c>
      <c r="X180" s="39" t="s">
        <v>592</v>
      </c>
      <c r="Y180" s="39" t="s">
        <v>592</v>
      </c>
      <c r="Z180" s="39" t="s">
        <v>592</v>
      </c>
      <c r="AA180" s="38" t="n">
        <f aca="false">DATE(YEAR(O180)+1,MONTH(O180),DAY(O180))</f>
        <v>44197</v>
      </c>
      <c r="AB180" s="40" t="n">
        <f aca="false">IF(G180="Trong nước", DATEDIF(DATE(YEAR(M180),MONTH(M180),1),DATE(YEAR(N180),MONTH(N180),1),"m"), DATEDIF(DATE(L180,1,1),DATE(YEAR(N180),MONTH(N180),1),"m"))</f>
        <v>2</v>
      </c>
      <c r="AC180" s="40" t="str">
        <f aca="false">VLOOKUP(AB180,Parameters!$A$2:$B$6,2,1)</f>
        <v>&lt;6</v>
      </c>
      <c r="AD180" s="22" t="n">
        <f aca="false">IF(J180&lt;=Parameters!$Y$2,INDEX('Bieu phi VCX'!$D$8:$N$33,MATCH(E180,'Bieu phi VCX'!$A$8:$A$33,0),MATCH(AC180,'Bieu phi VCX'!$D$7:$I$7,)),INDEX('Bieu phi VCX'!$J$8:$O$33,MATCH(E180,'Bieu phi VCX'!$A$8:$A$33,0),MATCH(AC180,'Bieu phi VCX'!$J$7:$O$7,)))</f>
        <v>0.026</v>
      </c>
      <c r="AE180" s="22" t="n">
        <f aca="false">IF(Q180="Y",Parameters!$Z$2,0)</f>
        <v>0.0005</v>
      </c>
      <c r="AF180" s="41" t="n">
        <f aca="false">IF(R180="Y", INDEX('Bieu phi VCX'!$R$8:$W$33,MATCH(E180,'Bieu phi VCX'!$A$8:$A$33,0),MATCH(AC180,'Bieu phi VCX'!$R$7:$V$7,0)), 0)</f>
        <v>0</v>
      </c>
      <c r="AG180" s="37" t="n">
        <f aca="false">VLOOKUP(S180,Parameters!$F$2:$G$5,2,0)</f>
        <v>0</v>
      </c>
      <c r="AH180" s="41" t="n">
        <f aca="false">IF(T180="Y", INDEX('Bieu phi VCX'!$X$8:$AB$33,MATCH(E180,'Bieu phi VCX'!$A$8:$A$33,0),MATCH(AC180,'Bieu phi VCX'!$X$7:$AB$7,0)),0)</f>
        <v>0.0025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0.002</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52146575.3424658</v>
      </c>
      <c r="AQ180" s="27" t="s">
        <v>752</v>
      </c>
      <c r="AMJ180" s="0"/>
    </row>
    <row r="181" s="40" customFormat="true" ht="13.8" hidden="false" customHeight="false" outlineLevel="0" collapsed="false">
      <c r="A181" s="35"/>
      <c r="B181" s="35" t="s">
        <v>598</v>
      </c>
      <c r="C181" s="0" t="s">
        <v>508</v>
      </c>
      <c r="D181" s="35" t="s">
        <v>524</v>
      </c>
      <c r="E181" s="36" t="s">
        <v>615</v>
      </c>
      <c r="F181" s="37" t="n">
        <v>0</v>
      </c>
      <c r="G181" s="18" t="s">
        <v>589</v>
      </c>
      <c r="H181" s="36" t="s">
        <v>608</v>
      </c>
      <c r="I181" s="36" t="s">
        <v>591</v>
      </c>
      <c r="J181" s="37" t="n">
        <v>600000000</v>
      </c>
      <c r="K181" s="37" t="n">
        <v>400000000</v>
      </c>
      <c r="L181" s="0" t="n">
        <v>2006</v>
      </c>
      <c r="M181" s="20" t="n">
        <f aca="true">DATE(YEAR(NOW()), MONTH(NOW())-180, DAY(NOW()))</f>
        <v>38784</v>
      </c>
      <c r="N181" s="20" t="n">
        <f aca="true">DATE(YEAR(NOW()), MONTH(NOW())-180, DAY(NOW()))</f>
        <v>38784</v>
      </c>
      <c r="O181" s="38" t="n">
        <v>43831</v>
      </c>
      <c r="P181" s="38" t="n">
        <v>44196</v>
      </c>
      <c r="Q181" s="39" t="s">
        <v>592</v>
      </c>
      <c r="R181" s="39" t="s">
        <v>592</v>
      </c>
      <c r="S181" s="37" t="n">
        <v>9000000</v>
      </c>
      <c r="T181" s="39" t="s">
        <v>592</v>
      </c>
      <c r="U181" s="39" t="s">
        <v>592</v>
      </c>
      <c r="V181" s="39" t="s">
        <v>592</v>
      </c>
      <c r="W181" s="39" t="s">
        <v>592</v>
      </c>
      <c r="X181" s="39" t="s">
        <v>592</v>
      </c>
      <c r="Y181" s="39" t="s">
        <v>592</v>
      </c>
      <c r="Z181" s="39" t="s">
        <v>592</v>
      </c>
      <c r="AA181" s="38" t="n">
        <f aca="false">DATE(YEAR(O181)+1,MONTH(O181),DAY(O181))</f>
        <v>44197</v>
      </c>
      <c r="AB181" s="40" t="n">
        <f aca="false">IF(G181="Trong nước", DATEDIF(DATE(YEAR(M181),MONTH(M181),1),DATE(YEAR(N181),MONTH(N181),1),"m"), DATEDIF(DATE(L181,1,1),DATE(YEAR(N181),MONTH(N181),1),"m"))</f>
        <v>2</v>
      </c>
      <c r="AC181" s="40" t="str">
        <f aca="false">VLOOKUP(AB181,Parameters!$A$2:$B$7,2,1)</f>
        <v>&lt;6</v>
      </c>
      <c r="AD181" s="22" t="n">
        <f aca="false">IF(J181&lt;=Parameters!$Y$2,INDEX('Bieu phi VCX'!$D$8:$N$33,MATCH(E181,'Bieu phi VCX'!$A$8:$A$33,0),MATCH(AC181,'Bieu phi VCX'!$D$7:$I$7,)),INDEX('Bieu phi VCX'!$J$8:$O$33,MATCH(E181,'Bieu phi VCX'!$A$8:$A$33,0),MATCH(AC181,'Bieu phi VCX'!$J$7:$O$7,)))</f>
        <v>0.026</v>
      </c>
      <c r="AE181" s="22" t="n">
        <f aca="false">IF(Q181="Y",Parameters!$Z$2,0)</f>
        <v>0.0005</v>
      </c>
      <c r="AF181" s="41" t="n">
        <f aca="false">IF(R181="Y", INDEX('Bieu phi VCX'!$R$8:$W$33,MATCH(E181,'Bieu phi VCX'!$A$8:$A$33,0),MATCH(AC181,'Bieu phi VCX'!$R$7:$W$7,0)), 0)</f>
        <v>0</v>
      </c>
      <c r="AG181" s="37" t="n">
        <f aca="false">VLOOKUP(S181,Parameters!$F$2:$G$5,2,0)</f>
        <v>1400000</v>
      </c>
      <c r="AH181" s="41" t="n">
        <f aca="false">IF(T181="Y", INDEX('Bieu phi VCX'!$X$8:$AC$33,MATCH(E181,'Bieu phi VCX'!$A$8:$A$33,0),MATCH(AC181,'Bieu phi VCX'!$X$7:$AC$7,0)),0)</f>
        <v>0.0025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0.002</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54246575.3424658</v>
      </c>
      <c r="AQ181" s="27" t="s">
        <v>752</v>
      </c>
      <c r="AMJ181" s="0"/>
    </row>
    <row r="182" customFormat="false" ht="13.8" hidden="false" customHeight="false" outlineLevel="0" collapsed="false">
      <c r="A182" s="17" t="s">
        <v>586</v>
      </c>
      <c r="B182" s="17" t="s">
        <v>587</v>
      </c>
      <c r="C182" s="0" t="s">
        <v>508</v>
      </c>
      <c r="D182" s="17" t="s">
        <v>526</v>
      </c>
      <c r="E182" s="18" t="s">
        <v>616</v>
      </c>
      <c r="F182" s="19" t="n">
        <v>0</v>
      </c>
      <c r="G182" s="18" t="s">
        <v>589</v>
      </c>
      <c r="H182" s="18" t="s">
        <v>608</v>
      </c>
      <c r="I182" s="18" t="s">
        <v>591</v>
      </c>
      <c r="J182" s="19" t="n">
        <v>390000000</v>
      </c>
      <c r="K182" s="19" t="n">
        <v>100000000</v>
      </c>
      <c r="L182" s="0" t="n">
        <v>2020</v>
      </c>
      <c r="M182" s="20" t="n">
        <f aca="true">DATE(YEAR(NOW()), MONTH(NOW())-12, DAY(NOW()))</f>
        <v>43898</v>
      </c>
      <c r="N182" s="20" t="n">
        <f aca="true">DATE(YEAR(NOW()), MONTH(NOW())-12, DAY(NOW()))</f>
        <v>43898</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2</v>
      </c>
      <c r="AC182" s="0" t="str">
        <f aca="false">VLOOKUP(AB182,Parameters!$A$2:$B$6,2,1)</f>
        <v>&lt;6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752</v>
      </c>
    </row>
    <row r="183" customFormat="false" ht="13.8" hidden="false" customHeight="false" outlineLevel="0" collapsed="false">
      <c r="A183" s="17"/>
      <c r="B183" s="17" t="s">
        <v>595</v>
      </c>
      <c r="C183" s="0" t="s">
        <v>508</v>
      </c>
      <c r="D183" s="17" t="s">
        <v>526</v>
      </c>
      <c r="E183" s="18" t="s">
        <v>616</v>
      </c>
      <c r="F183" s="19" t="n">
        <v>0</v>
      </c>
      <c r="G183" s="18" t="s">
        <v>589</v>
      </c>
      <c r="H183" s="18" t="s">
        <v>608</v>
      </c>
      <c r="I183" s="18" t="s">
        <v>591</v>
      </c>
      <c r="J183" s="19" t="n">
        <v>390000000</v>
      </c>
      <c r="K183" s="19" t="n">
        <v>100000000</v>
      </c>
      <c r="L183" s="0" t="n">
        <v>2018</v>
      </c>
      <c r="M183" s="20" t="n">
        <f aca="true">DATE(YEAR(NOW()), MONTH(NOW())-36, DAY(NOW()))</f>
        <v>43167</v>
      </c>
      <c r="N183" s="20" t="n">
        <f aca="true">DATE(YEAR(NOW()), MONTH(NOW())-36, DAY(NOW()))</f>
        <v>43167</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2</v>
      </c>
      <c r="AC183" s="0" t="str">
        <f aca="false">VLOOKUP(AB183,Parameters!$A$2:$B$6,2,1)</f>
        <v>&lt;6</v>
      </c>
      <c r="AD183" s="22" t="n">
        <f aca="false">IF(J183&lt;=Parameters!$Y$2,INDEX('Bieu phi VCX'!$D$8:$N$33,MATCH(E183,'Bieu phi VCX'!$A$8:$A$33,0),MATCH(AC183,'Bieu phi VCX'!$D$7:$I$7,)),INDEX('Bieu phi VCX'!$J$8:$O$33,MATCH(E183,'Bieu phi VCX'!$A$8:$A$33,0),MATCH(AC183,'Bieu phi VCX'!$J$7:$O$7,)))</f>
        <v>0.032</v>
      </c>
      <c r="AE183" s="22" t="n">
        <f aca="false">IF(Q183="Y",Parameters!$Z$2,0)</f>
        <v>0.0005</v>
      </c>
      <c r="AF183" s="22" t="n">
        <f aca="false">IF(R183="Y", INDEX('Bieu phi VCX'!$R$8:$W$33,MATCH(E183,'Bieu phi VCX'!$A$8:$A$33,0),MATCH(AC183,'Bieu phi VCX'!$R$7:$V$7,0)), 0)</f>
        <v>0</v>
      </c>
      <c r="AG183" s="19" t="n">
        <f aca="false">VLOOKUP(S183,Parameters!$F$2:$G$5,2,0)</f>
        <v>0</v>
      </c>
      <c r="AH183" s="22" t="n">
        <f aca="false">IF(T183="Y", INDEX('Bieu phi VCX'!$X$8:$AB$33,MATCH(E183,'Bieu phi VCX'!$A$8:$A$33,0),MATCH(AC183,'Bieu phi VCX'!$X$7:$AB$7,0)),0)</f>
        <v>0.0025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13711643.8356164</v>
      </c>
      <c r="AQ183" s="27" t="s">
        <v>752</v>
      </c>
    </row>
    <row r="184" customFormat="false" ht="13.8" hidden="false" customHeight="false" outlineLevel="0" collapsed="false">
      <c r="A184" s="17"/>
      <c r="B184" s="17" t="s">
        <v>596</v>
      </c>
      <c r="C184" s="0" t="s">
        <v>508</v>
      </c>
      <c r="D184" s="17" t="s">
        <v>526</v>
      </c>
      <c r="E184" s="18" t="s">
        <v>616</v>
      </c>
      <c r="F184" s="19" t="n">
        <v>0</v>
      </c>
      <c r="G184" s="18" t="s">
        <v>589</v>
      </c>
      <c r="H184" s="18" t="s">
        <v>608</v>
      </c>
      <c r="I184" s="18" t="s">
        <v>591</v>
      </c>
      <c r="J184" s="19" t="n">
        <v>390000000</v>
      </c>
      <c r="K184" s="19" t="n">
        <v>100000000</v>
      </c>
      <c r="L184" s="0" t="n">
        <v>2015</v>
      </c>
      <c r="M184" s="20" t="n">
        <f aca="true">DATE(YEAR(NOW()), MONTH(NOW())-72, DAY(NOW()))</f>
        <v>42071</v>
      </c>
      <c r="N184" s="20" t="n">
        <f aca="true">DATE(YEAR(NOW()), MONTH(NOW())-72, DAY(NOW()))</f>
        <v>42071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2</v>
      </c>
      <c r="AC184" s="0" t="str">
        <f aca="false">VLOOKUP(AB184,Parameters!$A$2:$B$6,2,1)</f>
        <v>&lt;6</v>
      </c>
      <c r="AD184" s="22" t="n">
        <f aca="false">IF(J184&lt;=Parameters!$Y$2,INDEX('Bieu phi VCX'!$D$8:$N$33,MATCH(E184,'Bieu phi VCX'!$A$8:$A$33,0),MATCH(AC184,'Bieu phi VCX'!$D$7:$I$7,)),INDEX('Bieu phi VCX'!$J$8:$O$33,MATCH(E184,'Bieu phi VCX'!$A$8:$A$33,0),MATCH(AC184,'Bieu phi VCX'!$J$7:$O$7,)))</f>
        <v>0.032</v>
      </c>
      <c r="AE184" s="22" t="n">
        <f aca="false">IF(Q184="Y",Parameters!$Z$2,0)</f>
        <v>0.0005</v>
      </c>
      <c r="AF184" s="22" t="n">
        <f aca="false">IF(R184="Y", INDEX('Bieu phi VCX'!$R$8:$W$33,MATCH(E184,'Bieu phi VCX'!$A$8:$A$33,0),MATCH(AC184,'Bieu phi VCX'!$R$7:$V$7,0)), 0)</f>
        <v>0</v>
      </c>
      <c r="AG184" s="19" t="n">
        <f aca="false">VLOOKUP(S184,Parameters!$F$2:$G$5,2,0)</f>
        <v>0</v>
      </c>
      <c r="AH184" s="22" t="n">
        <f aca="false">IF(T184="Y", INDEX('Bieu phi VCX'!$X$8:$AB$33,MATCH(E184,'Bieu phi VCX'!$A$8:$A$33,0),MATCH(AC184,'Bieu phi VCX'!$X$7:$AB$7,0)),0)</f>
        <v>0.0025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13711643.8356164</v>
      </c>
      <c r="AQ184" s="27" t="s">
        <v>752</v>
      </c>
    </row>
    <row r="185" customFormat="false" ht="13.8" hidden="false" customHeight="false" outlineLevel="0" collapsed="false">
      <c r="A185" s="17"/>
      <c r="B185" s="17" t="s">
        <v>597</v>
      </c>
      <c r="C185" s="0" t="s">
        <v>508</v>
      </c>
      <c r="D185" s="17" t="s">
        <v>526</v>
      </c>
      <c r="E185" s="18" t="s">
        <v>616</v>
      </c>
      <c r="F185" s="19" t="n">
        <v>0</v>
      </c>
      <c r="G185" s="18" t="s">
        <v>589</v>
      </c>
      <c r="H185" s="18" t="s">
        <v>608</v>
      </c>
      <c r="I185" s="18" t="s">
        <v>591</v>
      </c>
      <c r="J185" s="19" t="n">
        <v>390000000</v>
      </c>
      <c r="K185" s="19" t="n">
        <v>100000000</v>
      </c>
      <c r="L185" s="0" t="n">
        <v>2011</v>
      </c>
      <c r="M185" s="20" t="n">
        <f aca="true">DATE(YEAR(NOW()), MONTH(NOW())-120, DAY(NOW()))</f>
        <v>40610</v>
      </c>
      <c r="N185" s="20" t="n">
        <f aca="true">DATE(YEAR(NOW()), MONTH(NOW())-120, DAY(NOW()))</f>
        <v>40610</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2</v>
      </c>
      <c r="AC185" s="0" t="str">
        <f aca="false">VLOOKUP(AB185,Parameters!$A$2:$B$6,2,1)</f>
        <v>&lt;6</v>
      </c>
      <c r="AD185" s="22" t="n">
        <f aca="false">IF(J185&lt;=Parameters!$Y$2,INDEX('Bieu phi VCX'!$D$8:$N$33,MATCH(E185,'Bieu phi VCX'!$A$8:$A$33,0),MATCH(AC185,'Bieu phi VCX'!$D$7:$I$7,)),INDEX('Bieu phi VCX'!$J$8:$O$33,MATCH(E185,'Bieu phi VCX'!$A$8:$A$33,0),MATCH(AC185,'Bieu phi VCX'!$J$7:$O$7,)))</f>
        <v>0.032</v>
      </c>
      <c r="AE185" s="22" t="n">
        <f aca="false">IF(Q185="Y",Parameters!$Z$2,0)</f>
        <v>0.0005</v>
      </c>
      <c r="AF185" s="22" t="n">
        <f aca="false">IF(R185="Y", INDEX('Bieu phi VCX'!$R$8:$W$33,MATCH(E185,'Bieu phi VCX'!$A$8:$A$33,0),MATCH(AC185,'Bieu phi VCX'!$R$7:$V$7,0)), 0)</f>
        <v>0</v>
      </c>
      <c r="AG185" s="19" t="n">
        <f aca="false">VLOOKUP(S185,Parameters!$F$2:$G$5,2,0)</f>
        <v>0</v>
      </c>
      <c r="AH185" s="22" t="n">
        <f aca="false">IF(T185="Y", INDEX('Bieu phi VCX'!$X$8:$AB$33,MATCH(E185,'Bieu phi VCX'!$A$8:$A$33,0),MATCH(AC185,'Bieu phi VCX'!$X$7:$AB$7,0)),0)</f>
        <v>0.0025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0.0005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13711643.8356164</v>
      </c>
      <c r="AQ185" s="27" t="s">
        <v>752</v>
      </c>
    </row>
    <row r="186" customFormat="false" ht="13.8" hidden="false" customHeight="false" outlineLevel="0" collapsed="false">
      <c r="A186" s="17"/>
      <c r="B186" s="17" t="s">
        <v>598</v>
      </c>
      <c r="C186" s="0" t="s">
        <v>508</v>
      </c>
      <c r="D186" s="17" t="s">
        <v>526</v>
      </c>
      <c r="E186" s="18" t="s">
        <v>616</v>
      </c>
      <c r="F186" s="19" t="n">
        <v>0</v>
      </c>
      <c r="G186" s="18" t="s">
        <v>589</v>
      </c>
      <c r="H186" s="18" t="s">
        <v>608</v>
      </c>
      <c r="I186" s="18" t="s">
        <v>591</v>
      </c>
      <c r="J186" s="19" t="n">
        <v>390000000</v>
      </c>
      <c r="K186" s="19" t="n">
        <v>400000000</v>
      </c>
      <c r="L186" s="0" t="n">
        <v>2006</v>
      </c>
      <c r="M186" s="20" t="n">
        <f aca="true">DATE(YEAR(NOW()), MONTH(NOW())-180, DAY(NOW()))</f>
        <v>38784</v>
      </c>
      <c r="N186" s="20" t="n">
        <f aca="true">DATE(YEAR(NOW()), MONTH(NOW())-180, DAY(NOW()))</f>
        <v>38784</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2</v>
      </c>
      <c r="AC186" s="0" t="str">
        <f aca="false">VLOOKUP(AB186,Parameters!$A$2:$B$7,2,1)</f>
        <v>&lt;6</v>
      </c>
      <c r="AD186" s="22" t="n">
        <f aca="false">IF(J186&lt;=Parameters!$Y$2,INDEX('Bieu phi VCX'!$D$8:$N$33,MATCH(E186,'Bieu phi VCX'!$A$8:$A$33,0),MATCH(AC186,'Bieu phi VCX'!$D$7:$I$7,)),INDEX('Bieu phi VCX'!$J$8:$O$33,MATCH(E186,'Bieu phi VCX'!$A$8:$A$33,0),MATCH(AC186,'Bieu phi VCX'!$J$7:$O$7,)))</f>
        <v>0.032</v>
      </c>
      <c r="AE186" s="22" t="n">
        <f aca="false">IF(Q186="Y",Parameters!$Z$2,0)</f>
        <v>0.0005</v>
      </c>
      <c r="AF186" s="22" t="n">
        <f aca="false">IF(R186="Y", INDEX('Bieu phi VCX'!$R$8:$W$33,MATCH(E186,'Bieu phi VCX'!$A$8:$A$33,0),MATCH(AC186,'Bieu phi VCX'!$R$7:$W$7,0)), 0)</f>
        <v>0</v>
      </c>
      <c r="AG186" s="19" t="n">
        <f aca="false">VLOOKUP(S186,Parameters!$F$2:$G$5,2,0)</f>
        <v>1400000</v>
      </c>
      <c r="AH186" s="22" t="n">
        <f aca="false">IF(T186="Y", INDEX('Bieu phi VCX'!$X$8:$AC$33,MATCH(E186,'Bieu phi VCX'!$A$8:$A$33,0),MATCH(AC186,'Bieu phi VCX'!$X$7:$AC$7,0)),0)</f>
        <v>0.0025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56946575.3424658</v>
      </c>
      <c r="AQ186" s="27" t="s">
        <v>752</v>
      </c>
    </row>
    <row r="187" customFormat="false" ht="13.8" hidden="false" customHeight="false" outlineLevel="0" collapsed="false">
      <c r="A187" s="17" t="s">
        <v>599</v>
      </c>
      <c r="B187" s="17" t="s">
        <v>587</v>
      </c>
      <c r="C187" s="0" t="s">
        <v>508</v>
      </c>
      <c r="D187" s="17" t="s">
        <v>526</v>
      </c>
      <c r="E187" s="18" t="s">
        <v>616</v>
      </c>
      <c r="F187" s="19" t="n">
        <v>0</v>
      </c>
      <c r="G187" s="18" t="s">
        <v>589</v>
      </c>
      <c r="H187" s="18" t="s">
        <v>608</v>
      </c>
      <c r="I187" s="18" t="s">
        <v>591</v>
      </c>
      <c r="J187" s="19" t="n">
        <v>400000000</v>
      </c>
      <c r="K187" s="19" t="n">
        <v>100000000</v>
      </c>
      <c r="L187" s="0" t="n">
        <v>2020</v>
      </c>
      <c r="M187" s="20" t="n">
        <f aca="true">DATE(YEAR(NOW()), MONTH(NOW())-12, DAY(NOW()))</f>
        <v>43898</v>
      </c>
      <c r="N187" s="20" t="n">
        <f aca="true">DATE(YEAR(NOW()), MONTH(NOW())-12, DAY(NOW()))</f>
        <v>43898</v>
      </c>
      <c r="O187" s="20" t="n">
        <v>43831</v>
      </c>
      <c r="P187" s="20" t="n">
        <v>44196</v>
      </c>
      <c r="Q187" s="21" t="s">
        <v>592</v>
      </c>
      <c r="R187" s="21" t="s">
        <v>592</v>
      </c>
      <c r="S187" s="19" t="s">
        <v>593</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2</v>
      </c>
      <c r="AC187" s="0" t="str">
        <f aca="false">VLOOKUP(AB187,Parameters!$A$2:$B$6,2,1)</f>
        <v>&lt;6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752</v>
      </c>
    </row>
    <row r="188" customFormat="false" ht="13.8" hidden="false" customHeight="false" outlineLevel="0" collapsed="false">
      <c r="A188" s="17"/>
      <c r="B188" s="17" t="s">
        <v>595</v>
      </c>
      <c r="C188" s="0" t="s">
        <v>508</v>
      </c>
      <c r="D188" s="17" t="s">
        <v>526</v>
      </c>
      <c r="E188" s="18" t="s">
        <v>616</v>
      </c>
      <c r="F188" s="19" t="n">
        <v>0</v>
      </c>
      <c r="G188" s="18" t="s">
        <v>589</v>
      </c>
      <c r="H188" s="18" t="s">
        <v>608</v>
      </c>
      <c r="I188" s="18" t="s">
        <v>591</v>
      </c>
      <c r="J188" s="19" t="n">
        <v>400000000</v>
      </c>
      <c r="K188" s="19" t="n">
        <v>100000000</v>
      </c>
      <c r="L188" s="0" t="n">
        <v>2018</v>
      </c>
      <c r="M188" s="20" t="n">
        <f aca="true">DATE(YEAR(NOW()), MONTH(NOW())-36, DAY(NOW()))</f>
        <v>43167</v>
      </c>
      <c r="N188" s="20" t="n">
        <f aca="true">DATE(YEAR(NOW()), MONTH(NOW())-36, DAY(NOW()))</f>
        <v>43167</v>
      </c>
      <c r="O188" s="20" t="n">
        <v>43831</v>
      </c>
      <c r="P188" s="20" t="n">
        <v>44196</v>
      </c>
      <c r="Q188" s="21" t="s">
        <v>592</v>
      </c>
      <c r="R188" s="21" t="s">
        <v>592</v>
      </c>
      <c r="S188" s="19" t="s">
        <v>593</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2</v>
      </c>
      <c r="AC188" s="0" t="str">
        <f aca="false">VLOOKUP(AB188,Parameters!$A$2:$B$6,2,1)</f>
        <v>&lt;6</v>
      </c>
      <c r="AD188" s="22" t="n">
        <f aca="false">IF(J188&lt;=Parameters!$Y$2,INDEX('Bieu phi VCX'!$D$8:$N$33,MATCH(E188,'Bieu phi VCX'!$A$8:$A$33,0),MATCH(AC188,'Bieu phi VCX'!$D$7:$I$7,)),INDEX('Bieu phi VCX'!$J$8:$O$33,MATCH(E188,'Bieu phi VCX'!$A$8:$A$33,0),MATCH(AC188,'Bieu phi VCX'!$J$7:$O$7,)))</f>
        <v>0.032</v>
      </c>
      <c r="AE188" s="22" t="n">
        <f aca="false">IF(Q188="Y",Parameters!$Z$2,0)</f>
        <v>0.0005</v>
      </c>
      <c r="AF188" s="22" t="n">
        <f aca="false">IF(R188="Y", INDEX('Bieu phi VCX'!$R$8:$W$33,MATCH(E188,'Bieu phi VCX'!$A$8:$A$33,0),MATCH(AC188,'Bieu phi VCX'!$R$7:$V$7,0)), 0)</f>
        <v>0</v>
      </c>
      <c r="AG188" s="19" t="n">
        <f aca="false">VLOOKUP(S188,Parameters!$F$2:$G$5,2,0)</f>
        <v>0</v>
      </c>
      <c r="AH188" s="22" t="n">
        <f aca="false">IF(T188="Y", INDEX('Bieu phi VCX'!$X$8:$AB$33,MATCH(E188,'Bieu phi VCX'!$A$8:$A$33,0),MATCH(AC188,'Bieu phi VCX'!$X$7:$AB$7,0)),0)</f>
        <v>0.0025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13711643.8356164</v>
      </c>
      <c r="AQ188" s="27" t="s">
        <v>752</v>
      </c>
    </row>
    <row r="189" customFormat="false" ht="13.8" hidden="false" customHeight="false" outlineLevel="0" collapsed="false">
      <c r="A189" s="17"/>
      <c r="B189" s="17" t="s">
        <v>596</v>
      </c>
      <c r="C189" s="0" t="s">
        <v>508</v>
      </c>
      <c r="D189" s="17" t="s">
        <v>526</v>
      </c>
      <c r="E189" s="18" t="s">
        <v>616</v>
      </c>
      <c r="F189" s="19" t="n">
        <v>0</v>
      </c>
      <c r="G189" s="18" t="s">
        <v>589</v>
      </c>
      <c r="H189" s="18" t="s">
        <v>608</v>
      </c>
      <c r="I189" s="18" t="s">
        <v>591</v>
      </c>
      <c r="J189" s="19" t="n">
        <v>400000000</v>
      </c>
      <c r="K189" s="19" t="n">
        <v>100000000</v>
      </c>
      <c r="L189" s="0" t="n">
        <v>2015</v>
      </c>
      <c r="M189" s="20" t="n">
        <f aca="true">DATE(YEAR(NOW()), MONTH(NOW())-72, DAY(NOW()))</f>
        <v>42071</v>
      </c>
      <c r="N189" s="20" t="n">
        <f aca="true">DATE(YEAR(NOW()), MONTH(NOW())-72, DAY(NOW()))</f>
        <v>42071</v>
      </c>
      <c r="O189" s="20" t="n">
        <v>43831</v>
      </c>
      <c r="P189" s="20" t="n">
        <v>44196</v>
      </c>
      <c r="Q189" s="21" t="s">
        <v>592</v>
      </c>
      <c r="R189" s="21" t="s">
        <v>592</v>
      </c>
      <c r="S189" s="19" t="s">
        <v>593</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2</v>
      </c>
      <c r="AC189" s="0" t="str">
        <f aca="false">VLOOKUP(AB189,Parameters!$A$2:$B$6,2,1)</f>
        <v>&lt;6</v>
      </c>
      <c r="AD189" s="22" t="n">
        <f aca="false">IF(J189&lt;=Parameters!$Y$2,INDEX('Bieu phi VCX'!$D$8:$N$33,MATCH(E189,'Bieu phi VCX'!$A$8:$A$33,0),MATCH(AC189,'Bieu phi VCX'!$D$7:$I$7,)),INDEX('Bieu phi VCX'!$J$8:$O$33,MATCH(E189,'Bieu phi VCX'!$A$8:$A$33,0),MATCH(AC189,'Bieu phi VCX'!$J$7:$O$7,)))</f>
        <v>0.032</v>
      </c>
      <c r="AE189" s="22" t="n">
        <f aca="false">IF(Q189="Y",Parameters!$Z$2,0)</f>
        <v>0.0005</v>
      </c>
      <c r="AF189" s="22" t="n">
        <f aca="false">IF(R189="Y", INDEX('Bieu phi VCX'!$R$8:$W$33,MATCH(E189,'Bieu phi VCX'!$A$8:$A$33,0),MATCH(AC189,'Bieu phi VCX'!$R$7:$V$7,0)), 0)</f>
        <v>0</v>
      </c>
      <c r="AG189" s="19" t="n">
        <f aca="false">VLOOKUP(S189,Parameters!$F$2:$G$5,2,0)</f>
        <v>0</v>
      </c>
      <c r="AH189" s="22" t="n">
        <f aca="false">IF(T189="Y", INDEX('Bieu phi VCX'!$X$8:$AB$33,MATCH(E189,'Bieu phi VCX'!$A$8:$A$33,0),MATCH(AC189,'Bieu phi VCX'!$X$7:$AB$7,0)),0)</f>
        <v>0.0025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13711643.8356164</v>
      </c>
      <c r="AQ189" s="27" t="s">
        <v>752</v>
      </c>
    </row>
    <row r="190" customFormat="false" ht="13.8" hidden="false" customHeight="false" outlineLevel="0" collapsed="false">
      <c r="A190" s="17"/>
      <c r="B190" s="17" t="s">
        <v>597</v>
      </c>
      <c r="C190" s="0" t="s">
        <v>508</v>
      </c>
      <c r="D190" s="17" t="s">
        <v>526</v>
      </c>
      <c r="E190" s="18" t="s">
        <v>616</v>
      </c>
      <c r="F190" s="19" t="n">
        <v>0</v>
      </c>
      <c r="G190" s="18" t="s">
        <v>589</v>
      </c>
      <c r="H190" s="18" t="s">
        <v>608</v>
      </c>
      <c r="I190" s="18" t="s">
        <v>591</v>
      </c>
      <c r="J190" s="19" t="n">
        <v>400000000</v>
      </c>
      <c r="K190" s="19" t="n">
        <v>100000000</v>
      </c>
      <c r="L190" s="0" t="n">
        <v>2011</v>
      </c>
      <c r="M190" s="20" t="n">
        <f aca="true">DATE(YEAR(NOW()), MONTH(NOW())-120, DAY(NOW()))</f>
        <v>40610</v>
      </c>
      <c r="N190" s="20" t="n">
        <f aca="true">DATE(YEAR(NOW()), MONTH(NOW())-120, DAY(NOW()))</f>
        <v>40610</v>
      </c>
      <c r="O190" s="20" t="n">
        <v>43831</v>
      </c>
      <c r="P190" s="20" t="n">
        <v>44196</v>
      </c>
      <c r="Q190" s="21" t="s">
        <v>592</v>
      </c>
      <c r="R190" s="21" t="s">
        <v>592</v>
      </c>
      <c r="S190" s="19" t="s">
        <v>593</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2</v>
      </c>
      <c r="AC190" s="0" t="str">
        <f aca="false">VLOOKUP(AB190,Parameters!$A$2:$B$6,2,1)</f>
        <v>&lt;6</v>
      </c>
      <c r="AD190" s="22" t="n">
        <f aca="false">IF(J190&lt;=Parameters!$Y$2,INDEX('Bieu phi VCX'!$D$8:$N$33,MATCH(E190,'Bieu phi VCX'!$A$8:$A$33,0),MATCH(AC190,'Bieu phi VCX'!$D$7:$I$7,)),INDEX('Bieu phi VCX'!$J$8:$O$33,MATCH(E190,'Bieu phi VCX'!$A$8:$A$33,0),MATCH(AC190,'Bieu phi VCX'!$J$7:$O$7,)))</f>
        <v>0.032</v>
      </c>
      <c r="AE190" s="22" t="n">
        <f aca="false">IF(Q190="Y",Parameters!$Z$2,0)</f>
        <v>0.0005</v>
      </c>
      <c r="AF190" s="22" t="n">
        <f aca="false">IF(R190="Y", INDEX('Bieu phi VCX'!$R$8:$W$33,MATCH(E190,'Bieu phi VCX'!$A$8:$A$33,0),MATCH(AC190,'Bieu phi VCX'!$R$7:$V$7,0)), 0)</f>
        <v>0</v>
      </c>
      <c r="AG190" s="19" t="n">
        <f aca="false">VLOOKUP(S190,Parameters!$F$2:$G$5,2,0)</f>
        <v>0</v>
      </c>
      <c r="AH190" s="22" t="n">
        <f aca="false">IF(T190="Y", INDEX('Bieu phi VCX'!$X$8:$AB$33,MATCH(E190,'Bieu phi VCX'!$A$8:$A$33,0),MATCH(AC190,'Bieu phi VCX'!$X$7:$AB$7,0)),0)</f>
        <v>0.0025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0.0005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13711643.8356164</v>
      </c>
      <c r="AQ190" s="27" t="s">
        <v>752</v>
      </c>
    </row>
    <row r="191" customFormat="false" ht="13.8" hidden="false" customHeight="false" outlineLevel="0" collapsed="false">
      <c r="A191" s="17"/>
      <c r="B191" s="17" t="s">
        <v>598</v>
      </c>
      <c r="C191" s="0" t="s">
        <v>508</v>
      </c>
      <c r="D191" s="17" t="s">
        <v>526</v>
      </c>
      <c r="E191" s="18" t="s">
        <v>616</v>
      </c>
      <c r="F191" s="19" t="n">
        <v>0</v>
      </c>
      <c r="G191" s="18" t="s">
        <v>589</v>
      </c>
      <c r="H191" s="18" t="s">
        <v>608</v>
      </c>
      <c r="I191" s="18" t="s">
        <v>591</v>
      </c>
      <c r="J191" s="19" t="n">
        <v>400000000</v>
      </c>
      <c r="K191" s="19" t="n">
        <v>400000000</v>
      </c>
      <c r="L191" s="0" t="n">
        <v>2006</v>
      </c>
      <c r="M191" s="20" t="n">
        <f aca="true">DATE(YEAR(NOW()), MONTH(NOW())-180, DAY(NOW()))</f>
        <v>38784</v>
      </c>
      <c r="N191" s="20" t="n">
        <f aca="true">DATE(YEAR(NOW()), MONTH(NOW())-180, DAY(NOW()))</f>
        <v>38784</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2</v>
      </c>
      <c r="AC191" s="0" t="str">
        <f aca="false">VLOOKUP(AB191,Parameters!$A$2:$B$7,2,1)</f>
        <v>&lt;6</v>
      </c>
      <c r="AD191" s="22" t="n">
        <f aca="false">IF(J191&lt;=Parameters!$Y$2,INDEX('Bieu phi VCX'!$D$8:$N$33,MATCH(E191,'Bieu phi VCX'!$A$8:$A$33,0),MATCH(AC191,'Bieu phi VCX'!$D$7:$I$7,)),INDEX('Bieu phi VCX'!$J$8:$O$33,MATCH(E191,'Bieu phi VCX'!$A$8:$A$33,0),MATCH(AC191,'Bieu phi VCX'!$J$7:$O$7,)))</f>
        <v>0.032</v>
      </c>
      <c r="AE191" s="22" t="n">
        <f aca="false">IF(Q191="Y",Parameters!$Z$2,0)</f>
        <v>0.0005</v>
      </c>
      <c r="AF191" s="22" t="n">
        <f aca="false">IF(R191="Y", INDEX('Bieu phi VCX'!$R$8:$W$33,MATCH(E191,'Bieu phi VCX'!$A$8:$A$33,0),MATCH(AC191,'Bieu phi VCX'!$R$7:$W$7,0)), 0)</f>
        <v>0</v>
      </c>
      <c r="AG191" s="19" t="n">
        <f aca="false">VLOOKUP(S191,Parameters!$F$2:$G$5,2,0)</f>
        <v>1400000</v>
      </c>
      <c r="AH191" s="22" t="n">
        <f aca="false">IF(T191="Y", INDEX('Bieu phi VCX'!$X$8:$AC$33,MATCH(E191,'Bieu phi VCX'!$A$8:$A$33,0),MATCH(AC191,'Bieu phi VCX'!$X$7:$AC$7,0)),0)</f>
        <v>0.0025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56946575.3424658</v>
      </c>
      <c r="AQ191" s="27" t="s">
        <v>752</v>
      </c>
    </row>
    <row r="192" customFormat="false" ht="13.8" hidden="false" customHeight="false" outlineLevel="0" collapsed="false">
      <c r="A192" s="17" t="s">
        <v>600</v>
      </c>
      <c r="B192" s="17" t="s">
        <v>587</v>
      </c>
      <c r="C192" s="0" t="s">
        <v>508</v>
      </c>
      <c r="D192" s="17" t="s">
        <v>526</v>
      </c>
      <c r="E192" s="18" t="s">
        <v>616</v>
      </c>
      <c r="F192" s="19" t="n">
        <v>0</v>
      </c>
      <c r="G192" s="18" t="s">
        <v>589</v>
      </c>
      <c r="H192" s="18" t="s">
        <v>608</v>
      </c>
      <c r="I192" s="18" t="s">
        <v>591</v>
      </c>
      <c r="J192" s="19" t="n">
        <v>410000000</v>
      </c>
      <c r="K192" s="19" t="n">
        <v>400000000</v>
      </c>
      <c r="L192" s="0" t="n">
        <v>2020</v>
      </c>
      <c r="M192" s="20" t="n">
        <f aca="true">DATE(YEAR(NOW()), MONTH(NOW())-12, DAY(NOW()))</f>
        <v>43898</v>
      </c>
      <c r="N192" s="20" t="n">
        <f aca="true">DATE(YEAR(NOW()), MONTH(NOW())-12, DAY(NOW()))</f>
        <v>43898</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2</v>
      </c>
      <c r="AC192" s="0" t="str">
        <f aca="false">VLOOKUP(AB192,Parameters!$A$2:$B$6,2,1)</f>
        <v>&lt;6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752</v>
      </c>
    </row>
    <row r="193" customFormat="false" ht="13.8" hidden="false" customHeight="false" outlineLevel="0" collapsed="false">
      <c r="A193" s="17"/>
      <c r="B193" s="17" t="s">
        <v>595</v>
      </c>
      <c r="C193" s="0" t="s">
        <v>508</v>
      </c>
      <c r="D193" s="17" t="s">
        <v>526</v>
      </c>
      <c r="E193" s="18" t="s">
        <v>616</v>
      </c>
      <c r="F193" s="19" t="n">
        <v>0</v>
      </c>
      <c r="G193" s="18" t="s">
        <v>589</v>
      </c>
      <c r="H193" s="18" t="s">
        <v>608</v>
      </c>
      <c r="I193" s="18" t="s">
        <v>591</v>
      </c>
      <c r="J193" s="19" t="n">
        <v>500000000</v>
      </c>
      <c r="K193" s="19" t="n">
        <v>400000000</v>
      </c>
      <c r="L193" s="0" t="n">
        <v>2018</v>
      </c>
      <c r="M193" s="20" t="n">
        <f aca="true">DATE(YEAR(NOW()), MONTH(NOW())-36, DAY(NOW()))</f>
        <v>43167</v>
      </c>
      <c r="N193" s="20" t="n">
        <f aca="true">DATE(YEAR(NOW()), MONTH(NOW())-36, DAY(NOW()))</f>
        <v>43167</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2</v>
      </c>
      <c r="AC193" s="0" t="str">
        <f aca="false">VLOOKUP(AB193,Parameters!$A$2:$B$6,2,1)</f>
        <v>&lt;6</v>
      </c>
      <c r="AD193" s="22" t="n">
        <f aca="false">IF(J193&lt;=Parameters!$Y$2,INDEX('Bieu phi VCX'!$D$8:$N$33,MATCH(E193,'Bieu phi VCX'!$A$8:$A$33,0),MATCH(AC193,'Bieu phi VCX'!$D$7:$I$7,)),INDEX('Bieu phi VCX'!$J$8:$O$33,MATCH(E193,'Bieu phi VCX'!$A$8:$A$33,0),MATCH(AC193,'Bieu phi VCX'!$J$7:$O$7,)))</f>
        <v>0.028</v>
      </c>
      <c r="AE193" s="22" t="n">
        <f aca="false">IF(Q193="Y",Parameters!$Z$2,0)</f>
        <v>0.0005</v>
      </c>
      <c r="AF193" s="22" t="n">
        <f aca="false">IF(R193="Y", INDEX('Bieu phi VCX'!$R$8:$W$33,MATCH(E193,'Bieu phi VCX'!$A$8:$A$33,0),MATCH(AC193,'Bieu phi VCX'!$R$7:$V$7,0)), 0)</f>
        <v>0</v>
      </c>
      <c r="AG193" s="19" t="n">
        <f aca="false">VLOOKUP(S193,Parameters!$F$2:$G$5,2,0)</f>
        <v>0</v>
      </c>
      <c r="AH193" s="22" t="n">
        <f aca="false">IF(T193="Y", INDEX('Bieu phi VCX'!$X$8:$AB$33,MATCH(E193,'Bieu phi VCX'!$A$8:$A$33,0),MATCH(AC193,'Bieu phi VCX'!$X$7:$AB$7,0)),0)</f>
        <v>0.0025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52446575.3424658</v>
      </c>
      <c r="AQ193" s="27" t="s">
        <v>752</v>
      </c>
    </row>
    <row r="194" customFormat="false" ht="13.8" hidden="false" customHeight="false" outlineLevel="0" collapsed="false">
      <c r="A194" s="17"/>
      <c r="B194" s="17" t="s">
        <v>596</v>
      </c>
      <c r="C194" s="0" t="s">
        <v>508</v>
      </c>
      <c r="D194" s="17" t="s">
        <v>526</v>
      </c>
      <c r="E194" s="18" t="s">
        <v>616</v>
      </c>
      <c r="F194" s="19" t="n">
        <v>0</v>
      </c>
      <c r="G194" s="18" t="s">
        <v>589</v>
      </c>
      <c r="H194" s="18" t="s">
        <v>608</v>
      </c>
      <c r="I194" s="18" t="s">
        <v>591</v>
      </c>
      <c r="J194" s="19" t="n">
        <v>450000000</v>
      </c>
      <c r="K194" s="19" t="n">
        <v>400000000</v>
      </c>
      <c r="L194" s="0" t="n">
        <v>2015</v>
      </c>
      <c r="M194" s="20" t="n">
        <f aca="true">DATE(YEAR(NOW()), MONTH(NOW())-72, DAY(NOW()))</f>
        <v>42071</v>
      </c>
      <c r="N194" s="20" t="n">
        <f aca="true">DATE(YEAR(NOW()), MONTH(NOW())-72, DAY(NOW()))</f>
        <v>42071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2</v>
      </c>
      <c r="AC194" s="0" t="str">
        <f aca="false">VLOOKUP(AB194,Parameters!$A$2:$B$6,2,1)</f>
        <v>&lt;6</v>
      </c>
      <c r="AD194" s="22" t="n">
        <f aca="false">IF(J194&lt;=Parameters!$Y$2,INDEX('Bieu phi VCX'!$D$8:$N$33,MATCH(E194,'Bieu phi VCX'!$A$8:$A$33,0),MATCH(AC194,'Bieu phi VCX'!$D$7:$I$7,)),INDEX('Bieu phi VCX'!$J$8:$O$33,MATCH(E194,'Bieu phi VCX'!$A$8:$A$33,0),MATCH(AC194,'Bieu phi VCX'!$J$7:$O$7,)))</f>
        <v>0.028</v>
      </c>
      <c r="AE194" s="22" t="n">
        <f aca="false">IF(Q194="Y",Parameters!$Z$2,0)</f>
        <v>0.0005</v>
      </c>
      <c r="AF194" s="22" t="n">
        <f aca="false">IF(R194="Y", INDEX('Bieu phi VCX'!$R$8:$W$33,MATCH(E194,'Bieu phi VCX'!$A$8:$A$33,0),MATCH(AC194,'Bieu phi VCX'!$R$7:$V$7,0)), 0)</f>
        <v>0</v>
      </c>
      <c r="AG194" s="19" t="n">
        <f aca="false">VLOOKUP(S194,Parameters!$F$2:$G$5,2,0)</f>
        <v>0</v>
      </c>
      <c r="AH194" s="22" t="n">
        <f aca="false">IF(T194="Y", INDEX('Bieu phi VCX'!$X$8:$AB$33,MATCH(E194,'Bieu phi VCX'!$A$8:$A$33,0),MATCH(AC194,'Bieu phi VCX'!$X$7:$AB$7,0)),0)</f>
        <v>0.0025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52446575.3424658</v>
      </c>
      <c r="AQ194" s="27" t="s">
        <v>752</v>
      </c>
    </row>
    <row r="195" customFormat="false" ht="13.8" hidden="false" customHeight="false" outlineLevel="0" collapsed="false">
      <c r="A195" s="17"/>
      <c r="B195" s="17" t="s">
        <v>597</v>
      </c>
      <c r="C195" s="0" t="s">
        <v>508</v>
      </c>
      <c r="D195" s="17" t="s">
        <v>526</v>
      </c>
      <c r="E195" s="18" t="s">
        <v>616</v>
      </c>
      <c r="F195" s="19" t="n">
        <v>0</v>
      </c>
      <c r="G195" s="18" t="s">
        <v>589</v>
      </c>
      <c r="H195" s="18" t="s">
        <v>608</v>
      </c>
      <c r="I195" s="18" t="s">
        <v>591</v>
      </c>
      <c r="J195" s="19" t="n">
        <v>600000000</v>
      </c>
      <c r="K195" s="19" t="n">
        <v>400000000</v>
      </c>
      <c r="L195" s="0" t="n">
        <v>2011</v>
      </c>
      <c r="M195" s="20" t="n">
        <f aca="true">DATE(YEAR(NOW()), MONTH(NOW())-120, DAY(NOW()))</f>
        <v>40610</v>
      </c>
      <c r="N195" s="20" t="n">
        <f aca="true">DATE(YEAR(NOW()), MONTH(NOW())-120, DAY(NOW()))</f>
        <v>40610</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2</v>
      </c>
      <c r="AC195" s="0" t="str">
        <f aca="false">VLOOKUP(AB195,Parameters!$A$2:$B$6,2,1)</f>
        <v>&lt;6</v>
      </c>
      <c r="AD195" s="22" t="n">
        <f aca="false">IF(J195&lt;=Parameters!$Y$2,INDEX('Bieu phi VCX'!$D$8:$N$33,MATCH(E195,'Bieu phi VCX'!$A$8:$A$33,0),MATCH(AC195,'Bieu phi VCX'!$D$7:$I$7,)),INDEX('Bieu phi VCX'!$J$8:$O$33,MATCH(E195,'Bieu phi VCX'!$A$8:$A$33,0),MATCH(AC195,'Bieu phi VCX'!$J$7:$O$7,)))</f>
        <v>0.028</v>
      </c>
      <c r="AE195" s="22" t="n">
        <f aca="false">IF(Q195="Y",Parameters!$Z$2,0)</f>
        <v>0.0005</v>
      </c>
      <c r="AF195" s="22" t="n">
        <f aca="false">IF(R195="Y", INDEX('Bieu phi VCX'!$R$8:$W$33,MATCH(E195,'Bieu phi VCX'!$A$8:$A$33,0),MATCH(AC195,'Bieu phi VCX'!$R$7:$V$7,0)), 0)</f>
        <v>0</v>
      </c>
      <c r="AG195" s="19" t="n">
        <f aca="false">VLOOKUP(S195,Parameters!$F$2:$G$5,2,0)</f>
        <v>0</v>
      </c>
      <c r="AH195" s="22" t="n">
        <f aca="false">IF(T195="Y", INDEX('Bieu phi VCX'!$X$8:$AB$33,MATCH(E195,'Bieu phi VCX'!$A$8:$A$33,0),MATCH(AC195,'Bieu phi VCX'!$X$7:$AB$7,0)),0)</f>
        <v>0.0025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0.0005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52446575.3424658</v>
      </c>
      <c r="AQ195" s="27" t="s">
        <v>752</v>
      </c>
    </row>
    <row r="196" customFormat="false" ht="13.8" hidden="false" customHeight="false" outlineLevel="0" collapsed="false">
      <c r="A196" s="17"/>
      <c r="B196" s="17" t="s">
        <v>598</v>
      </c>
      <c r="C196" s="0" t="s">
        <v>508</v>
      </c>
      <c r="D196" s="17" t="s">
        <v>526</v>
      </c>
      <c r="E196" s="18" t="s">
        <v>616</v>
      </c>
      <c r="F196" s="19" t="n">
        <v>0</v>
      </c>
      <c r="G196" s="18" t="s">
        <v>589</v>
      </c>
      <c r="H196" s="18" t="s">
        <v>608</v>
      </c>
      <c r="I196" s="18" t="s">
        <v>591</v>
      </c>
      <c r="J196" s="19" t="n">
        <v>600000000</v>
      </c>
      <c r="K196" s="19" t="n">
        <v>400000000</v>
      </c>
      <c r="L196" s="0" t="n">
        <v>2006</v>
      </c>
      <c r="M196" s="20" t="n">
        <f aca="true">DATE(YEAR(NOW()), MONTH(NOW())-180, DAY(NOW()))</f>
        <v>38784</v>
      </c>
      <c r="N196" s="20" t="n">
        <f aca="true">DATE(YEAR(NOW()), MONTH(NOW())-180, DAY(NOW()))</f>
        <v>38784</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2</v>
      </c>
      <c r="AC196" s="0" t="str">
        <f aca="false">VLOOKUP(AB196,Parameters!$A$2:$B$7,2,1)</f>
        <v>&lt;6</v>
      </c>
      <c r="AD196" s="22" t="n">
        <f aca="false">IF(J196&lt;=Parameters!$Y$2,INDEX('Bieu phi VCX'!$D$8:$N$33,MATCH(E196,'Bieu phi VCX'!$A$8:$A$33,0),MATCH(AC196,'Bieu phi VCX'!$D$7:$I$7,)),INDEX('Bieu phi VCX'!$J$8:$O$33,MATCH(E196,'Bieu phi VCX'!$A$8:$A$33,0),MATCH(AC196,'Bieu phi VCX'!$J$7:$O$7,)))</f>
        <v>0.028</v>
      </c>
      <c r="AE196" s="22" t="n">
        <f aca="false">IF(Q196="Y",Parameters!$Z$2,0)</f>
        <v>0.0005</v>
      </c>
      <c r="AF196" s="22" t="n">
        <f aca="false">IF(R196="Y", INDEX('Bieu phi VCX'!$R$8:$W$33,MATCH(E196,'Bieu phi VCX'!$A$8:$A$33,0),MATCH(AC196,'Bieu phi VCX'!$R$7:$W$7,0)), 0)</f>
        <v>0</v>
      </c>
      <c r="AG196" s="19" t="n">
        <f aca="false">VLOOKUP(S196,Parameters!$F$2:$G$5,2,0)</f>
        <v>1400000</v>
      </c>
      <c r="AH196" s="22" t="n">
        <f aca="false">IF(T196="Y", INDEX('Bieu phi VCX'!$X$8:$AC$33,MATCH(E196,'Bieu phi VCX'!$A$8:$A$33,0),MATCH(AC196,'Bieu phi VCX'!$X$7:$AC$7,0)),0)</f>
        <v>0.0025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54546575.3424658</v>
      </c>
      <c r="AQ196" s="27" t="s">
        <v>752</v>
      </c>
    </row>
    <row r="197" s="40" customFormat="true" ht="13.8" hidden="false" customHeight="false" outlineLevel="0" collapsed="false">
      <c r="A197" s="35" t="s">
        <v>586</v>
      </c>
      <c r="B197" s="35" t="s">
        <v>587</v>
      </c>
      <c r="C197" s="0" t="s">
        <v>508</v>
      </c>
      <c r="D197" s="35" t="s">
        <v>536</v>
      </c>
      <c r="E197" s="36" t="s">
        <v>617</v>
      </c>
      <c r="F197" s="37" t="n">
        <v>0</v>
      </c>
      <c r="G197" s="18" t="s">
        <v>589</v>
      </c>
      <c r="H197" s="36" t="s">
        <v>611</v>
      </c>
      <c r="I197" s="36" t="s">
        <v>591</v>
      </c>
      <c r="J197" s="37" t="n">
        <v>390000000</v>
      </c>
      <c r="K197" s="37" t="n">
        <v>100000000</v>
      </c>
      <c r="L197" s="0" t="n">
        <v>2020</v>
      </c>
      <c r="M197" s="20" t="n">
        <f aca="true">DATE(YEAR(NOW()), MONTH(NOW())-12, DAY(NOW()))</f>
        <v>43898</v>
      </c>
      <c r="N197" s="20" t="n">
        <f aca="true">DATE(YEAR(NOW()), MONTH(NOW())-12, DAY(NOW()))</f>
        <v>43898</v>
      </c>
      <c r="O197" s="38" t="n">
        <v>43831</v>
      </c>
      <c r="P197" s="38" t="n">
        <v>44196</v>
      </c>
      <c r="Q197" s="39" t="s">
        <v>592</v>
      </c>
      <c r="R197" s="39" t="s">
        <v>592</v>
      </c>
      <c r="S197" s="37" t="s">
        <v>593</v>
      </c>
      <c r="T197" s="39" t="s">
        <v>592</v>
      </c>
      <c r="U197" s="39" t="s">
        <v>592</v>
      </c>
      <c r="V197" s="39" t="s">
        <v>592</v>
      </c>
      <c r="W197" s="39" t="s">
        <v>592</v>
      </c>
      <c r="X197" s="39" t="s">
        <v>592</v>
      </c>
      <c r="Y197" s="39" t="s">
        <v>592</v>
      </c>
      <c r="Z197" s="39" t="s">
        <v>592</v>
      </c>
      <c r="AA197" s="38" t="n">
        <f aca="false">DATE(YEAR(O197)+1,MONTH(O197),DAY(O197))</f>
        <v>44197</v>
      </c>
      <c r="AB197" s="40" t="n">
        <f aca="false">IF(G197="Trong nước", DATEDIF(DATE(YEAR(M197),MONTH(M197),1),DATE(YEAR(N197),MONTH(N197),1),"m"), DATEDIF(DATE(L197,1,1),DATE(YEAR(N197),MONTH(N197),1),"m"))</f>
        <v>2</v>
      </c>
      <c r="AC197" s="40" t="str">
        <f aca="false">VLOOKUP(AB197,Parameters!$A$2:$B$6,2,1)</f>
        <v>&lt;6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752</v>
      </c>
      <c r="AMJ197" s="0"/>
    </row>
    <row r="198" s="40" customFormat="true" ht="13.8" hidden="false" customHeight="false" outlineLevel="0" collapsed="false">
      <c r="A198" s="35"/>
      <c r="B198" s="35" t="s">
        <v>595</v>
      </c>
      <c r="C198" s="0" t="s">
        <v>508</v>
      </c>
      <c r="D198" s="35" t="s">
        <v>536</v>
      </c>
      <c r="E198" s="36" t="s">
        <v>617</v>
      </c>
      <c r="F198" s="37" t="n">
        <v>0</v>
      </c>
      <c r="G198" s="18" t="s">
        <v>589</v>
      </c>
      <c r="H198" s="36" t="s">
        <v>611</v>
      </c>
      <c r="I198" s="36" t="s">
        <v>591</v>
      </c>
      <c r="J198" s="37" t="n">
        <v>390000000</v>
      </c>
      <c r="K198" s="37" t="n">
        <v>100000000</v>
      </c>
      <c r="L198" s="0" t="n">
        <v>2018</v>
      </c>
      <c r="M198" s="20" t="n">
        <f aca="true">DATE(YEAR(NOW()), MONTH(NOW())-36, DAY(NOW()))</f>
        <v>43167</v>
      </c>
      <c r="N198" s="20" t="n">
        <f aca="true">DATE(YEAR(NOW()), MONTH(NOW())-36, DAY(NOW()))</f>
        <v>43167</v>
      </c>
      <c r="O198" s="38" t="n">
        <v>43831</v>
      </c>
      <c r="P198" s="38" t="n">
        <v>44196</v>
      </c>
      <c r="Q198" s="39" t="s">
        <v>592</v>
      </c>
      <c r="R198" s="39" t="s">
        <v>592</v>
      </c>
      <c r="S198" s="37" t="s">
        <v>593</v>
      </c>
      <c r="T198" s="39" t="s">
        <v>592</v>
      </c>
      <c r="U198" s="39" t="s">
        <v>592</v>
      </c>
      <c r="V198" s="39" t="s">
        <v>592</v>
      </c>
      <c r="W198" s="39" t="s">
        <v>592</v>
      </c>
      <c r="X198" s="39" t="s">
        <v>592</v>
      </c>
      <c r="Y198" s="39" t="s">
        <v>592</v>
      </c>
      <c r="Z198" s="39" t="s">
        <v>592</v>
      </c>
      <c r="AA198" s="38" t="n">
        <f aca="false">DATE(YEAR(O198)+1,MONTH(O198),DAY(O198))</f>
        <v>44197</v>
      </c>
      <c r="AB198" s="40" t="n">
        <f aca="false">IF(G198="Trong nước", DATEDIF(DATE(YEAR(M198),MONTH(M198),1),DATE(YEAR(N198),MONTH(N198),1),"m"), DATEDIF(DATE(L198,1,1),DATE(YEAR(N198),MONTH(N198),1),"m"))</f>
        <v>2</v>
      </c>
      <c r="AC198" s="40" t="str">
        <f aca="false">VLOOKUP(AB198,Parameters!$A$2:$B$6,2,1)</f>
        <v>&lt;6</v>
      </c>
      <c r="AD198" s="22" t="n">
        <f aca="false">IF(J198&lt;=Parameters!$Y$2,INDEX('Bieu phi VCX'!$D$8:$N$33,MATCH(E198,'Bieu phi VCX'!$A$8:$A$33,0),MATCH(AC198,'Bieu phi VCX'!$D$7:$I$7,)),INDEX('Bieu phi VCX'!$J$8:$O$33,MATCH(E198,'Bieu phi VCX'!$A$8:$A$33,0),MATCH(AC198,'Bieu phi VCX'!$J$7:$O$7,)))</f>
        <v>0.028</v>
      </c>
      <c r="AE198" s="22" t="n">
        <f aca="false">IF(Q198="Y",Parameters!$Z$2,0)</f>
        <v>0.0005</v>
      </c>
      <c r="AF198" s="41" t="n">
        <f aca="false">IF(R198="Y", INDEX('Bieu phi VCX'!$R$8:$W$33,MATCH(E198,'Bieu phi VCX'!$A$8:$A$33,0),MATCH(AC198,'Bieu phi VCX'!$R$7:$V$7,0)), 0)</f>
        <v>0</v>
      </c>
      <c r="AG198" s="37" t="n">
        <f aca="false">VLOOKUP(S198,Parameters!$F$2:$G$5,2,0)</f>
        <v>0</v>
      </c>
      <c r="AH198" s="41" t="n">
        <f aca="false">IF(T198="Y", INDEX('Bieu phi VCX'!$X$8:$AB$33,MATCH(E198,'Bieu phi VCX'!$A$8:$A$33,0),MATCH(AC198,'Bieu phi VCX'!$X$7:$AB$7,0)),0)</f>
        <v>0.0015</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11461643.8356164</v>
      </c>
      <c r="AQ198" s="27" t="s">
        <v>752</v>
      </c>
      <c r="AMJ198" s="0"/>
    </row>
    <row r="199" s="40" customFormat="true" ht="13.8" hidden="false" customHeight="false" outlineLevel="0" collapsed="false">
      <c r="A199" s="35"/>
      <c r="B199" s="35" t="s">
        <v>596</v>
      </c>
      <c r="C199" s="0" t="s">
        <v>508</v>
      </c>
      <c r="D199" s="35" t="s">
        <v>536</v>
      </c>
      <c r="E199" s="36" t="s">
        <v>617</v>
      </c>
      <c r="F199" s="37" t="n">
        <v>0</v>
      </c>
      <c r="G199" s="18" t="s">
        <v>589</v>
      </c>
      <c r="H199" s="36" t="s">
        <v>611</v>
      </c>
      <c r="I199" s="36" t="s">
        <v>591</v>
      </c>
      <c r="J199" s="37" t="n">
        <v>390000000</v>
      </c>
      <c r="K199" s="37" t="n">
        <v>100000000</v>
      </c>
      <c r="L199" s="0" t="n">
        <v>2015</v>
      </c>
      <c r="M199" s="20" t="n">
        <f aca="true">DATE(YEAR(NOW()), MONTH(NOW())-72, DAY(NOW()))</f>
        <v>42071</v>
      </c>
      <c r="N199" s="20" t="n">
        <f aca="true">DATE(YEAR(NOW()), MONTH(NOW())-72, DAY(NOW()))</f>
        <v>42071</v>
      </c>
      <c r="O199" s="38" t="n">
        <v>43831</v>
      </c>
      <c r="P199" s="38" t="n">
        <v>44196</v>
      </c>
      <c r="Q199" s="39" t="s">
        <v>592</v>
      </c>
      <c r="R199" s="39" t="s">
        <v>592</v>
      </c>
      <c r="S199" s="37" t="s">
        <v>593</v>
      </c>
      <c r="T199" s="39" t="s">
        <v>592</v>
      </c>
      <c r="U199" s="39" t="s">
        <v>592</v>
      </c>
      <c r="V199" s="39" t="s">
        <v>592</v>
      </c>
      <c r="W199" s="39" t="s">
        <v>592</v>
      </c>
      <c r="X199" s="39" t="s">
        <v>592</v>
      </c>
      <c r="Y199" s="39" t="s">
        <v>592</v>
      </c>
      <c r="Z199" s="39" t="s">
        <v>592</v>
      </c>
      <c r="AA199" s="38" t="n">
        <f aca="false">DATE(YEAR(O199)+1,MONTH(O199),DAY(O199))</f>
        <v>44197</v>
      </c>
      <c r="AB199" s="40" t="n">
        <f aca="false">IF(G199="Trong nước", DATEDIF(DATE(YEAR(M199),MONTH(M199),1),DATE(YEAR(N199),MONTH(N199),1),"m"), DATEDIF(DATE(L199,1,1),DATE(YEAR(N199),MONTH(N199),1),"m"))</f>
        <v>2</v>
      </c>
      <c r="AC199" s="40" t="str">
        <f aca="false">VLOOKUP(AB199,Parameters!$A$2:$B$6,2,1)</f>
        <v>&lt;6</v>
      </c>
      <c r="AD199" s="22" t="n">
        <f aca="false">IF(J199&lt;=Parameters!$Y$2,INDEX('Bieu phi VCX'!$D$8:$N$33,MATCH(E199,'Bieu phi VCX'!$A$8:$A$33,0),MATCH(AC199,'Bieu phi VCX'!$D$7:$I$7,)),INDEX('Bieu phi VCX'!$J$8:$O$33,MATCH(E199,'Bieu phi VCX'!$A$8:$A$33,0),MATCH(AC199,'Bieu phi VCX'!$J$7:$O$7,)))</f>
        <v>0.028</v>
      </c>
      <c r="AE199" s="22" t="n">
        <f aca="false">IF(Q199="Y",Parameters!$Z$2,0)</f>
        <v>0.0005</v>
      </c>
      <c r="AF199" s="41" t="n">
        <f aca="false">IF(R199="Y", INDEX('Bieu phi VCX'!$R$8:$W$33,MATCH(E199,'Bieu phi VCX'!$A$8:$A$33,0),MATCH(AC199,'Bieu phi VCX'!$R$7:$V$7,0)), 0)</f>
        <v>0</v>
      </c>
      <c r="AG199" s="37" t="n">
        <f aca="false">VLOOKUP(S199,Parameters!$F$2:$G$5,2,0)</f>
        <v>0</v>
      </c>
      <c r="AH199" s="41" t="n">
        <f aca="false">IF(T199="Y", INDEX('Bieu phi VCX'!$X$8:$AB$33,MATCH(E199,'Bieu phi VCX'!$A$8:$A$33,0),MATCH(AC199,'Bieu phi VCX'!$X$7:$AB$7,0)),0)</f>
        <v>0.0015</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11461643.8356164</v>
      </c>
      <c r="AQ199" s="27" t="s">
        <v>752</v>
      </c>
      <c r="AMJ199" s="0"/>
    </row>
    <row r="200" s="40" customFormat="true" ht="13.8" hidden="false" customHeight="false" outlineLevel="0" collapsed="false">
      <c r="A200" s="35"/>
      <c r="B200" s="35" t="s">
        <v>597</v>
      </c>
      <c r="C200" s="0" t="s">
        <v>508</v>
      </c>
      <c r="D200" s="35" t="s">
        <v>536</v>
      </c>
      <c r="E200" s="36" t="s">
        <v>617</v>
      </c>
      <c r="F200" s="37" t="n">
        <v>0</v>
      </c>
      <c r="G200" s="18" t="s">
        <v>589</v>
      </c>
      <c r="H200" s="36" t="s">
        <v>611</v>
      </c>
      <c r="I200" s="36" t="s">
        <v>591</v>
      </c>
      <c r="J200" s="37" t="n">
        <v>390000000</v>
      </c>
      <c r="K200" s="37" t="n">
        <v>100000000</v>
      </c>
      <c r="L200" s="0" t="n">
        <v>2011</v>
      </c>
      <c r="M200" s="20" t="n">
        <f aca="true">DATE(YEAR(NOW()), MONTH(NOW())-120, DAY(NOW()))</f>
        <v>40610</v>
      </c>
      <c r="N200" s="20" t="n">
        <f aca="true">DATE(YEAR(NOW()), MONTH(NOW())-120, DAY(NOW()))</f>
        <v>40610</v>
      </c>
      <c r="O200" s="38" t="n">
        <v>43831</v>
      </c>
      <c r="P200" s="38" t="n">
        <v>44196</v>
      </c>
      <c r="Q200" s="39" t="s">
        <v>592</v>
      </c>
      <c r="R200" s="39" t="s">
        <v>592</v>
      </c>
      <c r="S200" s="37" t="s">
        <v>593</v>
      </c>
      <c r="T200" s="39" t="s">
        <v>592</v>
      </c>
      <c r="U200" s="39" t="s">
        <v>592</v>
      </c>
      <c r="V200" s="39" t="s">
        <v>592</v>
      </c>
      <c r="W200" s="39" t="s">
        <v>592</v>
      </c>
      <c r="X200" s="39" t="s">
        <v>592</v>
      </c>
      <c r="Y200" s="39" t="s">
        <v>592</v>
      </c>
      <c r="Z200" s="39" t="s">
        <v>592</v>
      </c>
      <c r="AA200" s="38" t="n">
        <f aca="false">DATE(YEAR(O200)+1,MONTH(O200),DAY(O200))</f>
        <v>44197</v>
      </c>
      <c r="AB200" s="40" t="n">
        <f aca="false">IF(G200="Trong nước", DATEDIF(DATE(YEAR(M200),MONTH(M200),1),DATE(YEAR(N200),MONTH(N200),1),"m"), DATEDIF(DATE(L200,1,1),DATE(YEAR(N200),MONTH(N200),1),"m"))</f>
        <v>2</v>
      </c>
      <c r="AC200" s="40" t="str">
        <f aca="false">VLOOKUP(AB200,Parameters!$A$2:$B$6,2,1)</f>
        <v>&lt;6</v>
      </c>
      <c r="AD200" s="22" t="n">
        <f aca="false">IF(J200&lt;=Parameters!$Y$2,INDEX('Bieu phi VCX'!$D$8:$N$33,MATCH(E200,'Bieu phi VCX'!$A$8:$A$33,0),MATCH(AC200,'Bieu phi VCX'!$D$7:$I$7,)),INDEX('Bieu phi VCX'!$J$8:$O$33,MATCH(E200,'Bieu phi VCX'!$A$8:$A$33,0),MATCH(AC200,'Bieu phi VCX'!$J$7:$O$7,)))</f>
        <v>0.028</v>
      </c>
      <c r="AE200" s="22" t="n">
        <f aca="false">IF(Q200="Y",Parameters!$Z$2,0)</f>
        <v>0.0005</v>
      </c>
      <c r="AF200" s="41" t="n">
        <f aca="false">IF(R200="Y", INDEX('Bieu phi VCX'!$R$8:$W$33,MATCH(E200,'Bieu phi VCX'!$A$8:$A$33,0),MATCH(AC200,'Bieu phi VCX'!$R$7:$V$7,0)), 0)</f>
        <v>0</v>
      </c>
      <c r="AG200" s="37" t="n">
        <f aca="false">VLOOKUP(S200,Parameters!$F$2:$G$5,2,0)</f>
        <v>0</v>
      </c>
      <c r="AH200" s="41" t="n">
        <f aca="false">IF(T200="Y", INDEX('Bieu phi VCX'!$X$8:$AB$33,MATCH(E200,'Bieu phi VCX'!$A$8:$A$33,0),MATCH(AC200,'Bieu phi VCX'!$X$7:$AB$7,0)),0)</f>
        <v>0.0015</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0.0005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11461643.8356164</v>
      </c>
      <c r="AQ200" s="27" t="s">
        <v>752</v>
      </c>
      <c r="AMJ200" s="0"/>
    </row>
    <row r="201" s="40" customFormat="true" ht="13.8" hidden="false" customHeight="false" outlineLevel="0" collapsed="false">
      <c r="A201" s="35"/>
      <c r="B201" s="35" t="s">
        <v>598</v>
      </c>
      <c r="C201" s="0" t="s">
        <v>508</v>
      </c>
      <c r="D201" s="35" t="s">
        <v>536</v>
      </c>
      <c r="E201" s="36" t="s">
        <v>617</v>
      </c>
      <c r="F201" s="37" t="n">
        <v>0</v>
      </c>
      <c r="G201" s="18" t="s">
        <v>589</v>
      </c>
      <c r="H201" s="36" t="s">
        <v>611</v>
      </c>
      <c r="I201" s="36" t="s">
        <v>591</v>
      </c>
      <c r="J201" s="37" t="n">
        <v>390000000</v>
      </c>
      <c r="K201" s="37" t="n">
        <v>400000000</v>
      </c>
      <c r="L201" s="0" t="n">
        <v>2006</v>
      </c>
      <c r="M201" s="20" t="n">
        <f aca="true">DATE(YEAR(NOW()), MONTH(NOW())-180, DAY(NOW()))</f>
        <v>38784</v>
      </c>
      <c r="N201" s="20" t="n">
        <f aca="true">DATE(YEAR(NOW()), MONTH(NOW())-180, DAY(NOW()))</f>
        <v>38784</v>
      </c>
      <c r="O201" s="38" t="n">
        <v>43831</v>
      </c>
      <c r="P201" s="38" t="n">
        <v>44196</v>
      </c>
      <c r="Q201" s="39" t="s">
        <v>592</v>
      </c>
      <c r="R201" s="39" t="s">
        <v>592</v>
      </c>
      <c r="S201" s="37" t="n">
        <v>9000000</v>
      </c>
      <c r="T201" s="39" t="s">
        <v>592</v>
      </c>
      <c r="U201" s="39" t="s">
        <v>592</v>
      </c>
      <c r="V201" s="39" t="s">
        <v>592</v>
      </c>
      <c r="W201" s="39" t="s">
        <v>592</v>
      </c>
      <c r="X201" s="39" t="s">
        <v>592</v>
      </c>
      <c r="Y201" s="39" t="s">
        <v>592</v>
      </c>
      <c r="Z201" s="39" t="s">
        <v>592</v>
      </c>
      <c r="AA201" s="38" t="n">
        <f aca="false">DATE(YEAR(O201)+1,MONTH(O201),DAY(O201))</f>
        <v>44197</v>
      </c>
      <c r="AB201" s="40" t="n">
        <f aca="false">IF(G201="Trong nước", DATEDIF(DATE(YEAR(M201),MONTH(M201),1),DATE(YEAR(N201),MONTH(N201),1),"m"), DATEDIF(DATE(L201,1,1),DATE(YEAR(N201),MONTH(N201),1),"m"))</f>
        <v>2</v>
      </c>
      <c r="AC201" s="40" t="str">
        <f aca="false">VLOOKUP(AB201,Parameters!$A$2:$B$7,2,1)</f>
        <v>&lt;6</v>
      </c>
      <c r="AD201" s="22" t="n">
        <f aca="false">IF(J201&lt;=Parameters!$Y$2,INDEX('Bieu phi VCX'!$D$8:$N$33,MATCH(E201,'Bieu phi VCX'!$A$8:$A$33,0),MATCH(AC201,'Bieu phi VCX'!$D$7:$I$7,)),INDEX('Bieu phi VCX'!$J$8:$O$33,MATCH(E201,'Bieu phi VCX'!$A$8:$A$33,0),MATCH(AC201,'Bieu phi VCX'!$J$7:$O$7,)))</f>
        <v>0.028</v>
      </c>
      <c r="AE201" s="22" t="n">
        <f aca="false">IF(Q201="Y",Parameters!$Z$2,0)</f>
        <v>0.0005</v>
      </c>
      <c r="AF201" s="41" t="n">
        <f aca="false">IF(R201="Y", INDEX('Bieu phi VCX'!$R$8:$W$33,MATCH(E201,'Bieu phi VCX'!$A$8:$A$33,0),MATCH(AC201,'Bieu phi VCX'!$R$7:$W$7,0)), 0)</f>
        <v>0</v>
      </c>
      <c r="AG201" s="37" t="n">
        <f aca="false">VLOOKUP(S201,Parameters!$F$2:$G$5,2,0)</f>
        <v>1400000</v>
      </c>
      <c r="AH201" s="41" t="n">
        <f aca="false">IF(T201="Y", INDEX('Bieu phi VCX'!$X$8:$AC$33,MATCH(E201,'Bieu phi VCX'!$A$8:$A$33,0),MATCH(AC201,'Bieu phi VCX'!$X$7:$AC$7,0)),0)</f>
        <v>0.0015</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47946575.3424658</v>
      </c>
      <c r="AQ201" s="27" t="s">
        <v>752</v>
      </c>
      <c r="AMJ201" s="0"/>
    </row>
    <row r="202" s="40" customFormat="true" ht="13.8" hidden="false" customHeight="false" outlineLevel="0" collapsed="false">
      <c r="A202" s="35" t="s">
        <v>599</v>
      </c>
      <c r="B202" s="35" t="s">
        <v>587</v>
      </c>
      <c r="C202" s="0" t="s">
        <v>508</v>
      </c>
      <c r="D202" s="35" t="s">
        <v>536</v>
      </c>
      <c r="E202" s="36" t="s">
        <v>617</v>
      </c>
      <c r="F202" s="37" t="n">
        <v>0</v>
      </c>
      <c r="G202" s="18" t="s">
        <v>589</v>
      </c>
      <c r="H202" s="36" t="s">
        <v>611</v>
      </c>
      <c r="I202" s="36" t="s">
        <v>591</v>
      </c>
      <c r="J202" s="37" t="n">
        <v>400000000</v>
      </c>
      <c r="K202" s="37" t="n">
        <v>100000000</v>
      </c>
      <c r="L202" s="0" t="n">
        <v>2020</v>
      </c>
      <c r="M202" s="20" t="n">
        <f aca="true">DATE(YEAR(NOW()), MONTH(NOW())-12, DAY(NOW()))</f>
        <v>43898</v>
      </c>
      <c r="N202" s="20" t="n">
        <f aca="true">DATE(YEAR(NOW()), MONTH(NOW())-12, DAY(NOW()))</f>
        <v>43898</v>
      </c>
      <c r="O202" s="38" t="n">
        <v>43831</v>
      </c>
      <c r="P202" s="38" t="n">
        <v>44196</v>
      </c>
      <c r="Q202" s="39" t="s">
        <v>592</v>
      </c>
      <c r="R202" s="39" t="s">
        <v>592</v>
      </c>
      <c r="S202" s="37" t="s">
        <v>593</v>
      </c>
      <c r="T202" s="39" t="s">
        <v>592</v>
      </c>
      <c r="U202" s="39" t="s">
        <v>592</v>
      </c>
      <c r="V202" s="39" t="s">
        <v>592</v>
      </c>
      <c r="W202" s="39" t="s">
        <v>592</v>
      </c>
      <c r="X202" s="39" t="s">
        <v>592</v>
      </c>
      <c r="Y202" s="39" t="s">
        <v>592</v>
      </c>
      <c r="Z202" s="39" t="s">
        <v>592</v>
      </c>
      <c r="AA202" s="38" t="n">
        <f aca="false">DATE(YEAR(O202)+1,MONTH(O202),DAY(O202))</f>
        <v>44197</v>
      </c>
      <c r="AB202" s="40" t="n">
        <f aca="false">IF(G202="Trong nước", DATEDIF(DATE(YEAR(M202),MONTH(M202),1),DATE(YEAR(N202),MONTH(N202),1),"m"), DATEDIF(DATE(L202,1,1),DATE(YEAR(N202),MONTH(N202),1),"m"))</f>
        <v>2</v>
      </c>
      <c r="AC202" s="40" t="str">
        <f aca="false">VLOOKUP(AB202,Parameters!$A$2:$B$6,2,1)</f>
        <v>&lt;6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752</v>
      </c>
      <c r="AMJ202" s="0"/>
    </row>
    <row r="203" s="40" customFormat="true" ht="13.8" hidden="false" customHeight="false" outlineLevel="0" collapsed="false">
      <c r="A203" s="35"/>
      <c r="B203" s="35" t="s">
        <v>595</v>
      </c>
      <c r="C203" s="0" t="s">
        <v>508</v>
      </c>
      <c r="D203" s="35" t="s">
        <v>536</v>
      </c>
      <c r="E203" s="36" t="s">
        <v>617</v>
      </c>
      <c r="F203" s="37" t="n">
        <v>0</v>
      </c>
      <c r="G203" s="18" t="s">
        <v>589</v>
      </c>
      <c r="H203" s="36" t="s">
        <v>611</v>
      </c>
      <c r="I203" s="36" t="s">
        <v>591</v>
      </c>
      <c r="J203" s="37" t="n">
        <v>400000000</v>
      </c>
      <c r="K203" s="37" t="n">
        <v>100000000</v>
      </c>
      <c r="L203" s="0" t="n">
        <v>2018</v>
      </c>
      <c r="M203" s="20" t="n">
        <f aca="true">DATE(YEAR(NOW()), MONTH(NOW())-36, DAY(NOW()))</f>
        <v>43167</v>
      </c>
      <c r="N203" s="20" t="n">
        <f aca="true">DATE(YEAR(NOW()), MONTH(NOW())-36, DAY(NOW()))</f>
        <v>43167</v>
      </c>
      <c r="O203" s="38" t="n">
        <v>43831</v>
      </c>
      <c r="P203" s="38" t="n">
        <v>44196</v>
      </c>
      <c r="Q203" s="39" t="s">
        <v>592</v>
      </c>
      <c r="R203" s="39" t="s">
        <v>592</v>
      </c>
      <c r="S203" s="37" t="s">
        <v>593</v>
      </c>
      <c r="T203" s="39" t="s">
        <v>592</v>
      </c>
      <c r="U203" s="39" t="s">
        <v>592</v>
      </c>
      <c r="V203" s="39" t="s">
        <v>592</v>
      </c>
      <c r="W203" s="39" t="s">
        <v>592</v>
      </c>
      <c r="X203" s="39" t="s">
        <v>592</v>
      </c>
      <c r="Y203" s="39" t="s">
        <v>592</v>
      </c>
      <c r="Z203" s="39" t="s">
        <v>592</v>
      </c>
      <c r="AA203" s="38" t="n">
        <f aca="false">DATE(YEAR(O203)+1,MONTH(O203),DAY(O203))</f>
        <v>44197</v>
      </c>
      <c r="AB203" s="40" t="n">
        <f aca="false">IF(G203="Trong nước", DATEDIF(DATE(YEAR(M203),MONTH(M203),1),DATE(YEAR(N203),MONTH(N203),1),"m"), DATEDIF(DATE(L203,1,1),DATE(YEAR(N203),MONTH(N203),1),"m"))</f>
        <v>2</v>
      </c>
      <c r="AC203" s="40" t="str">
        <f aca="false">VLOOKUP(AB203,Parameters!$A$2:$B$6,2,1)</f>
        <v>&lt;6</v>
      </c>
      <c r="AD203" s="22" t="n">
        <f aca="false">IF(J203&lt;=Parameters!$Y$2,INDEX('Bieu phi VCX'!$D$8:$N$33,MATCH(E203,'Bieu phi VCX'!$A$8:$A$33,0),MATCH(AC203,'Bieu phi VCX'!$D$7:$I$7,)),INDEX('Bieu phi VCX'!$J$8:$O$33,MATCH(E203,'Bieu phi VCX'!$A$8:$A$33,0),MATCH(AC203,'Bieu phi VCX'!$J$7:$O$7,)))</f>
        <v>0.028</v>
      </c>
      <c r="AE203" s="22" t="n">
        <f aca="false">IF(Q203="Y",Parameters!$Z$2,0)</f>
        <v>0.0005</v>
      </c>
      <c r="AF203" s="41" t="n">
        <f aca="false">IF(R203="Y", INDEX('Bieu phi VCX'!$R$8:$W$33,MATCH(E203,'Bieu phi VCX'!$A$8:$A$33,0),MATCH(AC203,'Bieu phi VCX'!$R$7:$V$7,0)), 0)</f>
        <v>0</v>
      </c>
      <c r="AG203" s="37" t="n">
        <f aca="false">VLOOKUP(S203,Parameters!$F$2:$G$5,2,0)</f>
        <v>0</v>
      </c>
      <c r="AH203" s="41" t="n">
        <f aca="false">IF(T203="Y", INDEX('Bieu phi VCX'!$X$8:$AB$33,MATCH(E203,'Bieu phi VCX'!$A$8:$A$33,0),MATCH(AC203,'Bieu phi VCX'!$X$7:$AB$7,0)),0)</f>
        <v>0.0015</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11461643.8356164</v>
      </c>
      <c r="AQ203" s="27" t="s">
        <v>752</v>
      </c>
      <c r="AMJ203" s="0"/>
    </row>
    <row r="204" s="40" customFormat="true" ht="13.8" hidden="false" customHeight="false" outlineLevel="0" collapsed="false">
      <c r="A204" s="35"/>
      <c r="B204" s="35" t="s">
        <v>596</v>
      </c>
      <c r="C204" s="0" t="s">
        <v>508</v>
      </c>
      <c r="D204" s="35" t="s">
        <v>536</v>
      </c>
      <c r="E204" s="36" t="s">
        <v>617</v>
      </c>
      <c r="F204" s="37" t="n">
        <v>0</v>
      </c>
      <c r="G204" s="18" t="s">
        <v>589</v>
      </c>
      <c r="H204" s="36" t="s">
        <v>611</v>
      </c>
      <c r="I204" s="36" t="s">
        <v>591</v>
      </c>
      <c r="J204" s="37" t="n">
        <v>400000000</v>
      </c>
      <c r="K204" s="37" t="n">
        <v>100000000</v>
      </c>
      <c r="L204" s="0" t="n">
        <v>2015</v>
      </c>
      <c r="M204" s="20" t="n">
        <f aca="true">DATE(YEAR(NOW()), MONTH(NOW())-72, DAY(NOW()))</f>
        <v>42071</v>
      </c>
      <c r="N204" s="20" t="n">
        <f aca="true">DATE(YEAR(NOW()), MONTH(NOW())-72, DAY(NOW()))</f>
        <v>42071</v>
      </c>
      <c r="O204" s="38" t="n">
        <v>43831</v>
      </c>
      <c r="P204" s="38" t="n">
        <v>44196</v>
      </c>
      <c r="Q204" s="39" t="s">
        <v>592</v>
      </c>
      <c r="R204" s="39" t="s">
        <v>592</v>
      </c>
      <c r="S204" s="37" t="s">
        <v>593</v>
      </c>
      <c r="T204" s="39" t="s">
        <v>592</v>
      </c>
      <c r="U204" s="39" t="s">
        <v>592</v>
      </c>
      <c r="V204" s="39" t="s">
        <v>592</v>
      </c>
      <c r="W204" s="39" t="s">
        <v>592</v>
      </c>
      <c r="X204" s="39" t="s">
        <v>592</v>
      </c>
      <c r="Y204" s="39" t="s">
        <v>592</v>
      </c>
      <c r="Z204" s="39" t="s">
        <v>592</v>
      </c>
      <c r="AA204" s="38" t="n">
        <f aca="false">DATE(YEAR(O204)+1,MONTH(O204),DAY(O204))</f>
        <v>44197</v>
      </c>
      <c r="AB204" s="40" t="n">
        <f aca="false">IF(G204="Trong nước", DATEDIF(DATE(YEAR(M204),MONTH(M204),1),DATE(YEAR(N204),MONTH(N204),1),"m"), DATEDIF(DATE(L204,1,1),DATE(YEAR(N204),MONTH(N204),1),"m"))</f>
        <v>2</v>
      </c>
      <c r="AC204" s="40" t="str">
        <f aca="false">VLOOKUP(AB204,Parameters!$A$2:$B$6,2,1)</f>
        <v>&lt;6</v>
      </c>
      <c r="AD204" s="22" t="n">
        <f aca="false">IF(J204&lt;=Parameters!$Y$2,INDEX('Bieu phi VCX'!$D$8:$N$33,MATCH(E204,'Bieu phi VCX'!$A$8:$A$33,0),MATCH(AC204,'Bieu phi VCX'!$D$7:$I$7,)),INDEX('Bieu phi VCX'!$J$8:$O$33,MATCH(E204,'Bieu phi VCX'!$A$8:$A$33,0),MATCH(AC204,'Bieu phi VCX'!$J$7:$O$7,)))</f>
        <v>0.028</v>
      </c>
      <c r="AE204" s="22" t="n">
        <f aca="false">IF(Q204="Y",Parameters!$Z$2,0)</f>
        <v>0.0005</v>
      </c>
      <c r="AF204" s="41" t="n">
        <f aca="false">IF(R204="Y", INDEX('Bieu phi VCX'!$R$8:$W$33,MATCH(E204,'Bieu phi VCX'!$A$8:$A$33,0),MATCH(AC204,'Bieu phi VCX'!$R$7:$V$7,0)), 0)</f>
        <v>0</v>
      </c>
      <c r="AG204" s="37" t="n">
        <f aca="false">VLOOKUP(S204,Parameters!$F$2:$G$5,2,0)</f>
        <v>0</v>
      </c>
      <c r="AH204" s="41" t="n">
        <f aca="false">IF(T204="Y", INDEX('Bieu phi VCX'!$X$8:$AB$33,MATCH(E204,'Bieu phi VCX'!$A$8:$A$33,0),MATCH(AC204,'Bieu phi VCX'!$X$7:$AB$7,0)),0)</f>
        <v>0.0015</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11461643.8356164</v>
      </c>
      <c r="AQ204" s="27" t="s">
        <v>752</v>
      </c>
      <c r="AMJ204" s="0"/>
    </row>
    <row r="205" s="40" customFormat="true" ht="13.8" hidden="false" customHeight="false" outlineLevel="0" collapsed="false">
      <c r="A205" s="35"/>
      <c r="B205" s="35" t="s">
        <v>597</v>
      </c>
      <c r="C205" s="0" t="s">
        <v>508</v>
      </c>
      <c r="D205" s="35" t="s">
        <v>536</v>
      </c>
      <c r="E205" s="36" t="s">
        <v>617</v>
      </c>
      <c r="F205" s="37" t="n">
        <v>15</v>
      </c>
      <c r="G205" s="18" t="s">
        <v>589</v>
      </c>
      <c r="H205" s="36" t="s">
        <v>611</v>
      </c>
      <c r="I205" s="36" t="s">
        <v>591</v>
      </c>
      <c r="J205" s="37" t="n">
        <v>400000000</v>
      </c>
      <c r="K205" s="37" t="n">
        <v>100000000</v>
      </c>
      <c r="L205" s="0" t="n">
        <v>2011</v>
      </c>
      <c r="M205" s="20" t="n">
        <f aca="true">DATE(YEAR(NOW()), MONTH(NOW())-120, DAY(NOW()))</f>
        <v>40610</v>
      </c>
      <c r="N205" s="20" t="n">
        <f aca="true">DATE(YEAR(NOW()), MONTH(NOW())-120, DAY(NOW()))</f>
        <v>40610</v>
      </c>
      <c r="O205" s="38" t="n">
        <v>43831</v>
      </c>
      <c r="P205" s="38" t="n">
        <v>44196</v>
      </c>
      <c r="Q205" s="39" t="s">
        <v>592</v>
      </c>
      <c r="R205" s="39" t="s">
        <v>592</v>
      </c>
      <c r="S205" s="37" t="s">
        <v>593</v>
      </c>
      <c r="T205" s="39" t="s">
        <v>592</v>
      </c>
      <c r="U205" s="39" t="s">
        <v>592</v>
      </c>
      <c r="V205" s="39" t="s">
        <v>592</v>
      </c>
      <c r="W205" s="39" t="s">
        <v>592</v>
      </c>
      <c r="X205" s="39" t="s">
        <v>592</v>
      </c>
      <c r="Y205" s="39" t="s">
        <v>592</v>
      </c>
      <c r="Z205" s="39" t="s">
        <v>592</v>
      </c>
      <c r="AA205" s="38" t="n">
        <f aca="false">DATE(YEAR(O205)+1,MONTH(O205),DAY(O205))</f>
        <v>44197</v>
      </c>
      <c r="AB205" s="40" t="n">
        <f aca="false">IF(G205="Trong nước", DATEDIF(DATE(YEAR(M205),MONTH(M205),1),DATE(YEAR(N205),MONTH(N205),1),"m"), DATEDIF(DATE(L205,1,1),DATE(YEAR(N205),MONTH(N205),1),"m"))</f>
        <v>2</v>
      </c>
      <c r="AC205" s="40" t="str">
        <f aca="false">VLOOKUP(AB205,Parameters!$A$2:$B$6,2,1)</f>
        <v>&lt;6</v>
      </c>
      <c r="AD205" s="22" t="n">
        <f aca="false">IF(J205&lt;=Parameters!$Y$2,INDEX('Bieu phi VCX'!$D$8:$N$33,MATCH(E205,'Bieu phi VCX'!$A$8:$A$33,0),MATCH(AC205,'Bieu phi VCX'!$D$7:$I$7,)),INDEX('Bieu phi VCX'!$J$8:$O$33,MATCH(E205,'Bieu phi VCX'!$A$8:$A$33,0),MATCH(AC205,'Bieu phi VCX'!$J$7:$O$7,)))</f>
        <v>0.028</v>
      </c>
      <c r="AE205" s="22" t="n">
        <f aca="false">IF(Q205="Y",Parameters!$Z$2,0)</f>
        <v>0.0005</v>
      </c>
      <c r="AF205" s="41" t="n">
        <f aca="false">IF(R205="Y", INDEX('Bieu phi VCX'!$R$8:$W$33,MATCH(E205,'Bieu phi VCX'!$A$8:$A$33,0),MATCH(AC205,'Bieu phi VCX'!$R$7:$V$7,0)), 0)</f>
        <v>0</v>
      </c>
      <c r="AG205" s="37" t="n">
        <f aca="false">VLOOKUP(S205,Parameters!$F$2:$G$5,2,0)</f>
        <v>0</v>
      </c>
      <c r="AH205" s="41" t="n">
        <f aca="false">IF(T205="Y", INDEX('Bieu phi VCX'!$X$8:$AB$33,MATCH(E205,'Bieu phi VCX'!$A$8:$A$33,0),MATCH(AC205,'Bieu phi VCX'!$X$7:$AB$7,0)),0)</f>
        <v>0.0015</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0.0005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10711643.8356164</v>
      </c>
      <c r="AQ205" s="27" t="s">
        <v>752</v>
      </c>
      <c r="AMJ205" s="0"/>
    </row>
    <row r="206" s="40" customFormat="true" ht="13.8" hidden="false" customHeight="false" outlineLevel="0" collapsed="false">
      <c r="A206" s="35"/>
      <c r="B206" s="35" t="s">
        <v>598</v>
      </c>
      <c r="C206" s="0" t="s">
        <v>508</v>
      </c>
      <c r="D206" s="35" t="s">
        <v>536</v>
      </c>
      <c r="E206" s="36" t="s">
        <v>617</v>
      </c>
      <c r="F206" s="37" t="n">
        <v>0</v>
      </c>
      <c r="G206" s="18" t="s">
        <v>589</v>
      </c>
      <c r="H206" s="36" t="s">
        <v>611</v>
      </c>
      <c r="I206" s="36" t="s">
        <v>591</v>
      </c>
      <c r="J206" s="37" t="n">
        <v>400000000</v>
      </c>
      <c r="K206" s="37" t="n">
        <v>400000000</v>
      </c>
      <c r="L206" s="0" t="n">
        <v>2006</v>
      </c>
      <c r="M206" s="20" t="n">
        <f aca="true">DATE(YEAR(NOW()), MONTH(NOW())-180, DAY(NOW()))</f>
        <v>38784</v>
      </c>
      <c r="N206" s="20" t="n">
        <f aca="true">DATE(YEAR(NOW()), MONTH(NOW())-180, DAY(NOW()))</f>
        <v>38784</v>
      </c>
      <c r="O206" s="38" t="n">
        <v>43831</v>
      </c>
      <c r="P206" s="38" t="n">
        <v>44196</v>
      </c>
      <c r="Q206" s="39" t="s">
        <v>592</v>
      </c>
      <c r="R206" s="39" t="s">
        <v>592</v>
      </c>
      <c r="S206" s="37" t="n">
        <v>9000000</v>
      </c>
      <c r="T206" s="39" t="s">
        <v>592</v>
      </c>
      <c r="U206" s="39" t="s">
        <v>592</v>
      </c>
      <c r="V206" s="39" t="s">
        <v>592</v>
      </c>
      <c r="W206" s="39" t="s">
        <v>592</v>
      </c>
      <c r="X206" s="39" t="s">
        <v>592</v>
      </c>
      <c r="Y206" s="39" t="s">
        <v>592</v>
      </c>
      <c r="Z206" s="39" t="s">
        <v>592</v>
      </c>
      <c r="AA206" s="38" t="n">
        <f aca="false">DATE(YEAR(O206)+1,MONTH(O206),DAY(O206))</f>
        <v>44197</v>
      </c>
      <c r="AB206" s="40" t="n">
        <f aca="false">IF(G206="Trong nước", DATEDIF(DATE(YEAR(M206),MONTH(M206),1),DATE(YEAR(N206),MONTH(N206),1),"m"), DATEDIF(DATE(L206,1,1),DATE(YEAR(N206),MONTH(N206),1),"m"))</f>
        <v>2</v>
      </c>
      <c r="AC206" s="40" t="str">
        <f aca="false">VLOOKUP(AB206,Parameters!$A$2:$B$7,2,1)</f>
        <v>&lt;6</v>
      </c>
      <c r="AD206" s="22" t="n">
        <f aca="false">IF(J206&lt;=Parameters!$Y$2,INDEX('Bieu phi VCX'!$D$8:$N$33,MATCH(E206,'Bieu phi VCX'!$A$8:$A$33,0),MATCH(AC206,'Bieu phi VCX'!$D$7:$I$7,)),INDEX('Bieu phi VCX'!$J$8:$O$33,MATCH(E206,'Bieu phi VCX'!$A$8:$A$33,0),MATCH(AC206,'Bieu phi VCX'!$J$7:$O$7,)))</f>
        <v>0.028</v>
      </c>
      <c r="AE206" s="22" t="n">
        <f aca="false">IF(Q206="Y",Parameters!$Z$2,0)</f>
        <v>0.0005</v>
      </c>
      <c r="AF206" s="41" t="n">
        <f aca="false">IF(R206="Y", INDEX('Bieu phi VCX'!$R$8:$W$33,MATCH(E206,'Bieu phi VCX'!$A$8:$A$33,0),MATCH(AC206,'Bieu phi VCX'!$R$7:$W$7,0)), 0)</f>
        <v>0</v>
      </c>
      <c r="AG206" s="37" t="n">
        <f aca="false">VLOOKUP(S206,Parameters!$F$2:$G$5,2,0)</f>
        <v>1400000</v>
      </c>
      <c r="AH206" s="41" t="n">
        <f aca="false">IF(T206="Y", INDEX('Bieu phi VCX'!$X$8:$AC$33,MATCH(E206,'Bieu phi VCX'!$A$8:$A$33,0),MATCH(AC206,'Bieu phi VCX'!$X$7:$AC$7,0)),0)</f>
        <v>0.0015</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47946575.3424658</v>
      </c>
      <c r="AQ206" s="27" t="s">
        <v>752</v>
      </c>
      <c r="AMJ206" s="0"/>
    </row>
    <row r="207" s="40" customFormat="true" ht="13.8" hidden="false" customHeight="false" outlineLevel="0" collapsed="false">
      <c r="A207" s="35" t="s">
        <v>600</v>
      </c>
      <c r="B207" s="35" t="s">
        <v>587</v>
      </c>
      <c r="C207" s="0" t="s">
        <v>508</v>
      </c>
      <c r="D207" s="35" t="s">
        <v>536</v>
      </c>
      <c r="E207" s="36" t="s">
        <v>617</v>
      </c>
      <c r="F207" s="37" t="n">
        <v>0</v>
      </c>
      <c r="G207" s="18" t="s">
        <v>589</v>
      </c>
      <c r="H207" s="36" t="s">
        <v>611</v>
      </c>
      <c r="I207" s="36" t="s">
        <v>591</v>
      </c>
      <c r="J207" s="37" t="n">
        <v>410000000</v>
      </c>
      <c r="K207" s="37" t="n">
        <v>400000000</v>
      </c>
      <c r="L207" s="0" t="n">
        <v>2020</v>
      </c>
      <c r="M207" s="20" t="n">
        <f aca="true">DATE(YEAR(NOW()), MONTH(NOW())-12, DAY(NOW()))</f>
        <v>43898</v>
      </c>
      <c r="N207" s="20" t="n">
        <f aca="true">DATE(YEAR(NOW()), MONTH(NOW())-12, DAY(NOW()))</f>
        <v>43898</v>
      </c>
      <c r="O207" s="38" t="n">
        <v>43831</v>
      </c>
      <c r="P207" s="38" t="n">
        <v>44196</v>
      </c>
      <c r="Q207" s="39" t="s">
        <v>592</v>
      </c>
      <c r="R207" s="39" t="s">
        <v>592</v>
      </c>
      <c r="S207" s="37" t="s">
        <v>593</v>
      </c>
      <c r="T207" s="39" t="s">
        <v>592</v>
      </c>
      <c r="U207" s="39" t="s">
        <v>592</v>
      </c>
      <c r="V207" s="39" t="s">
        <v>592</v>
      </c>
      <c r="W207" s="39" t="s">
        <v>592</v>
      </c>
      <c r="X207" s="39" t="s">
        <v>592</v>
      </c>
      <c r="Y207" s="39" t="s">
        <v>592</v>
      </c>
      <c r="Z207" s="39" t="s">
        <v>592</v>
      </c>
      <c r="AA207" s="38" t="n">
        <f aca="false">DATE(YEAR(O207)+1,MONTH(O207),DAY(O207))</f>
        <v>44197</v>
      </c>
      <c r="AB207" s="40" t="n">
        <f aca="false">IF(G207="Trong nước", DATEDIF(DATE(YEAR(M207),MONTH(M207),1),DATE(YEAR(N207),MONTH(N207),1),"m"), DATEDIF(DATE(L207,1,1),DATE(YEAR(N207),MONTH(N207),1),"m"))</f>
        <v>2</v>
      </c>
      <c r="AC207" s="40" t="str">
        <f aca="false">VLOOKUP(AB207,Parameters!$A$2:$B$6,2,1)</f>
        <v>&lt;6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752</v>
      </c>
      <c r="AMJ207" s="0"/>
    </row>
    <row r="208" s="40" customFormat="true" ht="13.8" hidden="false" customHeight="false" outlineLevel="0" collapsed="false">
      <c r="A208" s="35"/>
      <c r="B208" s="35" t="s">
        <v>595</v>
      </c>
      <c r="C208" s="0" t="s">
        <v>508</v>
      </c>
      <c r="D208" s="35" t="s">
        <v>536</v>
      </c>
      <c r="E208" s="36" t="s">
        <v>617</v>
      </c>
      <c r="F208" s="37" t="n">
        <v>0</v>
      </c>
      <c r="G208" s="18" t="s">
        <v>589</v>
      </c>
      <c r="H208" s="36" t="s">
        <v>611</v>
      </c>
      <c r="I208" s="36" t="s">
        <v>591</v>
      </c>
      <c r="J208" s="37" t="n">
        <v>500000000</v>
      </c>
      <c r="K208" s="37" t="n">
        <v>400000000</v>
      </c>
      <c r="L208" s="0" t="n">
        <v>2018</v>
      </c>
      <c r="M208" s="20" t="n">
        <f aca="true">DATE(YEAR(NOW()), MONTH(NOW())-36, DAY(NOW()))</f>
        <v>43167</v>
      </c>
      <c r="N208" s="20" t="n">
        <f aca="true">DATE(YEAR(NOW()), MONTH(NOW())-36, DAY(NOW()))</f>
        <v>43167</v>
      </c>
      <c r="O208" s="38" t="n">
        <v>43831</v>
      </c>
      <c r="P208" s="38" t="n">
        <v>44196</v>
      </c>
      <c r="Q208" s="39" t="s">
        <v>592</v>
      </c>
      <c r="R208" s="39" t="s">
        <v>592</v>
      </c>
      <c r="S208" s="37" t="s">
        <v>593</v>
      </c>
      <c r="T208" s="39" t="s">
        <v>592</v>
      </c>
      <c r="U208" s="39" t="s">
        <v>592</v>
      </c>
      <c r="V208" s="39" t="s">
        <v>592</v>
      </c>
      <c r="W208" s="39" t="s">
        <v>592</v>
      </c>
      <c r="X208" s="39" t="s">
        <v>592</v>
      </c>
      <c r="Y208" s="39" t="s">
        <v>592</v>
      </c>
      <c r="Z208" s="39" t="s">
        <v>592</v>
      </c>
      <c r="AA208" s="38" t="n">
        <f aca="false">DATE(YEAR(O208)+1,MONTH(O208),DAY(O208))</f>
        <v>44197</v>
      </c>
      <c r="AB208" s="40" t="n">
        <f aca="false">IF(G208="Trong nước", DATEDIF(DATE(YEAR(M208),MONTH(M208),1),DATE(YEAR(N208),MONTH(N208),1),"m"), DATEDIF(DATE(L208,1,1),DATE(YEAR(N208),MONTH(N208),1),"m"))</f>
        <v>2</v>
      </c>
      <c r="AC208" s="40" t="str">
        <f aca="false">VLOOKUP(AB208,Parameters!$A$2:$B$6,2,1)</f>
        <v>&lt;6</v>
      </c>
      <c r="AD208" s="22" t="n">
        <f aca="false">IF(J208&lt;=Parameters!$Y$2,INDEX('Bieu phi VCX'!$D$8:$N$33,MATCH(E208,'Bieu phi VCX'!$A$8:$A$33,0),MATCH(AC208,'Bieu phi VCX'!$D$7:$I$7,)),INDEX('Bieu phi VCX'!$J$8:$O$33,MATCH(E208,'Bieu phi VCX'!$A$8:$A$33,0),MATCH(AC208,'Bieu phi VCX'!$J$7:$O$7,)))</f>
        <v>0.017</v>
      </c>
      <c r="AE208" s="22" t="n">
        <f aca="false">IF(Q208="Y",Parameters!$Z$2,0)</f>
        <v>0.0005</v>
      </c>
      <c r="AF208" s="41" t="n">
        <f aca="false">IF(R208="Y", INDEX('Bieu phi VCX'!$R$8:$W$33,MATCH(E208,'Bieu phi VCX'!$A$8:$A$33,0),MATCH(AC208,'Bieu phi VCX'!$R$7:$V$7,0)), 0)</f>
        <v>0</v>
      </c>
      <c r="AG208" s="37" t="n">
        <f aca="false">VLOOKUP(S208,Parameters!$F$2:$G$5,2,0)</f>
        <v>0</v>
      </c>
      <c r="AH208" s="41" t="n">
        <f aca="false">IF(T208="Y", INDEX('Bieu phi VCX'!$X$8:$AB$33,MATCH(E208,'Bieu phi VCX'!$A$8:$A$33,0),MATCH(AC208,'Bieu phi VCX'!$X$7:$AB$7,0)),0)</f>
        <v>0.0015</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39246575.3424658</v>
      </c>
      <c r="AQ208" s="27" t="s">
        <v>752</v>
      </c>
      <c r="AMJ208" s="0"/>
    </row>
    <row r="209" s="40" customFormat="true" ht="13.8" hidden="false" customHeight="false" outlineLevel="0" collapsed="false">
      <c r="A209" s="35"/>
      <c r="B209" s="35" t="s">
        <v>596</v>
      </c>
      <c r="C209" s="0" t="s">
        <v>508</v>
      </c>
      <c r="D209" s="35" t="s">
        <v>536</v>
      </c>
      <c r="E209" s="36" t="s">
        <v>617</v>
      </c>
      <c r="F209" s="37" t="n">
        <v>0</v>
      </c>
      <c r="G209" s="18" t="s">
        <v>589</v>
      </c>
      <c r="H209" s="36" t="s">
        <v>611</v>
      </c>
      <c r="I209" s="36" t="s">
        <v>591</v>
      </c>
      <c r="J209" s="37" t="n">
        <v>450000000</v>
      </c>
      <c r="K209" s="37" t="n">
        <v>400000000</v>
      </c>
      <c r="L209" s="0" t="n">
        <v>2015</v>
      </c>
      <c r="M209" s="20" t="n">
        <f aca="true">DATE(YEAR(NOW()), MONTH(NOW())-72, DAY(NOW()))</f>
        <v>42071</v>
      </c>
      <c r="N209" s="20" t="n">
        <f aca="true">DATE(YEAR(NOW()), MONTH(NOW())-72, DAY(NOW()))</f>
        <v>42071</v>
      </c>
      <c r="O209" s="38" t="n">
        <v>43831</v>
      </c>
      <c r="P209" s="38" t="n">
        <v>44196</v>
      </c>
      <c r="Q209" s="39" t="s">
        <v>592</v>
      </c>
      <c r="R209" s="39" t="s">
        <v>592</v>
      </c>
      <c r="S209" s="37" t="s">
        <v>593</v>
      </c>
      <c r="T209" s="39" t="s">
        <v>592</v>
      </c>
      <c r="U209" s="39" t="s">
        <v>592</v>
      </c>
      <c r="V209" s="39" t="s">
        <v>592</v>
      </c>
      <c r="W209" s="39" t="s">
        <v>592</v>
      </c>
      <c r="X209" s="39" t="s">
        <v>592</v>
      </c>
      <c r="Y209" s="39" t="s">
        <v>592</v>
      </c>
      <c r="Z209" s="39" t="s">
        <v>592</v>
      </c>
      <c r="AA209" s="38" t="n">
        <f aca="false">DATE(YEAR(O209)+1,MONTH(O209),DAY(O209))</f>
        <v>44197</v>
      </c>
      <c r="AB209" s="40" t="n">
        <f aca="false">IF(G209="Trong nước", DATEDIF(DATE(YEAR(M209),MONTH(M209),1),DATE(YEAR(N209),MONTH(N209),1),"m"), DATEDIF(DATE(L209,1,1),DATE(YEAR(N209),MONTH(N209),1),"m"))</f>
        <v>2</v>
      </c>
      <c r="AC209" s="40" t="str">
        <f aca="false">VLOOKUP(AB209,Parameters!$A$2:$B$6,2,1)</f>
        <v>&lt;6</v>
      </c>
      <c r="AD209" s="22" t="n">
        <f aca="false">IF(J209&lt;=Parameters!$Y$2,INDEX('Bieu phi VCX'!$D$8:$N$33,MATCH(E209,'Bieu phi VCX'!$A$8:$A$33,0),MATCH(AC209,'Bieu phi VCX'!$D$7:$I$7,)),INDEX('Bieu phi VCX'!$J$8:$O$33,MATCH(E209,'Bieu phi VCX'!$A$8:$A$33,0),MATCH(AC209,'Bieu phi VCX'!$J$7:$O$7,)))</f>
        <v>0.017</v>
      </c>
      <c r="AE209" s="22" t="n">
        <f aca="false">IF(Q209="Y",Parameters!$Z$2,0)</f>
        <v>0.0005</v>
      </c>
      <c r="AF209" s="41" t="n">
        <f aca="false">IF(R209="Y", INDEX('Bieu phi VCX'!$R$8:$W$33,MATCH(E209,'Bieu phi VCX'!$A$8:$A$33,0),MATCH(AC209,'Bieu phi VCX'!$R$7:$V$7,0)), 0)</f>
        <v>0</v>
      </c>
      <c r="AG209" s="37" t="n">
        <f aca="false">VLOOKUP(S209,Parameters!$F$2:$G$5,2,0)</f>
        <v>0</v>
      </c>
      <c r="AH209" s="41" t="n">
        <f aca="false">IF(T209="Y", INDEX('Bieu phi VCX'!$X$8:$AB$33,MATCH(E209,'Bieu phi VCX'!$A$8:$A$33,0),MATCH(AC209,'Bieu phi VCX'!$X$7:$AB$7,0)),0)</f>
        <v>0.0015</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39246575.3424658</v>
      </c>
      <c r="AQ209" s="27" t="s">
        <v>752</v>
      </c>
      <c r="AMJ209" s="0"/>
    </row>
    <row r="210" s="40" customFormat="true" ht="13.8" hidden="false" customHeight="false" outlineLevel="0" collapsed="false">
      <c r="A210" s="35"/>
      <c r="B210" s="35" t="s">
        <v>597</v>
      </c>
      <c r="C210" s="0" t="s">
        <v>508</v>
      </c>
      <c r="D210" s="35" t="s">
        <v>536</v>
      </c>
      <c r="E210" s="36" t="s">
        <v>617</v>
      </c>
      <c r="F210" s="37" t="n">
        <v>0</v>
      </c>
      <c r="G210" s="18" t="s">
        <v>589</v>
      </c>
      <c r="H210" s="36" t="s">
        <v>611</v>
      </c>
      <c r="I210" s="36" t="s">
        <v>591</v>
      </c>
      <c r="J210" s="37" t="n">
        <v>600000000</v>
      </c>
      <c r="K210" s="37" t="n">
        <v>400000000</v>
      </c>
      <c r="L210" s="0" t="n">
        <v>2011</v>
      </c>
      <c r="M210" s="20" t="n">
        <f aca="true">DATE(YEAR(NOW()), MONTH(NOW())-120, DAY(NOW()))</f>
        <v>40610</v>
      </c>
      <c r="N210" s="20" t="n">
        <f aca="true">DATE(YEAR(NOW()), MONTH(NOW())-120, DAY(NOW()))</f>
        <v>40610</v>
      </c>
      <c r="O210" s="38" t="n">
        <v>43831</v>
      </c>
      <c r="P210" s="38" t="n">
        <v>44196</v>
      </c>
      <c r="Q210" s="39" t="s">
        <v>592</v>
      </c>
      <c r="R210" s="39" t="s">
        <v>592</v>
      </c>
      <c r="S210" s="37" t="s">
        <v>593</v>
      </c>
      <c r="T210" s="39" t="s">
        <v>592</v>
      </c>
      <c r="U210" s="39" t="s">
        <v>592</v>
      </c>
      <c r="V210" s="39" t="s">
        <v>592</v>
      </c>
      <c r="W210" s="39" t="s">
        <v>592</v>
      </c>
      <c r="X210" s="39" t="s">
        <v>592</v>
      </c>
      <c r="Y210" s="39" t="s">
        <v>592</v>
      </c>
      <c r="Z210" s="39" t="s">
        <v>592</v>
      </c>
      <c r="AA210" s="38" t="n">
        <f aca="false">DATE(YEAR(O210)+1,MONTH(O210),DAY(O210))</f>
        <v>44197</v>
      </c>
      <c r="AB210" s="40" t="n">
        <f aca="false">IF(G210="Trong nước", DATEDIF(DATE(YEAR(M210),MONTH(M210),1),DATE(YEAR(N210),MONTH(N210),1),"m"), DATEDIF(DATE(L210,1,1),DATE(YEAR(N210),MONTH(N210),1),"m"))</f>
        <v>2</v>
      </c>
      <c r="AC210" s="40" t="str">
        <f aca="false">VLOOKUP(AB210,Parameters!$A$2:$B$6,2,1)</f>
        <v>&lt;6</v>
      </c>
      <c r="AD210" s="22" t="n">
        <f aca="false">IF(J210&lt;=Parameters!$Y$2,INDEX('Bieu phi VCX'!$D$8:$N$33,MATCH(E210,'Bieu phi VCX'!$A$8:$A$33,0),MATCH(AC210,'Bieu phi VCX'!$D$7:$I$7,)),INDEX('Bieu phi VCX'!$J$8:$O$33,MATCH(E210,'Bieu phi VCX'!$A$8:$A$33,0),MATCH(AC210,'Bieu phi VCX'!$J$7:$O$7,)))</f>
        <v>0.017</v>
      </c>
      <c r="AE210" s="22" t="n">
        <f aca="false">IF(Q210="Y",Parameters!$Z$2,0)</f>
        <v>0.0005</v>
      </c>
      <c r="AF210" s="41" t="n">
        <f aca="false">IF(R210="Y", INDEX('Bieu phi VCX'!$R$8:$W$33,MATCH(E210,'Bieu phi VCX'!$A$8:$A$33,0),MATCH(AC210,'Bieu phi VCX'!$R$7:$V$7,0)), 0)</f>
        <v>0</v>
      </c>
      <c r="AG210" s="37" t="n">
        <f aca="false">VLOOKUP(S210,Parameters!$F$2:$G$5,2,0)</f>
        <v>0</v>
      </c>
      <c r="AH210" s="41" t="n">
        <f aca="false">IF(T210="Y", INDEX('Bieu phi VCX'!$X$8:$AB$33,MATCH(E210,'Bieu phi VCX'!$A$8:$A$33,0),MATCH(AC210,'Bieu phi VCX'!$X$7:$AB$7,0)),0)</f>
        <v>0.0015</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0.0005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39246575.3424658</v>
      </c>
      <c r="AQ210" s="27" t="s">
        <v>752</v>
      </c>
      <c r="AMJ210" s="0"/>
    </row>
    <row r="211" s="40" customFormat="true" ht="13.8" hidden="false" customHeight="false" outlineLevel="0" collapsed="false">
      <c r="A211" s="35"/>
      <c r="B211" s="35" t="s">
        <v>598</v>
      </c>
      <c r="C211" s="0" t="s">
        <v>508</v>
      </c>
      <c r="D211" s="35" t="s">
        <v>536</v>
      </c>
      <c r="E211" s="36" t="s">
        <v>617</v>
      </c>
      <c r="F211" s="37" t="n">
        <v>0</v>
      </c>
      <c r="G211" s="18" t="s">
        <v>589</v>
      </c>
      <c r="H211" s="36" t="s">
        <v>611</v>
      </c>
      <c r="I211" s="36" t="s">
        <v>591</v>
      </c>
      <c r="J211" s="37" t="n">
        <v>600000000</v>
      </c>
      <c r="K211" s="37" t="n">
        <v>400000000</v>
      </c>
      <c r="L211" s="0" t="n">
        <v>2006</v>
      </c>
      <c r="M211" s="20" t="n">
        <f aca="true">DATE(YEAR(NOW()), MONTH(NOW())-180, DAY(NOW()))</f>
        <v>38784</v>
      </c>
      <c r="N211" s="20" t="n">
        <f aca="true">DATE(YEAR(NOW()), MONTH(NOW())-180, DAY(NOW()))</f>
        <v>38784</v>
      </c>
      <c r="O211" s="38" t="n">
        <v>43831</v>
      </c>
      <c r="P211" s="38" t="n">
        <v>44196</v>
      </c>
      <c r="Q211" s="39" t="s">
        <v>592</v>
      </c>
      <c r="R211" s="39" t="s">
        <v>592</v>
      </c>
      <c r="S211" s="37" t="n">
        <v>9000000</v>
      </c>
      <c r="T211" s="39" t="s">
        <v>592</v>
      </c>
      <c r="U211" s="39" t="s">
        <v>592</v>
      </c>
      <c r="V211" s="39" t="s">
        <v>592</v>
      </c>
      <c r="W211" s="39" t="s">
        <v>592</v>
      </c>
      <c r="X211" s="39" t="s">
        <v>592</v>
      </c>
      <c r="Y211" s="39" t="s">
        <v>592</v>
      </c>
      <c r="Z211" s="39" t="s">
        <v>592</v>
      </c>
      <c r="AA211" s="38" t="n">
        <f aca="false">DATE(YEAR(O211)+1,MONTH(O211),DAY(O211))</f>
        <v>44197</v>
      </c>
      <c r="AB211" s="40" t="n">
        <f aca="false">IF(G211="Trong nước", DATEDIF(DATE(YEAR(M211),MONTH(M211),1),DATE(YEAR(N211),MONTH(N211),1),"m"), DATEDIF(DATE(L211,1,1),DATE(YEAR(N211),MONTH(N211),1),"m"))</f>
        <v>2</v>
      </c>
      <c r="AC211" s="40" t="str">
        <f aca="false">VLOOKUP(AB211,Parameters!$A$2:$B$7,2,1)</f>
        <v>&lt;6</v>
      </c>
      <c r="AD211" s="22" t="n">
        <f aca="false">IF(J211&lt;=Parameters!$Y$2,INDEX('Bieu phi VCX'!$D$8:$N$33,MATCH(E211,'Bieu phi VCX'!$A$8:$A$33,0),MATCH(AC211,'Bieu phi VCX'!$D$7:$I$7,)),INDEX('Bieu phi VCX'!$J$8:$O$33,MATCH(E211,'Bieu phi VCX'!$A$8:$A$33,0),MATCH(AC211,'Bieu phi VCX'!$J$7:$O$7,)))</f>
        <v>0.017</v>
      </c>
      <c r="AE211" s="22" t="n">
        <f aca="false">IF(Q211="Y",Parameters!$Z$2,0)</f>
        <v>0.0005</v>
      </c>
      <c r="AF211" s="41" t="n">
        <f aca="false">IF(R211="Y", INDEX('Bieu phi VCX'!$R$8:$W$33,MATCH(E211,'Bieu phi VCX'!$A$8:$A$33,0),MATCH(AC211,'Bieu phi VCX'!$R$7:$W$7,0)), 0)</f>
        <v>0</v>
      </c>
      <c r="AG211" s="37" t="n">
        <f aca="false">VLOOKUP(S211,Parameters!$F$2:$G$5,2,0)</f>
        <v>1400000</v>
      </c>
      <c r="AH211" s="41" t="n">
        <f aca="false">IF(T211="Y", INDEX('Bieu phi VCX'!$X$8:$AC$33,MATCH(E211,'Bieu phi VCX'!$A$8:$A$33,0),MATCH(AC211,'Bieu phi VCX'!$X$7:$AC$7,0)),0)</f>
        <v>0.0015</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41346575.3424658</v>
      </c>
      <c r="AQ211" s="27" t="s">
        <v>752</v>
      </c>
      <c r="AMJ211" s="0"/>
    </row>
    <row r="212" customFormat="false" ht="13.8" hidden="false" customHeight="false" outlineLevel="0" collapsed="false">
      <c r="A212" s="17" t="s">
        <v>586</v>
      </c>
      <c r="B212" s="17" t="s">
        <v>587</v>
      </c>
      <c r="C212" s="17" t="s">
        <v>510</v>
      </c>
      <c r="D212" s="17" t="s">
        <v>532</v>
      </c>
      <c r="E212" s="18" t="s">
        <v>618</v>
      </c>
      <c r="F212" s="19" t="n">
        <v>0</v>
      </c>
      <c r="G212" s="18" t="s">
        <v>589</v>
      </c>
      <c r="H212" s="18" t="s">
        <v>619</v>
      </c>
      <c r="I212" s="18" t="s">
        <v>591</v>
      </c>
      <c r="J212" s="19" t="n">
        <v>390000000</v>
      </c>
      <c r="K212" s="19" t="n">
        <v>100000000</v>
      </c>
      <c r="L212" s="0" t="n">
        <v>2020</v>
      </c>
      <c r="M212" s="20" t="n">
        <f aca="true">DATE(YEAR(NOW()), MONTH(NOW())-12, DAY(NOW()))</f>
        <v>43898</v>
      </c>
      <c r="N212" s="20" t="n">
        <f aca="true">DATE(YEAR(NOW()), MONTH(NOW())-12, DAY(NOW()))</f>
        <v>43898</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2</v>
      </c>
      <c r="AC212" s="0" t="str">
        <f aca="false">VLOOKUP(AB212,Parameters!$A$2:$B$6,2,1)</f>
        <v>&lt;6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752</v>
      </c>
    </row>
    <row r="213" customFormat="false" ht="13.8" hidden="false" customHeight="false" outlineLevel="0" collapsed="false">
      <c r="A213" s="17"/>
      <c r="B213" s="17" t="s">
        <v>595</v>
      </c>
      <c r="C213" s="17" t="s">
        <v>510</v>
      </c>
      <c r="D213" s="17" t="s">
        <v>532</v>
      </c>
      <c r="E213" s="18" t="s">
        <v>618</v>
      </c>
      <c r="F213" s="19" t="n">
        <v>0</v>
      </c>
      <c r="G213" s="18" t="s">
        <v>589</v>
      </c>
      <c r="H213" s="18" t="s">
        <v>619</v>
      </c>
      <c r="I213" s="18" t="s">
        <v>591</v>
      </c>
      <c r="J213" s="19" t="n">
        <v>390000000</v>
      </c>
      <c r="K213" s="19" t="n">
        <v>100000000</v>
      </c>
      <c r="L213" s="0" t="n">
        <v>2018</v>
      </c>
      <c r="M213" s="20" t="n">
        <f aca="true">DATE(YEAR(NOW()), MONTH(NOW())-36, DAY(NOW()))</f>
        <v>43167</v>
      </c>
      <c r="N213" s="20" t="n">
        <f aca="true">DATE(YEAR(NOW()), MONTH(NOW())-36, DAY(NOW()))</f>
        <v>43167</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2</v>
      </c>
      <c r="AC213" s="0" t="str">
        <f aca="false">VLOOKUP(AB213,Parameters!$A$2:$B$6,2,1)</f>
        <v>&lt;6</v>
      </c>
      <c r="AD213" s="22" t="n">
        <f aca="false">IF(J213&lt;=Parameters!$Y$2,INDEX('Bieu phi VCX'!$D$8:$N$33,MATCH(E213,'Bieu phi VCX'!$A$8:$A$33,0),MATCH(AC213,'Bieu phi VCX'!$D$7:$I$7,)),INDEX('Bieu phi VCX'!$J$8:$O$33,MATCH(E213,'Bieu phi VCX'!$A$8:$A$33,0),MATCH(AC213,'Bieu phi VCX'!$J$7:$O$7,)))</f>
        <v>0.028</v>
      </c>
      <c r="AE213" s="22" t="n">
        <f aca="false">IF(Q213="Y",Parameters!$Z$2,0)</f>
        <v>0.0005</v>
      </c>
      <c r="AF213" s="22" t="n">
        <f aca="false">IF(R213="Y", INDEX('Bieu phi VCX'!$R$8:$W$33,MATCH(E213,'Bieu phi VCX'!$A$8:$A$33,0),MATCH(AC213,'Bieu phi VCX'!$R$7:$V$7,0)), 0)</f>
        <v>0</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12961643.8356164</v>
      </c>
      <c r="AQ213" s="27" t="s">
        <v>752</v>
      </c>
    </row>
    <row r="214" customFormat="false" ht="13.8" hidden="false" customHeight="false" outlineLevel="0" collapsed="false">
      <c r="A214" s="17"/>
      <c r="B214" s="17" t="s">
        <v>596</v>
      </c>
      <c r="C214" s="17" t="s">
        <v>510</v>
      </c>
      <c r="D214" s="17" t="s">
        <v>532</v>
      </c>
      <c r="E214" s="18" t="s">
        <v>618</v>
      </c>
      <c r="F214" s="19" t="n">
        <v>0</v>
      </c>
      <c r="G214" s="18" t="s">
        <v>589</v>
      </c>
      <c r="H214" s="18" t="s">
        <v>619</v>
      </c>
      <c r="I214" s="18" t="s">
        <v>591</v>
      </c>
      <c r="J214" s="19" t="n">
        <v>390000000</v>
      </c>
      <c r="K214" s="19" t="n">
        <v>100000000</v>
      </c>
      <c r="L214" s="0" t="n">
        <v>2015</v>
      </c>
      <c r="M214" s="20" t="n">
        <f aca="true">DATE(YEAR(NOW()), MONTH(NOW())-72, DAY(NOW()))</f>
        <v>42071</v>
      </c>
      <c r="N214" s="20" t="n">
        <f aca="true">DATE(YEAR(NOW()), MONTH(NOW())-72, DAY(NOW()))</f>
        <v>42071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2</v>
      </c>
      <c r="AC214" s="0" t="str">
        <f aca="false">VLOOKUP(AB214,Parameters!$A$2:$B$6,2,1)</f>
        <v>&lt;6</v>
      </c>
      <c r="AD214" s="22" t="n">
        <f aca="false">IF(J214&lt;=Parameters!$Y$2,INDEX('Bieu phi VCX'!$D$8:$N$33,MATCH(E214,'Bieu phi VCX'!$A$8:$A$33,0),MATCH(AC214,'Bieu phi VCX'!$D$7:$I$7,)),INDEX('Bieu phi VCX'!$J$8:$O$33,MATCH(E214,'Bieu phi VCX'!$A$8:$A$33,0),MATCH(AC214,'Bieu phi VCX'!$J$7:$O$7,)))</f>
        <v>0.028</v>
      </c>
      <c r="AE214" s="22" t="n">
        <f aca="false">IF(Q214="Y",Parameters!$Z$2,0)</f>
        <v>0.0005</v>
      </c>
      <c r="AF214" s="22" t="n">
        <f aca="false">IF(R214="Y", INDEX('Bieu phi VCX'!$R$8:$W$33,MATCH(E214,'Bieu phi VCX'!$A$8:$A$33,0),MATCH(AC214,'Bieu phi VCX'!$R$7:$V$7,0)), 0)</f>
        <v>0</v>
      </c>
      <c r="AG214" s="19" t="n">
        <f aca="false">VLOOKUP(S214,Parameters!$F$2:$G$5,2,0)</f>
        <v>0</v>
      </c>
      <c r="AH214" s="22" t="n">
        <f aca="false">IF(T214="Y", INDEX('Bieu phi VCX'!$X$8:$AB$33,MATCH(E214,'Bieu phi VCX'!$A$8:$A$33,0),MATCH(AC214,'Bieu phi VCX'!$X$7:$AB$7,0)),0)</f>
        <v>0.0015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12961643.8356164</v>
      </c>
      <c r="AQ214" s="27" t="s">
        <v>752</v>
      </c>
    </row>
    <row r="215" customFormat="false" ht="13.8" hidden="false" customHeight="false" outlineLevel="0" collapsed="false">
      <c r="A215" s="17"/>
      <c r="B215" s="17" t="s">
        <v>597</v>
      </c>
      <c r="C215" s="17" t="s">
        <v>510</v>
      </c>
      <c r="D215" s="17" t="s">
        <v>532</v>
      </c>
      <c r="E215" s="18" t="s">
        <v>618</v>
      </c>
      <c r="F215" s="19" t="n">
        <v>0</v>
      </c>
      <c r="G215" s="18" t="s">
        <v>589</v>
      </c>
      <c r="H215" s="18" t="s">
        <v>619</v>
      </c>
      <c r="I215" s="18" t="s">
        <v>591</v>
      </c>
      <c r="J215" s="19" t="n">
        <v>390000000</v>
      </c>
      <c r="K215" s="19" t="n">
        <v>100000000</v>
      </c>
      <c r="L215" s="0" t="n">
        <v>2011</v>
      </c>
      <c r="M215" s="20" t="n">
        <f aca="true">DATE(YEAR(NOW()), MONTH(NOW())-120, DAY(NOW()))</f>
        <v>40610</v>
      </c>
      <c r="N215" s="20" t="n">
        <f aca="true">DATE(YEAR(NOW()), MONTH(NOW())-120, DAY(NOW()))</f>
        <v>40610</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2</v>
      </c>
      <c r="AC215" s="0" t="str">
        <f aca="false">VLOOKUP(AB215,Parameters!$A$2:$B$6,2,1)</f>
        <v>&lt;6</v>
      </c>
      <c r="AD215" s="22" t="n">
        <f aca="false">IF(J215&lt;=Parameters!$Y$2,INDEX('Bieu phi VCX'!$D$8:$N$33,MATCH(E215,'Bieu phi VCX'!$A$8:$A$33,0),MATCH(AC215,'Bieu phi VCX'!$D$7:$I$7,)),INDEX('Bieu phi VCX'!$J$8:$O$33,MATCH(E215,'Bieu phi VCX'!$A$8:$A$33,0),MATCH(AC215,'Bieu phi VCX'!$J$7:$O$7,)))</f>
        <v>0.028</v>
      </c>
      <c r="AE215" s="22" t="n">
        <f aca="false">IF(Q215="Y",Parameters!$Z$2,0)</f>
        <v>0.0005</v>
      </c>
      <c r="AF215" s="22" t="n">
        <f aca="false">IF(R215="Y", INDEX('Bieu phi VCX'!$R$8:$W$33,MATCH(E215,'Bieu phi VCX'!$A$8:$A$33,0),MATCH(AC215,'Bieu phi VCX'!$R$7:$V$7,0)), 0)</f>
        <v>0</v>
      </c>
      <c r="AG215" s="19" t="n">
        <f aca="false">VLOOKUP(S215,Parameters!$F$2:$G$5,2,0)</f>
        <v>0</v>
      </c>
      <c r="AH215" s="22" t="n">
        <f aca="false">IF(T215="Y", INDEX('Bieu phi VCX'!$X$8:$AB$33,MATCH(E215,'Bieu phi VCX'!$A$8:$A$33,0),MATCH(AC215,'Bieu phi VCX'!$X$7:$AB$7,0)),0)</f>
        <v>0.0015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0.0005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12961643.8356164</v>
      </c>
      <c r="AQ215" s="27" t="s">
        <v>752</v>
      </c>
    </row>
    <row r="216" customFormat="false" ht="13.8" hidden="false" customHeight="false" outlineLevel="0" collapsed="false">
      <c r="A216" s="17"/>
      <c r="B216" s="17" t="s">
        <v>598</v>
      </c>
      <c r="C216" s="17" t="s">
        <v>510</v>
      </c>
      <c r="D216" s="17" t="s">
        <v>532</v>
      </c>
      <c r="E216" s="18" t="s">
        <v>618</v>
      </c>
      <c r="F216" s="19" t="n">
        <v>0</v>
      </c>
      <c r="G216" s="18" t="s">
        <v>589</v>
      </c>
      <c r="H216" s="18" t="s">
        <v>619</v>
      </c>
      <c r="I216" s="18" t="s">
        <v>591</v>
      </c>
      <c r="J216" s="19" t="n">
        <v>390000000</v>
      </c>
      <c r="K216" s="19" t="n">
        <v>400000000</v>
      </c>
      <c r="L216" s="0" t="n">
        <v>2006</v>
      </c>
      <c r="M216" s="20" t="n">
        <f aca="true">DATE(YEAR(NOW()), MONTH(NOW())-180, DAY(NOW()))</f>
        <v>38784</v>
      </c>
      <c r="N216" s="20" t="n">
        <f aca="true">DATE(YEAR(NOW()), MONTH(NOW())-180, DAY(NOW()))</f>
        <v>38784</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2</v>
      </c>
      <c r="AC216" s="0" t="str">
        <f aca="false">VLOOKUP(AB216,Parameters!$A$2:$B$7,2,1)</f>
        <v>&lt;6</v>
      </c>
      <c r="AD216" s="22" t="n">
        <f aca="false">IF(J216&lt;=Parameters!$Y$2,INDEX('Bieu phi VCX'!$D$8:$N$33,MATCH(E216,'Bieu phi VCX'!$A$8:$A$33,0),MATCH(AC216,'Bieu phi VCX'!$D$7:$I$7,)),INDEX('Bieu phi VCX'!$J$8:$O$33,MATCH(E216,'Bieu phi VCX'!$A$8:$A$33,0),MATCH(AC216,'Bieu phi VCX'!$J$7:$O$7,)))</f>
        <v>0.028</v>
      </c>
      <c r="AE216" s="22" t="n">
        <f aca="false">IF(Q216="Y",Parameters!$Z$2,0)</f>
        <v>0.0005</v>
      </c>
      <c r="AF216" s="22" t="n">
        <f aca="false">IF(R216="Y", INDEX('Bieu phi VCX'!$R$8:$W$33,MATCH(E216,'Bieu phi VCX'!$A$8:$A$33,0),MATCH(AC216,'Bieu phi VCX'!$R$7:$W$7,0)), 0)</f>
        <v>0</v>
      </c>
      <c r="AG216" s="19" t="n">
        <f aca="false">VLOOKUP(S216,Parameters!$F$2:$G$5,2,0)</f>
        <v>1400000</v>
      </c>
      <c r="AH216" s="22" t="n">
        <f aca="false">IF(T216="Y", INDEX('Bieu phi VCX'!$X$8:$AC$33,MATCH(E216,'Bieu phi VCX'!$A$8:$A$33,0),MATCH(AC216,'Bieu phi VCX'!$X$7:$AC$7,0)),0)</f>
        <v>0.0015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53946575.3424658</v>
      </c>
      <c r="AQ216" s="27" t="s">
        <v>752</v>
      </c>
    </row>
    <row r="217" customFormat="false" ht="13.8" hidden="false" customHeight="false" outlineLevel="0" collapsed="false">
      <c r="A217" s="17" t="s">
        <v>599</v>
      </c>
      <c r="B217" s="17" t="s">
        <v>587</v>
      </c>
      <c r="C217" s="17" t="s">
        <v>510</v>
      </c>
      <c r="D217" s="17" t="s">
        <v>532</v>
      </c>
      <c r="E217" s="18" t="s">
        <v>618</v>
      </c>
      <c r="F217" s="19" t="n">
        <v>0</v>
      </c>
      <c r="G217" s="18" t="s">
        <v>589</v>
      </c>
      <c r="H217" s="18" t="s">
        <v>619</v>
      </c>
      <c r="I217" s="18" t="s">
        <v>591</v>
      </c>
      <c r="J217" s="19" t="n">
        <v>400000000</v>
      </c>
      <c r="K217" s="19" t="n">
        <v>100000000</v>
      </c>
      <c r="L217" s="0" t="n">
        <v>2020</v>
      </c>
      <c r="M217" s="20" t="n">
        <f aca="true">DATE(YEAR(NOW()), MONTH(NOW())-12, DAY(NOW()))</f>
        <v>43898</v>
      </c>
      <c r="N217" s="20" t="n">
        <f aca="true">DATE(YEAR(NOW()), MONTH(NOW())-12, DAY(NOW()))</f>
        <v>43898</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2</v>
      </c>
      <c r="AC217" s="0" t="str">
        <f aca="false">VLOOKUP(AB217,Parameters!$A$2:$B$6,2,1)</f>
        <v>&lt;6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752</v>
      </c>
    </row>
    <row r="218" customFormat="false" ht="13.8" hidden="false" customHeight="false" outlineLevel="0" collapsed="false">
      <c r="A218" s="17"/>
      <c r="B218" s="17" t="s">
        <v>595</v>
      </c>
      <c r="C218" s="17" t="s">
        <v>510</v>
      </c>
      <c r="D218" s="17" t="s">
        <v>532</v>
      </c>
      <c r="E218" s="18" t="s">
        <v>618</v>
      </c>
      <c r="F218" s="19" t="n">
        <v>0</v>
      </c>
      <c r="G218" s="18" t="s">
        <v>589</v>
      </c>
      <c r="H218" s="18" t="s">
        <v>619</v>
      </c>
      <c r="I218" s="18" t="s">
        <v>591</v>
      </c>
      <c r="J218" s="19" t="n">
        <v>400000000</v>
      </c>
      <c r="K218" s="19" t="n">
        <v>100000000</v>
      </c>
      <c r="L218" s="0" t="n">
        <v>2018</v>
      </c>
      <c r="M218" s="20" t="n">
        <f aca="true">DATE(YEAR(NOW()), MONTH(NOW())-36, DAY(NOW()))</f>
        <v>43167</v>
      </c>
      <c r="N218" s="20" t="n">
        <f aca="true">DATE(YEAR(NOW()), MONTH(NOW())-36, DAY(NOW()))</f>
        <v>43167</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2</v>
      </c>
      <c r="AC218" s="0" t="str">
        <f aca="false">VLOOKUP(AB218,Parameters!$A$2:$B$6,2,1)</f>
        <v>&lt;6</v>
      </c>
      <c r="AD218" s="22" t="n">
        <f aca="false">IF(J218&lt;=Parameters!$Y$2,INDEX('Bieu phi VCX'!$D$8:$N$33,MATCH(E218,'Bieu phi VCX'!$A$8:$A$33,0),MATCH(AC218,'Bieu phi VCX'!$D$7:$I$7,)),INDEX('Bieu phi VCX'!$J$8:$O$33,MATCH(E218,'Bieu phi VCX'!$A$8:$A$33,0),MATCH(AC218,'Bieu phi VCX'!$J$7:$O$7,)))</f>
        <v>0.028</v>
      </c>
      <c r="AE218" s="22" t="n">
        <f aca="false">IF(Q218="Y",Parameters!$Z$2,0)</f>
        <v>0.0005</v>
      </c>
      <c r="AF218" s="22" t="n">
        <f aca="false">IF(R218="Y", INDEX('Bieu phi VCX'!$R$8:$W$33,MATCH(E218,'Bieu phi VCX'!$A$8:$A$33,0),MATCH(AC218,'Bieu phi VCX'!$R$7:$V$7,0)), 0)</f>
        <v>0</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12961643.8356164</v>
      </c>
      <c r="AQ218" s="27" t="s">
        <v>752</v>
      </c>
    </row>
    <row r="219" customFormat="false" ht="13.8" hidden="false" customHeight="false" outlineLevel="0" collapsed="false">
      <c r="A219" s="17"/>
      <c r="B219" s="17" t="s">
        <v>596</v>
      </c>
      <c r="C219" s="17" t="s">
        <v>510</v>
      </c>
      <c r="D219" s="17" t="s">
        <v>532</v>
      </c>
      <c r="E219" s="18" t="s">
        <v>618</v>
      </c>
      <c r="F219" s="19" t="n">
        <v>0</v>
      </c>
      <c r="G219" s="18" t="s">
        <v>589</v>
      </c>
      <c r="H219" s="18" t="s">
        <v>619</v>
      </c>
      <c r="I219" s="18" t="s">
        <v>591</v>
      </c>
      <c r="J219" s="19" t="n">
        <v>400000000</v>
      </c>
      <c r="K219" s="19" t="n">
        <v>100000000</v>
      </c>
      <c r="L219" s="0" t="n">
        <v>2015</v>
      </c>
      <c r="M219" s="20" t="n">
        <f aca="true">DATE(YEAR(NOW()), MONTH(NOW())-72, DAY(NOW()))</f>
        <v>42071</v>
      </c>
      <c r="N219" s="20" t="n">
        <f aca="true">DATE(YEAR(NOW()), MONTH(NOW())-72, DAY(NOW()))</f>
        <v>42071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2</v>
      </c>
      <c r="AC219" s="0" t="str">
        <f aca="false">VLOOKUP(AB219,Parameters!$A$2:$B$6,2,1)</f>
        <v>&lt;6</v>
      </c>
      <c r="AD219" s="22" t="n">
        <f aca="false">IF(J219&lt;=Parameters!$Y$2,INDEX('Bieu phi VCX'!$D$8:$N$33,MATCH(E219,'Bieu phi VCX'!$A$8:$A$33,0),MATCH(AC219,'Bieu phi VCX'!$D$7:$I$7,)),INDEX('Bieu phi VCX'!$J$8:$O$33,MATCH(E219,'Bieu phi VCX'!$A$8:$A$33,0),MATCH(AC219,'Bieu phi VCX'!$J$7:$O$7,)))</f>
        <v>0.028</v>
      </c>
      <c r="AE219" s="22" t="n">
        <f aca="false">IF(Q219="Y",Parameters!$Z$2,0)</f>
        <v>0.0005</v>
      </c>
      <c r="AF219" s="22" t="n">
        <f aca="false">IF(R219="Y", INDEX('Bieu phi VCX'!$R$8:$W$33,MATCH(E219,'Bieu phi VCX'!$A$8:$A$33,0),MATCH(AC219,'Bieu phi VCX'!$R$7:$V$7,0)), 0)</f>
        <v>0</v>
      </c>
      <c r="AG219" s="19" t="n">
        <f aca="false">VLOOKUP(S219,Parameters!$F$2:$G$5,2,0)</f>
        <v>0</v>
      </c>
      <c r="AH219" s="22" t="n">
        <f aca="false">IF(T219="Y", INDEX('Bieu phi VCX'!$X$8:$AB$33,MATCH(E219,'Bieu phi VCX'!$A$8:$A$33,0),MATCH(AC219,'Bieu phi VCX'!$X$7:$AB$7,0)),0)</f>
        <v>0.0015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12961643.8356164</v>
      </c>
      <c r="AQ219" s="27" t="s">
        <v>752</v>
      </c>
    </row>
    <row r="220" customFormat="false" ht="13.8" hidden="false" customHeight="false" outlineLevel="0" collapsed="false">
      <c r="A220" s="17"/>
      <c r="B220" s="17" t="s">
        <v>597</v>
      </c>
      <c r="C220" s="17" t="s">
        <v>510</v>
      </c>
      <c r="D220" s="17" t="s">
        <v>532</v>
      </c>
      <c r="E220" s="18" t="s">
        <v>618</v>
      </c>
      <c r="F220" s="19" t="n">
        <v>0</v>
      </c>
      <c r="G220" s="18" t="s">
        <v>589</v>
      </c>
      <c r="H220" s="18" t="s">
        <v>619</v>
      </c>
      <c r="I220" s="18" t="s">
        <v>591</v>
      </c>
      <c r="J220" s="19" t="n">
        <v>400000000</v>
      </c>
      <c r="K220" s="19" t="n">
        <v>100000000</v>
      </c>
      <c r="L220" s="0" t="n">
        <v>2011</v>
      </c>
      <c r="M220" s="20" t="n">
        <f aca="true">DATE(YEAR(NOW()), MONTH(NOW())-120, DAY(NOW()))</f>
        <v>40610</v>
      </c>
      <c r="N220" s="20" t="n">
        <f aca="true">DATE(YEAR(NOW()), MONTH(NOW())-120, DAY(NOW()))</f>
        <v>40610</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2</v>
      </c>
      <c r="AC220" s="0" t="str">
        <f aca="false">VLOOKUP(AB220,Parameters!$A$2:$B$6,2,1)</f>
        <v>&lt;6</v>
      </c>
      <c r="AD220" s="22" t="n">
        <f aca="false">IF(J220&lt;=Parameters!$Y$2,INDEX('Bieu phi VCX'!$D$8:$N$33,MATCH(E220,'Bieu phi VCX'!$A$8:$A$33,0),MATCH(AC220,'Bieu phi VCX'!$D$7:$I$7,)),INDEX('Bieu phi VCX'!$J$8:$O$33,MATCH(E220,'Bieu phi VCX'!$A$8:$A$33,0),MATCH(AC220,'Bieu phi VCX'!$J$7:$O$7,)))</f>
        <v>0.028</v>
      </c>
      <c r="AE220" s="22" t="n">
        <f aca="false">IF(Q220="Y",Parameters!$Z$2,0)</f>
        <v>0.0005</v>
      </c>
      <c r="AF220" s="22" t="n">
        <f aca="false">IF(R220="Y", INDEX('Bieu phi VCX'!$R$8:$W$33,MATCH(E220,'Bieu phi VCX'!$A$8:$A$33,0),MATCH(AC220,'Bieu phi VCX'!$R$7:$V$7,0)), 0)</f>
        <v>0</v>
      </c>
      <c r="AG220" s="19" t="n">
        <f aca="false">VLOOKUP(S220,Parameters!$F$2:$G$5,2,0)</f>
        <v>0</v>
      </c>
      <c r="AH220" s="22" t="n">
        <f aca="false">IF(T220="Y", INDEX('Bieu phi VCX'!$X$8:$AB$33,MATCH(E220,'Bieu phi VCX'!$A$8:$A$33,0),MATCH(AC220,'Bieu phi VCX'!$X$7:$AB$7,0)),0)</f>
        <v>0.0015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0.0005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12961643.8356164</v>
      </c>
      <c r="AQ220" s="27" t="s">
        <v>752</v>
      </c>
    </row>
    <row r="221" customFormat="false" ht="13.8" hidden="false" customHeight="false" outlineLevel="0" collapsed="false">
      <c r="A221" s="17"/>
      <c r="B221" s="17" t="s">
        <v>598</v>
      </c>
      <c r="C221" s="17" t="s">
        <v>510</v>
      </c>
      <c r="D221" s="17" t="s">
        <v>532</v>
      </c>
      <c r="E221" s="18" t="s">
        <v>618</v>
      </c>
      <c r="F221" s="19" t="n">
        <v>0</v>
      </c>
      <c r="G221" s="18" t="s">
        <v>589</v>
      </c>
      <c r="H221" s="18" t="s">
        <v>619</v>
      </c>
      <c r="I221" s="18" t="s">
        <v>591</v>
      </c>
      <c r="J221" s="19" t="n">
        <v>400000000</v>
      </c>
      <c r="K221" s="19" t="n">
        <v>400000000</v>
      </c>
      <c r="L221" s="0" t="n">
        <v>2006</v>
      </c>
      <c r="M221" s="20" t="n">
        <f aca="true">DATE(YEAR(NOW()), MONTH(NOW())-180, DAY(NOW()))</f>
        <v>38784</v>
      </c>
      <c r="N221" s="20" t="n">
        <f aca="true">DATE(YEAR(NOW()), MONTH(NOW())-180, DAY(NOW()))</f>
        <v>38784</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2</v>
      </c>
      <c r="AC221" s="0" t="str">
        <f aca="false">VLOOKUP(AB221,Parameters!$A$2:$B$7,2,1)</f>
        <v>&lt;6</v>
      </c>
      <c r="AD221" s="22" t="n">
        <f aca="false">IF(J221&lt;=Parameters!$Y$2,INDEX('Bieu phi VCX'!$D$8:$N$33,MATCH(E221,'Bieu phi VCX'!$A$8:$A$33,0),MATCH(AC221,'Bieu phi VCX'!$D$7:$I$7,)),INDEX('Bieu phi VCX'!$J$8:$O$33,MATCH(E221,'Bieu phi VCX'!$A$8:$A$33,0),MATCH(AC221,'Bieu phi VCX'!$J$7:$O$7,)))</f>
        <v>0.028</v>
      </c>
      <c r="AE221" s="22" t="n">
        <f aca="false">IF(Q221="Y",Parameters!$Z$2,0)</f>
        <v>0.0005</v>
      </c>
      <c r="AF221" s="22" t="n">
        <f aca="false">IF(R221="Y", INDEX('Bieu phi VCX'!$R$8:$W$33,MATCH(E221,'Bieu phi VCX'!$A$8:$A$33,0),MATCH(AC221,'Bieu phi VCX'!$R$7:$W$7,0)), 0)</f>
        <v>0</v>
      </c>
      <c r="AG221" s="19" t="n">
        <f aca="false">VLOOKUP(S221,Parameters!$F$2:$G$5,2,0)</f>
        <v>1400000</v>
      </c>
      <c r="AH221" s="22" t="n">
        <f aca="false">IF(T221="Y", INDEX('Bieu phi VCX'!$X$8:$AC$33,MATCH(E221,'Bieu phi VCX'!$A$8:$A$33,0),MATCH(AC221,'Bieu phi VCX'!$X$7:$AC$7,0)),0)</f>
        <v>0.0015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53946575.3424658</v>
      </c>
      <c r="AQ221" s="27" t="s">
        <v>752</v>
      </c>
    </row>
    <row r="222" customFormat="false" ht="13.8" hidden="false" customHeight="false" outlineLevel="0" collapsed="false">
      <c r="A222" s="17" t="s">
        <v>600</v>
      </c>
      <c r="B222" s="17" t="s">
        <v>587</v>
      </c>
      <c r="C222" s="17" t="s">
        <v>510</v>
      </c>
      <c r="D222" s="17" t="s">
        <v>532</v>
      </c>
      <c r="E222" s="18" t="s">
        <v>618</v>
      </c>
      <c r="F222" s="19" t="n">
        <v>0</v>
      </c>
      <c r="G222" s="18" t="s">
        <v>589</v>
      </c>
      <c r="H222" s="18" t="s">
        <v>619</v>
      </c>
      <c r="I222" s="18" t="s">
        <v>591</v>
      </c>
      <c r="J222" s="19" t="n">
        <v>410000000</v>
      </c>
      <c r="K222" s="19" t="n">
        <v>400000000</v>
      </c>
      <c r="L222" s="0" t="n">
        <v>2020</v>
      </c>
      <c r="M222" s="20" t="n">
        <f aca="true">DATE(YEAR(NOW()), MONTH(NOW())-12, DAY(NOW()))</f>
        <v>43898</v>
      </c>
      <c r="N222" s="20" t="n">
        <f aca="true">DATE(YEAR(NOW()), MONTH(NOW())-12, DAY(NOW()))</f>
        <v>43898</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2</v>
      </c>
      <c r="AC222" s="0" t="str">
        <f aca="false">VLOOKUP(AB222,Parameters!$A$2:$B$6,2,1)</f>
        <v>&lt;6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752</v>
      </c>
    </row>
    <row r="223" customFormat="false" ht="13.8" hidden="false" customHeight="false" outlineLevel="0" collapsed="false">
      <c r="A223" s="17"/>
      <c r="B223" s="17" t="s">
        <v>595</v>
      </c>
      <c r="C223" s="17" t="s">
        <v>510</v>
      </c>
      <c r="D223" s="17" t="s">
        <v>532</v>
      </c>
      <c r="E223" s="18" t="s">
        <v>618</v>
      </c>
      <c r="F223" s="19" t="n">
        <v>0</v>
      </c>
      <c r="G223" s="18" t="s">
        <v>589</v>
      </c>
      <c r="H223" s="18" t="s">
        <v>619</v>
      </c>
      <c r="I223" s="18" t="s">
        <v>591</v>
      </c>
      <c r="J223" s="19" t="n">
        <v>500000000</v>
      </c>
      <c r="K223" s="19" t="n">
        <v>400000000</v>
      </c>
      <c r="L223" s="0" t="n">
        <v>2018</v>
      </c>
      <c r="M223" s="20" t="n">
        <f aca="true">DATE(YEAR(NOW()), MONTH(NOW())-36, DAY(NOW()))</f>
        <v>43167</v>
      </c>
      <c r="N223" s="20" t="n">
        <f aca="true">DATE(YEAR(NOW()), MONTH(NOW())-36, DAY(NOW()))</f>
        <v>43167</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2</v>
      </c>
      <c r="AC223" s="0" t="str">
        <f aca="false">VLOOKUP(AB223,Parameters!$A$2:$B$6,2,1)</f>
        <v>&lt;6</v>
      </c>
      <c r="AD223" s="22" t="n">
        <f aca="false">IF(J223&lt;=Parameters!$Y$2,INDEX('Bieu phi VCX'!$D$8:$N$33,MATCH(E223,'Bieu phi VCX'!$A$8:$A$33,0),MATCH(AC223,'Bieu phi VCX'!$D$7:$I$7,)),INDEX('Bieu phi VCX'!$J$8:$O$33,MATCH(E223,'Bieu phi VCX'!$A$8:$A$33,0),MATCH(AC223,'Bieu phi VCX'!$J$7:$O$7,)))</f>
        <v>0.0175</v>
      </c>
      <c r="AE223" s="22" t="n">
        <f aca="false">IF(Q223="Y",Parameters!$Z$2,0)</f>
        <v>0.0005</v>
      </c>
      <c r="AF223" s="22" t="n">
        <f aca="false">IF(R223="Y", INDEX('Bieu phi VCX'!$R$8:$W$33,MATCH(E223,'Bieu phi VCX'!$A$8:$A$33,0),MATCH(AC223,'Bieu phi VCX'!$R$7:$V$7,0)), 0)</f>
        <v>0</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45546575.3424658</v>
      </c>
      <c r="AQ223" s="27" t="s">
        <v>752</v>
      </c>
    </row>
    <row r="224" customFormat="false" ht="13.8" hidden="false" customHeight="false" outlineLevel="0" collapsed="false">
      <c r="A224" s="17"/>
      <c r="B224" s="17" t="s">
        <v>596</v>
      </c>
      <c r="C224" s="17" t="s">
        <v>510</v>
      </c>
      <c r="D224" s="17" t="s">
        <v>532</v>
      </c>
      <c r="E224" s="18" t="s">
        <v>618</v>
      </c>
      <c r="F224" s="19" t="n">
        <v>0</v>
      </c>
      <c r="G224" s="18" t="s">
        <v>589</v>
      </c>
      <c r="H224" s="18" t="s">
        <v>619</v>
      </c>
      <c r="I224" s="18" t="s">
        <v>591</v>
      </c>
      <c r="J224" s="19" t="n">
        <v>450000000</v>
      </c>
      <c r="K224" s="19" t="n">
        <v>400000000</v>
      </c>
      <c r="L224" s="0" t="n">
        <v>2015</v>
      </c>
      <c r="M224" s="20" t="n">
        <f aca="true">DATE(YEAR(NOW()), MONTH(NOW())-72, DAY(NOW()))</f>
        <v>42071</v>
      </c>
      <c r="N224" s="20" t="n">
        <f aca="true">DATE(YEAR(NOW()), MONTH(NOW())-72, DAY(NOW()))</f>
        <v>42071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2</v>
      </c>
      <c r="AC224" s="0" t="str">
        <f aca="false">VLOOKUP(AB224,Parameters!$A$2:$B$6,2,1)</f>
        <v>&lt;6</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v>
      </c>
      <c r="AG224" s="19" t="n">
        <f aca="false">VLOOKUP(S224,Parameters!$F$2:$G$5,2,0)</f>
        <v>0</v>
      </c>
      <c r="AH224" s="22" t="n">
        <f aca="false">IF(T224="Y", INDEX('Bieu phi VCX'!$X$8:$AB$33,MATCH(E224,'Bieu phi VCX'!$A$8:$A$33,0),MATCH(AC224,'Bieu phi VCX'!$X$7:$AB$7,0)),0)</f>
        <v>0.0015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45546575.3424658</v>
      </c>
      <c r="AQ224" s="27" t="s">
        <v>752</v>
      </c>
    </row>
    <row r="225" customFormat="false" ht="13.8" hidden="false" customHeight="false" outlineLevel="0" collapsed="false">
      <c r="A225" s="17"/>
      <c r="B225" s="17" t="s">
        <v>597</v>
      </c>
      <c r="C225" s="17" t="s">
        <v>510</v>
      </c>
      <c r="D225" s="17" t="s">
        <v>532</v>
      </c>
      <c r="E225" s="18" t="s">
        <v>618</v>
      </c>
      <c r="F225" s="19" t="n">
        <v>0</v>
      </c>
      <c r="G225" s="18" t="s">
        <v>589</v>
      </c>
      <c r="H225" s="18" t="s">
        <v>619</v>
      </c>
      <c r="I225" s="18" t="s">
        <v>591</v>
      </c>
      <c r="J225" s="19" t="n">
        <v>600000000</v>
      </c>
      <c r="K225" s="19" t="n">
        <v>400000000</v>
      </c>
      <c r="L225" s="0" t="n">
        <v>2011</v>
      </c>
      <c r="M225" s="20" t="n">
        <f aca="true">DATE(YEAR(NOW()), MONTH(NOW())-120, DAY(NOW()))</f>
        <v>40610</v>
      </c>
      <c r="N225" s="20" t="n">
        <f aca="true">DATE(YEAR(NOW()), MONTH(NOW())-120, DAY(NOW()))</f>
        <v>40610</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2</v>
      </c>
      <c r="AC225" s="0" t="str">
        <f aca="false">VLOOKUP(AB225,Parameters!$A$2:$B$6,2,1)</f>
        <v>&lt;6</v>
      </c>
      <c r="AD225" s="22" t="n">
        <f aca="false">IF(J225&lt;=Parameters!$Y$2,INDEX('Bieu phi VCX'!$D$8:$N$33,MATCH(E225,'Bieu phi VCX'!$A$8:$A$33,0),MATCH(AC225,'Bieu phi VCX'!$D$7:$I$7,)),INDEX('Bieu phi VCX'!$J$8:$O$33,MATCH(E225,'Bieu phi VCX'!$A$8:$A$33,0),MATCH(AC225,'Bieu phi VCX'!$J$7:$O$7,)))</f>
        <v>0.0175</v>
      </c>
      <c r="AE225" s="22" t="n">
        <f aca="false">IF(Q225="Y",Parameters!$Z$2,0)</f>
        <v>0.0005</v>
      </c>
      <c r="AF225" s="22" t="n">
        <f aca="false">IF(R225="Y", INDEX('Bieu phi VCX'!$R$8:$W$33,MATCH(E225,'Bieu phi VCX'!$A$8:$A$33,0),MATCH(AC225,'Bieu phi VCX'!$R$7:$V$7,0)), 0)</f>
        <v>0</v>
      </c>
      <c r="AG225" s="19" t="n">
        <f aca="false">VLOOKUP(S225,Parameters!$F$2:$G$5,2,0)</f>
        <v>0</v>
      </c>
      <c r="AH225" s="22" t="n">
        <f aca="false">IF(T225="Y", INDEX('Bieu phi VCX'!$X$8:$AB$33,MATCH(E225,'Bieu phi VCX'!$A$8:$A$33,0),MATCH(AC225,'Bieu phi VCX'!$X$7:$AB$7,0)),0)</f>
        <v>0.0015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0.0005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45546575.3424658</v>
      </c>
      <c r="AQ225" s="27" t="s">
        <v>752</v>
      </c>
    </row>
    <row r="226" customFormat="false" ht="13.8" hidden="false" customHeight="false" outlineLevel="0" collapsed="false">
      <c r="A226" s="17"/>
      <c r="B226" s="17" t="s">
        <v>598</v>
      </c>
      <c r="C226" s="17" t="s">
        <v>510</v>
      </c>
      <c r="D226" s="17" t="s">
        <v>532</v>
      </c>
      <c r="E226" s="18" t="s">
        <v>618</v>
      </c>
      <c r="F226" s="19" t="n">
        <v>0</v>
      </c>
      <c r="G226" s="18" t="s">
        <v>589</v>
      </c>
      <c r="H226" s="18" t="s">
        <v>619</v>
      </c>
      <c r="I226" s="18" t="s">
        <v>591</v>
      </c>
      <c r="J226" s="19" t="n">
        <v>600000000</v>
      </c>
      <c r="K226" s="19" t="n">
        <v>400000000</v>
      </c>
      <c r="L226" s="0" t="n">
        <v>2006</v>
      </c>
      <c r="M226" s="20" t="n">
        <f aca="true">DATE(YEAR(NOW()), MONTH(NOW())-180, DAY(NOW()))</f>
        <v>38784</v>
      </c>
      <c r="N226" s="20" t="n">
        <f aca="true">DATE(YEAR(NOW()), MONTH(NOW())-180, DAY(NOW()))</f>
        <v>38784</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2</v>
      </c>
      <c r="AC226" s="0" t="str">
        <f aca="false">VLOOKUP(AB226,Parameters!$A$2:$B$7,2,1)</f>
        <v>&lt;6</v>
      </c>
      <c r="AD226" s="22" t="n">
        <f aca="false">IF(J226&lt;=Parameters!$Y$2,INDEX('Bieu phi VCX'!$D$8:$N$33,MATCH(E226,'Bieu phi VCX'!$A$8:$A$33,0),MATCH(AC226,'Bieu phi VCX'!$D$7:$I$7,)),INDEX('Bieu phi VCX'!$J$8:$O$33,MATCH(E226,'Bieu phi VCX'!$A$8:$A$33,0),MATCH(AC226,'Bieu phi VCX'!$J$7:$O$7,)))</f>
        <v>0.0175</v>
      </c>
      <c r="AE226" s="22" t="n">
        <f aca="false">IF(Q226="Y",Parameters!$Z$2,0)</f>
        <v>0.0005</v>
      </c>
      <c r="AF226" s="22" t="n">
        <f aca="false">IF(R226="Y", INDEX('Bieu phi VCX'!$R$8:$W$33,MATCH(E226,'Bieu phi VCX'!$A$8:$A$33,0),MATCH(AC226,'Bieu phi VCX'!$R$7:$W$7,0)), 0)</f>
        <v>0</v>
      </c>
      <c r="AG226" s="19" t="n">
        <f aca="false">VLOOKUP(S226,Parameters!$F$2:$G$5,2,0)</f>
        <v>1400000</v>
      </c>
      <c r="AH226" s="22" t="n">
        <f aca="false">IF(T226="Y", INDEX('Bieu phi VCX'!$X$8:$AC$33,MATCH(E226,'Bieu phi VCX'!$A$8:$A$33,0),MATCH(AC226,'Bieu phi VCX'!$X$7:$AC$7,0)),0)</f>
        <v>0.0015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47646575.3424658</v>
      </c>
      <c r="AQ226" s="27" t="s">
        <v>752</v>
      </c>
    </row>
    <row r="227" customFormat="false" ht="13.8" hidden="false" customHeight="false" outlineLevel="0" collapsed="false">
      <c r="A227" s="17" t="s">
        <v>586</v>
      </c>
      <c r="B227" s="17" t="s">
        <v>587</v>
      </c>
      <c r="C227" s="17" t="s">
        <v>510</v>
      </c>
      <c r="D227" s="17" t="s">
        <v>521</v>
      </c>
      <c r="E227" s="18" t="s">
        <v>620</v>
      </c>
      <c r="F227" s="19" t="n">
        <v>0</v>
      </c>
      <c r="G227" s="18" t="s">
        <v>589</v>
      </c>
      <c r="H227" s="18" t="s">
        <v>619</v>
      </c>
      <c r="I227" s="18" t="s">
        <v>591</v>
      </c>
      <c r="J227" s="19" t="n">
        <v>390000000</v>
      </c>
      <c r="K227" s="19" t="n">
        <v>100000000</v>
      </c>
      <c r="L227" s="0" t="n">
        <v>2020</v>
      </c>
      <c r="M227" s="20" t="n">
        <f aca="true">DATE(YEAR(NOW()), MONTH(NOW())-12, DAY(NOW()))</f>
        <v>43898</v>
      </c>
      <c r="N227" s="20" t="n">
        <f aca="true">DATE(YEAR(NOW()), MONTH(NOW())-12, DAY(NOW()))</f>
        <v>43898</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2</v>
      </c>
      <c r="AC227" s="0" t="str">
        <f aca="false">VLOOKUP(AB227,Parameters!$A$2:$B$6,2,1)</f>
        <v>&lt;6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752</v>
      </c>
    </row>
    <row r="228" customFormat="false" ht="13.8" hidden="false" customHeight="false" outlineLevel="0" collapsed="false">
      <c r="A228" s="17"/>
      <c r="B228" s="17" t="s">
        <v>595</v>
      </c>
      <c r="C228" s="17" t="s">
        <v>510</v>
      </c>
      <c r="D228" s="17" t="s">
        <v>521</v>
      </c>
      <c r="E228" s="18" t="s">
        <v>620</v>
      </c>
      <c r="F228" s="19" t="n">
        <v>0</v>
      </c>
      <c r="G228" s="18" t="s">
        <v>589</v>
      </c>
      <c r="H228" s="18" t="s">
        <v>619</v>
      </c>
      <c r="I228" s="18" t="s">
        <v>591</v>
      </c>
      <c r="J228" s="19" t="n">
        <v>390000000</v>
      </c>
      <c r="K228" s="19" t="n">
        <v>100000000</v>
      </c>
      <c r="L228" s="0" t="n">
        <v>2018</v>
      </c>
      <c r="M228" s="20" t="n">
        <f aca="true">DATE(YEAR(NOW()), MONTH(NOW())-36, DAY(NOW()))</f>
        <v>43167</v>
      </c>
      <c r="N228" s="20" t="n">
        <f aca="true">DATE(YEAR(NOW()), MONTH(NOW())-36, DAY(NOW()))</f>
        <v>43167</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2</v>
      </c>
      <c r="AC228" s="0" t="str">
        <f aca="false">VLOOKUP(AB228,Parameters!$A$2:$B$6,2,1)</f>
        <v>&lt;6</v>
      </c>
      <c r="AD228" s="22" t="n">
        <f aca="false">IF(J228&lt;=Parameters!$Y$2,INDEX('Bieu phi VCX'!$D$8:$N$33,MATCH(E228,'Bieu phi VCX'!$A$8:$A$33,0),MATCH(AC228,'Bieu phi VCX'!$D$7:$I$7,)),INDEX('Bieu phi VCX'!$J$8:$O$33,MATCH(E228,'Bieu phi VCX'!$A$8:$A$33,0),MATCH(AC228,'Bieu phi VCX'!$J$7:$O$7,)))</f>
        <v>0.025</v>
      </c>
      <c r="AE228" s="22" t="n">
        <f aca="false">IF(Q228="Y",Parameters!$Z$2,0)</f>
        <v>0.0005</v>
      </c>
      <c r="AF228" s="22" t="n">
        <f aca="false">IF(R228="Y", INDEX('Bieu phi VCX'!$R$8:$W$33,MATCH(E228,'Bieu phi VCX'!$A$8:$A$33,0),MATCH(AC228,'Bieu phi VCX'!$R$7:$V$7,0)), 0)</f>
        <v>0</v>
      </c>
      <c r="AG228" s="19" t="n">
        <f aca="false">VLOOKUP(S228,Parameters!$F$2:$G$5,2,0)</f>
        <v>0</v>
      </c>
      <c r="AH228" s="22" t="n">
        <f aca="false">IF(T228="Y", INDEX('Bieu phi VCX'!$X$8:$AB$33,MATCH(E228,'Bieu phi VCX'!$A$8:$A$33,0),MATCH(AC228,'Bieu phi VCX'!$X$7:$AB$7,0)),0)</f>
        <v>0.001</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12436643.8356164</v>
      </c>
      <c r="AQ228" s="27" t="s">
        <v>752</v>
      </c>
    </row>
    <row r="229" customFormat="false" ht="13.8" hidden="false" customHeight="false" outlineLevel="0" collapsed="false">
      <c r="A229" s="17"/>
      <c r="B229" s="17" t="s">
        <v>596</v>
      </c>
      <c r="C229" s="17" t="s">
        <v>510</v>
      </c>
      <c r="D229" s="17" t="s">
        <v>521</v>
      </c>
      <c r="E229" s="18" t="s">
        <v>620</v>
      </c>
      <c r="F229" s="19" t="n">
        <v>0</v>
      </c>
      <c r="G229" s="18" t="s">
        <v>589</v>
      </c>
      <c r="H229" s="18" t="s">
        <v>619</v>
      </c>
      <c r="I229" s="18" t="s">
        <v>591</v>
      </c>
      <c r="J229" s="19" t="n">
        <v>390000000</v>
      </c>
      <c r="K229" s="19" t="n">
        <v>100000000</v>
      </c>
      <c r="L229" s="0" t="n">
        <v>2015</v>
      </c>
      <c r="M229" s="20" t="n">
        <f aca="true">DATE(YEAR(NOW()), MONTH(NOW())-72, DAY(NOW()))</f>
        <v>42071</v>
      </c>
      <c r="N229" s="20" t="n">
        <f aca="true">DATE(YEAR(NOW()), MONTH(NOW())-72, DAY(NOW()))</f>
        <v>42071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2</v>
      </c>
      <c r="AC229" s="0" t="str">
        <f aca="false">VLOOKUP(AB229,Parameters!$A$2:$B$6,2,1)</f>
        <v>&lt;6</v>
      </c>
      <c r="AD229" s="22" t="n">
        <f aca="false">IF(J229&lt;=Parameters!$Y$2,INDEX('Bieu phi VCX'!$D$8:$N$33,MATCH(E229,'Bieu phi VCX'!$A$8:$A$33,0),MATCH(AC229,'Bieu phi VCX'!$D$7:$I$7,)),INDEX('Bieu phi VCX'!$J$8:$O$33,MATCH(E229,'Bieu phi VCX'!$A$8:$A$33,0),MATCH(AC229,'Bieu phi VCX'!$J$7:$O$7,)))</f>
        <v>0.025</v>
      </c>
      <c r="AE229" s="22" t="n">
        <f aca="false">IF(Q229="Y",Parameters!$Z$2,0)</f>
        <v>0.0005</v>
      </c>
      <c r="AF229" s="22" t="n">
        <f aca="false">IF(R229="Y", INDEX('Bieu phi VCX'!$R$8:$W$33,MATCH(E229,'Bieu phi VCX'!$A$8:$A$33,0),MATCH(AC229,'Bieu phi VCX'!$R$7:$V$7,0)), 0)</f>
        <v>0</v>
      </c>
      <c r="AG229" s="19" t="n">
        <f aca="false">VLOOKUP(S229,Parameters!$F$2:$G$5,2,0)</f>
        <v>0</v>
      </c>
      <c r="AH229" s="22" t="n">
        <f aca="false">IF(T229="Y", INDEX('Bieu phi VCX'!$X$8:$AB$33,MATCH(E229,'Bieu phi VCX'!$A$8:$A$33,0),MATCH(AC229,'Bieu phi VCX'!$X$7:$AB$7,0)),0)</f>
        <v>0.001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12436643.8356164</v>
      </c>
      <c r="AQ229" s="27" t="s">
        <v>752</v>
      </c>
    </row>
    <row r="230" customFormat="false" ht="13.8" hidden="false" customHeight="false" outlineLevel="0" collapsed="false">
      <c r="A230" s="17"/>
      <c r="B230" s="17" t="s">
        <v>597</v>
      </c>
      <c r="C230" s="17" t="s">
        <v>510</v>
      </c>
      <c r="D230" s="17" t="s">
        <v>521</v>
      </c>
      <c r="E230" s="18" t="s">
        <v>620</v>
      </c>
      <c r="F230" s="19" t="n">
        <v>0</v>
      </c>
      <c r="G230" s="18" t="s">
        <v>589</v>
      </c>
      <c r="H230" s="18" t="s">
        <v>619</v>
      </c>
      <c r="I230" s="18" t="s">
        <v>591</v>
      </c>
      <c r="J230" s="19" t="n">
        <v>390000000</v>
      </c>
      <c r="K230" s="19" t="n">
        <v>100000000</v>
      </c>
      <c r="L230" s="0" t="n">
        <v>2011</v>
      </c>
      <c r="M230" s="20" t="n">
        <f aca="true">DATE(YEAR(NOW()), MONTH(NOW())-120, DAY(NOW()))</f>
        <v>40610</v>
      </c>
      <c r="N230" s="20" t="n">
        <f aca="true">DATE(YEAR(NOW()), MONTH(NOW())-120, DAY(NOW()))</f>
        <v>40610</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2</v>
      </c>
      <c r="AC230" s="0" t="str">
        <f aca="false">VLOOKUP(AB230,Parameters!$A$2:$B$6,2,1)</f>
        <v>&lt;6</v>
      </c>
      <c r="AD230" s="22" t="n">
        <f aca="false">IF(J230&lt;=Parameters!$Y$2,INDEX('Bieu phi VCX'!$D$8:$N$33,MATCH(E230,'Bieu phi VCX'!$A$8:$A$33,0),MATCH(AC230,'Bieu phi VCX'!$D$7:$I$7,)),INDEX('Bieu phi VCX'!$J$8:$O$33,MATCH(E230,'Bieu phi VCX'!$A$8:$A$33,0),MATCH(AC230,'Bieu phi VCX'!$J$7:$O$7,)))</f>
        <v>0.025</v>
      </c>
      <c r="AE230" s="22" t="n">
        <f aca="false">IF(Q230="Y",Parameters!$Z$2,0)</f>
        <v>0.0005</v>
      </c>
      <c r="AF230" s="22" t="n">
        <f aca="false">IF(R230="Y", INDEX('Bieu phi VCX'!$R$8:$W$33,MATCH(E230,'Bieu phi VCX'!$A$8:$A$33,0),MATCH(AC230,'Bieu phi VCX'!$R$7:$V$7,0)), 0)</f>
        <v>0</v>
      </c>
      <c r="AG230" s="19" t="n">
        <f aca="false">VLOOKUP(S230,Parameters!$F$2:$G$5,2,0)</f>
        <v>0</v>
      </c>
      <c r="AH230" s="22" t="n">
        <f aca="false">IF(T230="Y", INDEX('Bieu phi VCX'!$X$8:$AB$33,MATCH(E230,'Bieu phi VCX'!$A$8:$A$33,0),MATCH(AC230,'Bieu phi VCX'!$X$7:$AB$7,0)),0)</f>
        <v>0.001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0.0005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12436643.8356164</v>
      </c>
      <c r="AQ230" s="27" t="s">
        <v>752</v>
      </c>
    </row>
    <row r="231" customFormat="false" ht="13.8" hidden="false" customHeight="false" outlineLevel="0" collapsed="false">
      <c r="A231" s="17"/>
      <c r="B231" s="17" t="s">
        <v>598</v>
      </c>
      <c r="C231" s="17" t="s">
        <v>510</v>
      </c>
      <c r="D231" s="17" t="s">
        <v>521</v>
      </c>
      <c r="E231" s="18" t="s">
        <v>620</v>
      </c>
      <c r="F231" s="19" t="n">
        <v>0</v>
      </c>
      <c r="G231" s="18" t="s">
        <v>589</v>
      </c>
      <c r="H231" s="18" t="s">
        <v>619</v>
      </c>
      <c r="I231" s="18" t="s">
        <v>591</v>
      </c>
      <c r="J231" s="19" t="n">
        <v>390000000</v>
      </c>
      <c r="K231" s="19" t="n">
        <v>400000000</v>
      </c>
      <c r="L231" s="0" t="n">
        <v>2006</v>
      </c>
      <c r="M231" s="20" t="n">
        <f aca="true">DATE(YEAR(NOW()), MONTH(NOW())-180, DAY(NOW()))</f>
        <v>38784</v>
      </c>
      <c r="N231" s="20" t="n">
        <f aca="true">DATE(YEAR(NOW()), MONTH(NOW())-180, DAY(NOW()))</f>
        <v>38784</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2</v>
      </c>
      <c r="AC231" s="0" t="str">
        <f aca="false">VLOOKUP(AB231,Parameters!$A$2:$B$7,2,1)</f>
        <v>&lt;6</v>
      </c>
      <c r="AD231" s="22" t="n">
        <f aca="false">IF(J231&lt;=Parameters!$Y$2,INDEX('Bieu phi VCX'!$D$8:$N$33,MATCH(E231,'Bieu phi VCX'!$A$8:$A$33,0),MATCH(AC231,'Bieu phi VCX'!$D$7:$I$7,)),INDEX('Bieu phi VCX'!$J$8:$O$33,MATCH(E231,'Bieu phi VCX'!$A$8:$A$33,0),MATCH(AC231,'Bieu phi VCX'!$J$7:$O$7,)))</f>
        <v>0.025</v>
      </c>
      <c r="AE231" s="22" t="n">
        <f aca="false">IF(Q231="Y",Parameters!$Z$2,0)</f>
        <v>0.0005</v>
      </c>
      <c r="AF231" s="22" t="n">
        <f aca="false">IF(R231="Y", INDEX('Bieu phi VCX'!$R$8:$W$33,MATCH(E231,'Bieu phi VCX'!$A$8:$A$33,0),MATCH(AC231,'Bieu phi VCX'!$R$7:$W$7,0)), 0)</f>
        <v>0</v>
      </c>
      <c r="AG231" s="19" t="n">
        <f aca="false">VLOOKUP(S231,Parameters!$F$2:$G$5,2,0)</f>
        <v>1400000</v>
      </c>
      <c r="AH231" s="22" t="n">
        <f aca="false">IF(T231="Y", INDEX('Bieu phi VCX'!$X$8:$AC$33,MATCH(E231,'Bieu phi VCX'!$A$8:$A$33,0),MATCH(AC231,'Bieu phi VCX'!$X$7:$AC$7,0)),0)</f>
        <v>0.001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51846575.3424658</v>
      </c>
      <c r="AQ231" s="27" t="s">
        <v>752</v>
      </c>
    </row>
    <row r="232" customFormat="false" ht="13.8" hidden="false" customHeight="false" outlineLevel="0" collapsed="false">
      <c r="A232" s="17" t="s">
        <v>599</v>
      </c>
      <c r="B232" s="17" t="s">
        <v>587</v>
      </c>
      <c r="C232" s="17" t="s">
        <v>510</v>
      </c>
      <c r="D232" s="17" t="s">
        <v>521</v>
      </c>
      <c r="E232" s="18" t="s">
        <v>620</v>
      </c>
      <c r="F232" s="19" t="n">
        <v>0</v>
      </c>
      <c r="G232" s="18" t="s">
        <v>589</v>
      </c>
      <c r="H232" s="18" t="s">
        <v>619</v>
      </c>
      <c r="I232" s="18" t="s">
        <v>591</v>
      </c>
      <c r="J232" s="19" t="n">
        <v>400000000</v>
      </c>
      <c r="K232" s="19" t="n">
        <v>100000000</v>
      </c>
      <c r="L232" s="0" t="n">
        <v>2020</v>
      </c>
      <c r="M232" s="20" t="n">
        <f aca="true">DATE(YEAR(NOW()), MONTH(NOW())-12, DAY(NOW()))</f>
        <v>43898</v>
      </c>
      <c r="N232" s="20" t="n">
        <f aca="true">DATE(YEAR(NOW()), MONTH(NOW())-12, DAY(NOW()))</f>
        <v>43898</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2</v>
      </c>
      <c r="AC232" s="0" t="str">
        <f aca="false">VLOOKUP(AB232,Parameters!$A$2:$B$6,2,1)</f>
        <v>&lt;6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752</v>
      </c>
    </row>
    <row r="233" customFormat="false" ht="13.8" hidden="false" customHeight="false" outlineLevel="0" collapsed="false">
      <c r="A233" s="17"/>
      <c r="B233" s="17" t="s">
        <v>595</v>
      </c>
      <c r="C233" s="17" t="s">
        <v>510</v>
      </c>
      <c r="D233" s="17" t="s">
        <v>521</v>
      </c>
      <c r="E233" s="18" t="s">
        <v>620</v>
      </c>
      <c r="F233" s="19" t="n">
        <v>0</v>
      </c>
      <c r="G233" s="18" t="s">
        <v>589</v>
      </c>
      <c r="H233" s="18" t="s">
        <v>619</v>
      </c>
      <c r="I233" s="18" t="s">
        <v>591</v>
      </c>
      <c r="J233" s="19" t="n">
        <v>400000000</v>
      </c>
      <c r="K233" s="19" t="n">
        <v>100000000</v>
      </c>
      <c r="L233" s="0" t="n">
        <v>2018</v>
      </c>
      <c r="M233" s="20" t="n">
        <f aca="true">DATE(YEAR(NOW()), MONTH(NOW())-36, DAY(NOW()))</f>
        <v>43167</v>
      </c>
      <c r="N233" s="20" t="n">
        <f aca="true">DATE(YEAR(NOW()), MONTH(NOW())-36, DAY(NOW()))</f>
        <v>43167</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2</v>
      </c>
      <c r="AC233" s="0" t="str">
        <f aca="false">VLOOKUP(AB233,Parameters!$A$2:$B$6,2,1)</f>
        <v>&lt;6</v>
      </c>
      <c r="AD233" s="22" t="n">
        <f aca="false">IF(J233&lt;=Parameters!$Y$2,INDEX('Bieu phi VCX'!$D$8:$N$33,MATCH(E233,'Bieu phi VCX'!$A$8:$A$33,0),MATCH(AC233,'Bieu phi VCX'!$D$7:$I$7,)),INDEX('Bieu phi VCX'!$J$8:$O$33,MATCH(E233,'Bieu phi VCX'!$A$8:$A$33,0),MATCH(AC233,'Bieu phi VCX'!$J$7:$O$7,)))</f>
        <v>0.025</v>
      </c>
      <c r="AE233" s="22" t="n">
        <f aca="false">IF(Q233="Y",Parameters!$Z$2,0)</f>
        <v>0.0005</v>
      </c>
      <c r="AF233" s="22" t="n">
        <f aca="false">IF(R233="Y", INDEX('Bieu phi VCX'!$R$8:$W$33,MATCH(E233,'Bieu phi VCX'!$A$8:$A$33,0),MATCH(AC233,'Bieu phi VCX'!$R$7:$V$7,0)), 0)</f>
        <v>0</v>
      </c>
      <c r="AG233" s="19" t="n">
        <f aca="false">VLOOKUP(S233,Parameters!$F$2:$G$5,2,0)</f>
        <v>0</v>
      </c>
      <c r="AH233" s="22" t="n">
        <f aca="false">IF(T233="Y", INDEX('Bieu phi VCX'!$X$8:$AB$33,MATCH(E233,'Bieu phi VCX'!$A$8:$A$33,0),MATCH(AC233,'Bieu phi VCX'!$X$7:$AB$7,0)),0)</f>
        <v>0.001</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12436643.8356164</v>
      </c>
      <c r="AQ233" s="27" t="s">
        <v>752</v>
      </c>
    </row>
    <row r="234" customFormat="false" ht="13.8" hidden="false" customHeight="false" outlineLevel="0" collapsed="false">
      <c r="A234" s="17"/>
      <c r="B234" s="17" t="s">
        <v>596</v>
      </c>
      <c r="C234" s="17" t="s">
        <v>510</v>
      </c>
      <c r="D234" s="17" t="s">
        <v>521</v>
      </c>
      <c r="E234" s="18" t="s">
        <v>620</v>
      </c>
      <c r="F234" s="19" t="n">
        <v>0</v>
      </c>
      <c r="G234" s="18" t="s">
        <v>589</v>
      </c>
      <c r="H234" s="18" t="s">
        <v>619</v>
      </c>
      <c r="I234" s="18" t="s">
        <v>591</v>
      </c>
      <c r="J234" s="19" t="n">
        <v>400000000</v>
      </c>
      <c r="K234" s="19" t="n">
        <v>100000000</v>
      </c>
      <c r="L234" s="0" t="n">
        <v>2015</v>
      </c>
      <c r="M234" s="20" t="n">
        <f aca="true">DATE(YEAR(NOW()), MONTH(NOW())-72, DAY(NOW()))</f>
        <v>42071</v>
      </c>
      <c r="N234" s="20" t="n">
        <f aca="true">DATE(YEAR(NOW()), MONTH(NOW())-72, DAY(NOW()))</f>
        <v>42071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2</v>
      </c>
      <c r="AC234" s="0" t="str">
        <f aca="false">VLOOKUP(AB234,Parameters!$A$2:$B$6,2,1)</f>
        <v>&lt;6</v>
      </c>
      <c r="AD234" s="22" t="n">
        <f aca="false">IF(J234&lt;=Parameters!$Y$2,INDEX('Bieu phi VCX'!$D$8:$N$33,MATCH(E234,'Bieu phi VCX'!$A$8:$A$33,0),MATCH(AC234,'Bieu phi VCX'!$D$7:$I$7,)),INDEX('Bieu phi VCX'!$J$8:$O$33,MATCH(E234,'Bieu phi VCX'!$A$8:$A$33,0),MATCH(AC234,'Bieu phi VCX'!$J$7:$O$7,)))</f>
        <v>0.025</v>
      </c>
      <c r="AE234" s="22" t="n">
        <f aca="false">IF(Q234="Y",Parameters!$Z$2,0)</f>
        <v>0.0005</v>
      </c>
      <c r="AF234" s="22" t="n">
        <f aca="false">IF(R234="Y", INDEX('Bieu phi VCX'!$R$8:$W$33,MATCH(E234,'Bieu phi VCX'!$A$8:$A$33,0),MATCH(AC234,'Bieu phi VCX'!$R$7:$V$7,0)), 0)</f>
        <v>0</v>
      </c>
      <c r="AG234" s="19" t="n">
        <f aca="false">VLOOKUP(S234,Parameters!$F$2:$G$5,2,0)</f>
        <v>0</v>
      </c>
      <c r="AH234" s="22" t="n">
        <f aca="false">IF(T234="Y", INDEX('Bieu phi VCX'!$X$8:$AB$33,MATCH(E234,'Bieu phi VCX'!$A$8:$A$33,0),MATCH(AC234,'Bieu phi VCX'!$X$7:$AB$7,0)),0)</f>
        <v>0.001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12436643.8356164</v>
      </c>
      <c r="AQ234" s="27" t="s">
        <v>752</v>
      </c>
    </row>
    <row r="235" customFormat="false" ht="13.8" hidden="false" customHeight="false" outlineLevel="0" collapsed="false">
      <c r="A235" s="17"/>
      <c r="B235" s="17" t="s">
        <v>597</v>
      </c>
      <c r="C235" s="17" t="s">
        <v>510</v>
      </c>
      <c r="D235" s="17" t="s">
        <v>521</v>
      </c>
      <c r="E235" s="18" t="s">
        <v>620</v>
      </c>
      <c r="F235" s="19" t="n">
        <v>0</v>
      </c>
      <c r="G235" s="18" t="s">
        <v>589</v>
      </c>
      <c r="H235" s="18" t="s">
        <v>619</v>
      </c>
      <c r="I235" s="18" t="s">
        <v>591</v>
      </c>
      <c r="J235" s="19" t="n">
        <v>400000000</v>
      </c>
      <c r="K235" s="19" t="n">
        <v>100000000</v>
      </c>
      <c r="L235" s="0" t="n">
        <v>2011</v>
      </c>
      <c r="M235" s="20" t="n">
        <f aca="true">DATE(YEAR(NOW()), MONTH(NOW())-120, DAY(NOW()))</f>
        <v>40610</v>
      </c>
      <c r="N235" s="20" t="n">
        <f aca="true">DATE(YEAR(NOW()), MONTH(NOW())-120, DAY(NOW()))</f>
        <v>40610</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2</v>
      </c>
      <c r="AC235" s="0" t="str">
        <f aca="false">VLOOKUP(AB235,Parameters!$A$2:$B$6,2,1)</f>
        <v>&lt;6</v>
      </c>
      <c r="AD235" s="22" t="n">
        <f aca="false">IF(J235&lt;=Parameters!$Y$2,INDEX('Bieu phi VCX'!$D$8:$N$33,MATCH(E235,'Bieu phi VCX'!$A$8:$A$33,0),MATCH(AC235,'Bieu phi VCX'!$D$7:$I$7,)),INDEX('Bieu phi VCX'!$J$8:$O$33,MATCH(E235,'Bieu phi VCX'!$A$8:$A$33,0),MATCH(AC235,'Bieu phi VCX'!$J$7:$O$7,)))</f>
        <v>0.025</v>
      </c>
      <c r="AE235" s="22" t="n">
        <f aca="false">IF(Q235="Y",Parameters!$Z$2,0)</f>
        <v>0.0005</v>
      </c>
      <c r="AF235" s="22" t="n">
        <f aca="false">IF(R235="Y", INDEX('Bieu phi VCX'!$R$8:$W$33,MATCH(E235,'Bieu phi VCX'!$A$8:$A$33,0),MATCH(AC235,'Bieu phi VCX'!$R$7:$V$7,0)), 0)</f>
        <v>0</v>
      </c>
      <c r="AG235" s="19" t="n">
        <f aca="false">VLOOKUP(S235,Parameters!$F$2:$G$5,2,0)</f>
        <v>0</v>
      </c>
      <c r="AH235" s="22" t="n">
        <f aca="false">IF(T235="Y", INDEX('Bieu phi VCX'!$X$8:$AB$33,MATCH(E235,'Bieu phi VCX'!$A$8:$A$33,0),MATCH(AC235,'Bieu phi VCX'!$X$7:$AB$7,0)),0)</f>
        <v>0.001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0.0005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12436643.8356164</v>
      </c>
      <c r="AQ235" s="27" t="s">
        <v>752</v>
      </c>
    </row>
    <row r="236" customFormat="false" ht="13.8" hidden="false" customHeight="false" outlineLevel="0" collapsed="false">
      <c r="A236" s="17"/>
      <c r="B236" s="17" t="s">
        <v>598</v>
      </c>
      <c r="C236" s="17" t="s">
        <v>510</v>
      </c>
      <c r="D236" s="17" t="s">
        <v>521</v>
      </c>
      <c r="E236" s="18" t="s">
        <v>620</v>
      </c>
      <c r="F236" s="19" t="n">
        <v>0</v>
      </c>
      <c r="G236" s="18" t="s">
        <v>589</v>
      </c>
      <c r="H236" s="18" t="s">
        <v>619</v>
      </c>
      <c r="I236" s="18" t="s">
        <v>591</v>
      </c>
      <c r="J236" s="19" t="n">
        <v>400000000</v>
      </c>
      <c r="K236" s="19" t="n">
        <v>400000000</v>
      </c>
      <c r="L236" s="0" t="n">
        <v>2006</v>
      </c>
      <c r="M236" s="20" t="n">
        <f aca="true">DATE(YEAR(NOW()), MONTH(NOW())-180, DAY(NOW()))</f>
        <v>38784</v>
      </c>
      <c r="N236" s="20" t="n">
        <f aca="true">DATE(YEAR(NOW()), MONTH(NOW())-180, DAY(NOW()))</f>
        <v>38784</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2</v>
      </c>
      <c r="AC236" s="0" t="str">
        <f aca="false">VLOOKUP(AB236,Parameters!$A$2:$B$7,2,1)</f>
        <v>&lt;6</v>
      </c>
      <c r="AD236" s="22" t="n">
        <f aca="false">IF(J236&lt;=Parameters!$Y$2,INDEX('Bieu phi VCX'!$D$8:$N$33,MATCH(E236,'Bieu phi VCX'!$A$8:$A$33,0),MATCH(AC236,'Bieu phi VCX'!$D$7:$I$7,)),INDEX('Bieu phi VCX'!$J$8:$O$33,MATCH(E236,'Bieu phi VCX'!$A$8:$A$33,0),MATCH(AC236,'Bieu phi VCX'!$J$7:$O$7,)))</f>
        <v>0.025</v>
      </c>
      <c r="AE236" s="22" t="n">
        <f aca="false">IF(Q236="Y",Parameters!$Z$2,0)</f>
        <v>0.0005</v>
      </c>
      <c r="AF236" s="22" t="n">
        <f aca="false">IF(R236="Y", INDEX('Bieu phi VCX'!$R$8:$W$33,MATCH(E236,'Bieu phi VCX'!$A$8:$A$33,0),MATCH(AC236,'Bieu phi VCX'!$R$7:$W$7,0)), 0)</f>
        <v>0</v>
      </c>
      <c r="AG236" s="19" t="n">
        <f aca="false">VLOOKUP(S236,Parameters!$F$2:$G$5,2,0)</f>
        <v>1400000</v>
      </c>
      <c r="AH236" s="22" t="n">
        <f aca="false">IF(T236="Y", INDEX('Bieu phi VCX'!$X$8:$AC$33,MATCH(E236,'Bieu phi VCX'!$A$8:$A$33,0),MATCH(AC236,'Bieu phi VCX'!$X$7:$AC$7,0)),0)</f>
        <v>0.001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51846575.3424658</v>
      </c>
      <c r="AQ236" s="27" t="s">
        <v>752</v>
      </c>
    </row>
    <row r="237" customFormat="false" ht="13.8" hidden="false" customHeight="false" outlineLevel="0" collapsed="false">
      <c r="A237" s="17" t="s">
        <v>600</v>
      </c>
      <c r="B237" s="17" t="s">
        <v>587</v>
      </c>
      <c r="C237" s="17" t="s">
        <v>510</v>
      </c>
      <c r="D237" s="17" t="s">
        <v>521</v>
      </c>
      <c r="E237" s="18" t="s">
        <v>620</v>
      </c>
      <c r="F237" s="19" t="n">
        <v>0</v>
      </c>
      <c r="G237" s="18" t="s">
        <v>589</v>
      </c>
      <c r="H237" s="18" t="s">
        <v>619</v>
      </c>
      <c r="I237" s="18" t="s">
        <v>591</v>
      </c>
      <c r="J237" s="19" t="n">
        <v>410000000</v>
      </c>
      <c r="K237" s="19" t="n">
        <v>400000000</v>
      </c>
      <c r="L237" s="0" t="n">
        <v>2020</v>
      </c>
      <c r="M237" s="20" t="n">
        <f aca="true">DATE(YEAR(NOW()), MONTH(NOW())-12, DAY(NOW()))</f>
        <v>43898</v>
      </c>
      <c r="N237" s="20" t="n">
        <f aca="true">DATE(YEAR(NOW()), MONTH(NOW())-12, DAY(NOW()))</f>
        <v>43898</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2</v>
      </c>
      <c r="AC237" s="0" t="str">
        <f aca="false">VLOOKUP(AB237,Parameters!$A$2:$B$6,2,1)</f>
        <v>&lt;6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752</v>
      </c>
    </row>
    <row r="238" customFormat="false" ht="13.8" hidden="false" customHeight="false" outlineLevel="0" collapsed="false">
      <c r="A238" s="17"/>
      <c r="B238" s="17" t="s">
        <v>595</v>
      </c>
      <c r="C238" s="17" t="s">
        <v>510</v>
      </c>
      <c r="D238" s="17" t="s">
        <v>521</v>
      </c>
      <c r="E238" s="18" t="s">
        <v>620</v>
      </c>
      <c r="F238" s="19" t="n">
        <v>0</v>
      </c>
      <c r="G238" s="18" t="s">
        <v>589</v>
      </c>
      <c r="H238" s="18" t="s">
        <v>619</v>
      </c>
      <c r="I238" s="18" t="s">
        <v>591</v>
      </c>
      <c r="J238" s="19" t="n">
        <v>500000000</v>
      </c>
      <c r="K238" s="19" t="n">
        <v>400000000</v>
      </c>
      <c r="L238" s="0" t="n">
        <v>2018</v>
      </c>
      <c r="M238" s="20" t="n">
        <f aca="true">DATE(YEAR(NOW()), MONTH(NOW())-36, DAY(NOW()))</f>
        <v>43167</v>
      </c>
      <c r="N238" s="20" t="n">
        <f aca="true">DATE(YEAR(NOW()), MONTH(NOW())-36, DAY(NOW()))</f>
        <v>43167</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2</v>
      </c>
      <c r="AC238" s="0" t="str">
        <f aca="false">VLOOKUP(AB238,Parameters!$A$2:$B$6,2,1)</f>
        <v>&lt;6</v>
      </c>
      <c r="AD238" s="22" t="n">
        <f aca="false">IF(J238&lt;=Parameters!$Y$2,INDEX('Bieu phi VCX'!$D$8:$N$33,MATCH(E238,'Bieu phi VCX'!$A$8:$A$33,0),MATCH(AC238,'Bieu phi VCX'!$D$7:$I$7,)),INDEX('Bieu phi VCX'!$J$8:$O$33,MATCH(E238,'Bieu phi VCX'!$A$8:$A$33,0),MATCH(AC238,'Bieu phi VCX'!$J$7:$O$7,)))</f>
        <v>0.024</v>
      </c>
      <c r="AE238" s="22" t="n">
        <f aca="false">IF(Q238="Y",Parameters!$Z$2,0)</f>
        <v>0.0005</v>
      </c>
      <c r="AF238" s="22" t="n">
        <f aca="false">IF(R238="Y", INDEX('Bieu phi VCX'!$R$8:$W$33,MATCH(E238,'Bieu phi VCX'!$A$8:$A$33,0),MATCH(AC238,'Bieu phi VCX'!$R$7:$V$7,0)), 0)</f>
        <v>0</v>
      </c>
      <c r="AG238" s="19" t="n">
        <f aca="false">VLOOKUP(S238,Parameters!$F$2:$G$5,2,0)</f>
        <v>0</v>
      </c>
      <c r="AH238" s="22" t="n">
        <f aca="false">IF(T238="Y", INDEX('Bieu phi VCX'!$X$8:$AB$33,MATCH(E238,'Bieu phi VCX'!$A$8:$A$33,0),MATCH(AC238,'Bieu phi VCX'!$X$7:$AB$7,0)),0)</f>
        <v>0.001</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49146575.3424658</v>
      </c>
      <c r="AQ238" s="27" t="s">
        <v>752</v>
      </c>
    </row>
    <row r="239" customFormat="false" ht="13.8" hidden="false" customHeight="false" outlineLevel="0" collapsed="false">
      <c r="A239" s="17"/>
      <c r="B239" s="17" t="s">
        <v>596</v>
      </c>
      <c r="C239" s="17" t="s">
        <v>510</v>
      </c>
      <c r="D239" s="17" t="s">
        <v>521</v>
      </c>
      <c r="E239" s="18" t="s">
        <v>620</v>
      </c>
      <c r="F239" s="19" t="n">
        <v>0</v>
      </c>
      <c r="G239" s="18" t="s">
        <v>589</v>
      </c>
      <c r="H239" s="18" t="s">
        <v>619</v>
      </c>
      <c r="I239" s="18" t="s">
        <v>591</v>
      </c>
      <c r="J239" s="19" t="n">
        <v>450000000</v>
      </c>
      <c r="K239" s="19" t="n">
        <v>400000000</v>
      </c>
      <c r="L239" s="0" t="n">
        <v>2015</v>
      </c>
      <c r="M239" s="20" t="n">
        <f aca="true">DATE(YEAR(NOW()), MONTH(NOW())-72, DAY(NOW()))</f>
        <v>42071</v>
      </c>
      <c r="N239" s="20" t="n">
        <f aca="true">DATE(YEAR(NOW()), MONTH(NOW())-72, DAY(NOW()))</f>
        <v>42071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2</v>
      </c>
      <c r="AC239" s="0" t="str">
        <f aca="false">VLOOKUP(AB239,Parameters!$A$2:$B$6,2,1)</f>
        <v>&lt;6</v>
      </c>
      <c r="AD239" s="22" t="n">
        <f aca="false">IF(J239&lt;=Parameters!$Y$2,INDEX('Bieu phi VCX'!$D$8:$N$33,MATCH(E239,'Bieu phi VCX'!$A$8:$A$33,0),MATCH(AC239,'Bieu phi VCX'!$D$7:$I$7,)),INDEX('Bieu phi VCX'!$J$8:$O$33,MATCH(E239,'Bieu phi VCX'!$A$8:$A$33,0),MATCH(AC239,'Bieu phi VCX'!$J$7:$O$7,)))</f>
        <v>0.024</v>
      </c>
      <c r="AE239" s="22" t="n">
        <f aca="false">IF(Q239="Y",Parameters!$Z$2,0)</f>
        <v>0.0005</v>
      </c>
      <c r="AF239" s="22" t="n">
        <f aca="false">IF(R239="Y", INDEX('Bieu phi VCX'!$R$8:$W$33,MATCH(E239,'Bieu phi VCX'!$A$8:$A$33,0),MATCH(AC239,'Bieu phi VCX'!$R$7:$V$7,0)), 0)</f>
        <v>0</v>
      </c>
      <c r="AG239" s="19" t="n">
        <f aca="false">VLOOKUP(S239,Parameters!$F$2:$G$5,2,0)</f>
        <v>0</v>
      </c>
      <c r="AH239" s="22" t="n">
        <f aca="false">IF(T239="Y", INDEX('Bieu phi VCX'!$X$8:$AB$33,MATCH(E239,'Bieu phi VCX'!$A$8:$A$33,0),MATCH(AC239,'Bieu phi VCX'!$X$7:$AB$7,0)),0)</f>
        <v>0.001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49146575.3424658</v>
      </c>
      <c r="AQ239" s="27" t="s">
        <v>752</v>
      </c>
    </row>
    <row r="240" customFormat="false" ht="13.8" hidden="false" customHeight="false" outlineLevel="0" collapsed="false">
      <c r="A240" s="17"/>
      <c r="B240" s="17" t="s">
        <v>597</v>
      </c>
      <c r="C240" s="17" t="s">
        <v>510</v>
      </c>
      <c r="D240" s="17" t="s">
        <v>521</v>
      </c>
      <c r="E240" s="18" t="s">
        <v>620</v>
      </c>
      <c r="F240" s="19" t="n">
        <v>0</v>
      </c>
      <c r="G240" s="18" t="s">
        <v>589</v>
      </c>
      <c r="H240" s="18" t="s">
        <v>619</v>
      </c>
      <c r="I240" s="18" t="s">
        <v>591</v>
      </c>
      <c r="J240" s="19" t="n">
        <v>600000000</v>
      </c>
      <c r="K240" s="19" t="n">
        <v>400000000</v>
      </c>
      <c r="L240" s="0" t="n">
        <v>2011</v>
      </c>
      <c r="M240" s="20" t="n">
        <f aca="true">DATE(YEAR(NOW()), MONTH(NOW())-120, DAY(NOW()))</f>
        <v>40610</v>
      </c>
      <c r="N240" s="20" t="n">
        <f aca="true">DATE(YEAR(NOW()), MONTH(NOW())-120, DAY(NOW()))</f>
        <v>40610</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2</v>
      </c>
      <c r="AC240" s="0" t="str">
        <f aca="false">VLOOKUP(AB240,Parameters!$A$2:$B$6,2,1)</f>
        <v>&lt;6</v>
      </c>
      <c r="AD240" s="22" t="n">
        <f aca="false">IF(J240&lt;=Parameters!$Y$2,INDEX('Bieu phi VCX'!$D$8:$N$33,MATCH(E240,'Bieu phi VCX'!$A$8:$A$33,0),MATCH(AC240,'Bieu phi VCX'!$D$7:$I$7,)),INDEX('Bieu phi VCX'!$J$8:$O$33,MATCH(E240,'Bieu phi VCX'!$A$8:$A$33,0),MATCH(AC240,'Bieu phi VCX'!$J$7:$O$7,)))</f>
        <v>0.024</v>
      </c>
      <c r="AE240" s="22" t="n">
        <f aca="false">IF(Q240="Y",Parameters!$Z$2,0)</f>
        <v>0.0005</v>
      </c>
      <c r="AF240" s="22" t="n">
        <f aca="false">IF(R240="Y", INDEX('Bieu phi VCX'!$R$8:$W$33,MATCH(E240,'Bieu phi VCX'!$A$8:$A$33,0),MATCH(AC240,'Bieu phi VCX'!$R$7:$V$7,0)), 0)</f>
        <v>0</v>
      </c>
      <c r="AG240" s="19" t="n">
        <f aca="false">VLOOKUP(S240,Parameters!$F$2:$G$5,2,0)</f>
        <v>0</v>
      </c>
      <c r="AH240" s="22" t="n">
        <f aca="false">IF(T240="Y", INDEX('Bieu phi VCX'!$X$8:$AB$33,MATCH(E240,'Bieu phi VCX'!$A$8:$A$33,0),MATCH(AC240,'Bieu phi VCX'!$X$7:$AB$7,0)),0)</f>
        <v>0.001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0.0005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49146575.3424658</v>
      </c>
      <c r="AQ240" s="27" t="s">
        <v>752</v>
      </c>
    </row>
    <row r="241" customFormat="false" ht="13.8" hidden="false" customHeight="false" outlineLevel="0" collapsed="false">
      <c r="A241" s="17"/>
      <c r="B241" s="17" t="s">
        <v>598</v>
      </c>
      <c r="C241" s="17" t="s">
        <v>510</v>
      </c>
      <c r="D241" s="17" t="s">
        <v>521</v>
      </c>
      <c r="E241" s="18" t="s">
        <v>620</v>
      </c>
      <c r="F241" s="19" t="n">
        <v>0</v>
      </c>
      <c r="G241" s="18" t="s">
        <v>589</v>
      </c>
      <c r="H241" s="18" t="s">
        <v>619</v>
      </c>
      <c r="I241" s="18" t="s">
        <v>591</v>
      </c>
      <c r="J241" s="19" t="n">
        <v>600000000</v>
      </c>
      <c r="K241" s="19" t="n">
        <v>400000000</v>
      </c>
      <c r="L241" s="0" t="n">
        <v>2006</v>
      </c>
      <c r="M241" s="20" t="n">
        <f aca="true">DATE(YEAR(NOW()), MONTH(NOW())-180, DAY(NOW()))</f>
        <v>38784</v>
      </c>
      <c r="N241" s="20" t="n">
        <f aca="true">DATE(YEAR(NOW()), MONTH(NOW())-180, DAY(NOW()))</f>
        <v>38784</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2</v>
      </c>
      <c r="AC241" s="0" t="str">
        <f aca="false">VLOOKUP(AB241,Parameters!$A$2:$B$7,2,1)</f>
        <v>&lt;6</v>
      </c>
      <c r="AD241" s="22" t="n">
        <f aca="false">IF(J241&lt;=Parameters!$Y$2,INDEX('Bieu phi VCX'!$D$8:$N$33,MATCH(E241,'Bieu phi VCX'!$A$8:$A$33,0),MATCH(AC241,'Bieu phi VCX'!$D$7:$I$7,)),INDEX('Bieu phi VCX'!$J$8:$O$33,MATCH(E241,'Bieu phi VCX'!$A$8:$A$33,0),MATCH(AC241,'Bieu phi VCX'!$J$7:$O$7,)))</f>
        <v>0.024</v>
      </c>
      <c r="AE241" s="22" t="n">
        <f aca="false">IF(Q241="Y",Parameters!$Z$2,0)</f>
        <v>0.0005</v>
      </c>
      <c r="AF241" s="22" t="n">
        <f aca="false">IF(R241="Y", INDEX('Bieu phi VCX'!$R$8:$W$33,MATCH(E241,'Bieu phi VCX'!$A$8:$A$33,0),MATCH(AC241,'Bieu phi VCX'!$R$7:$W$7,0)), 0)</f>
        <v>0</v>
      </c>
      <c r="AG241" s="19" t="n">
        <f aca="false">VLOOKUP(S241,Parameters!$F$2:$G$5,2,0)</f>
        <v>1400000</v>
      </c>
      <c r="AH241" s="22" t="n">
        <f aca="false">IF(T241="Y", INDEX('Bieu phi VCX'!$X$8:$AC$33,MATCH(E241,'Bieu phi VCX'!$A$8:$A$33,0),MATCH(AC241,'Bieu phi VCX'!$X$7:$AC$7,0)),0)</f>
        <v>0.001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0.0005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51246575.3424658</v>
      </c>
      <c r="AQ241" s="27" t="s">
        <v>752</v>
      </c>
    </row>
    <row r="242" customFormat="false" ht="13.8" hidden="false" customHeight="false" outlineLevel="0" collapsed="false">
      <c r="A242" s="17" t="s">
        <v>586</v>
      </c>
      <c r="B242" s="17" t="s">
        <v>587</v>
      </c>
      <c r="C242" s="17" t="s">
        <v>510</v>
      </c>
      <c r="D242" s="17" t="s">
        <v>528</v>
      </c>
      <c r="E242" s="18" t="s">
        <v>621</v>
      </c>
      <c r="F242" s="19" t="n">
        <v>0</v>
      </c>
      <c r="G242" s="18" t="s">
        <v>589</v>
      </c>
      <c r="H242" s="18" t="s">
        <v>619</v>
      </c>
      <c r="I242" s="18" t="s">
        <v>591</v>
      </c>
      <c r="J242" s="19" t="n">
        <v>390000000</v>
      </c>
      <c r="K242" s="19" t="n">
        <v>100000000</v>
      </c>
      <c r="L242" s="0" t="n">
        <v>2020</v>
      </c>
      <c r="M242" s="20" t="n">
        <f aca="true">DATE(YEAR(NOW()), MONTH(NOW())-12, DAY(NOW()))</f>
        <v>43898</v>
      </c>
      <c r="N242" s="20" t="n">
        <f aca="true">DATE(YEAR(NOW()), MONTH(NOW())-12, DAY(NOW()))</f>
        <v>43898</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2</v>
      </c>
      <c r="AC242" s="0" t="str">
        <f aca="false">VLOOKUP(AB242,Parameters!$A$2:$B$6,2,1)</f>
        <v>&lt;6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752</v>
      </c>
    </row>
    <row r="243" customFormat="false" ht="13.8" hidden="false" customHeight="false" outlineLevel="0" collapsed="false">
      <c r="A243" s="17"/>
      <c r="B243" s="17" t="s">
        <v>595</v>
      </c>
      <c r="C243" s="17" t="s">
        <v>510</v>
      </c>
      <c r="D243" s="17" t="s">
        <v>528</v>
      </c>
      <c r="E243" s="18" t="s">
        <v>621</v>
      </c>
      <c r="F243" s="19" t="n">
        <v>0</v>
      </c>
      <c r="G243" s="18" t="s">
        <v>589</v>
      </c>
      <c r="H243" s="18" t="s">
        <v>619</v>
      </c>
      <c r="I243" s="18" t="s">
        <v>591</v>
      </c>
      <c r="J243" s="19" t="n">
        <v>390000000</v>
      </c>
      <c r="K243" s="19" t="n">
        <v>100000000</v>
      </c>
      <c r="L243" s="0" t="n">
        <v>2018</v>
      </c>
      <c r="M243" s="20" t="n">
        <f aca="true">DATE(YEAR(NOW()), MONTH(NOW())-36, DAY(NOW()))</f>
        <v>43167</v>
      </c>
      <c r="N243" s="20" t="n">
        <f aca="true">DATE(YEAR(NOW()), MONTH(NOW())-36, DAY(NOW()))</f>
        <v>43167</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2</v>
      </c>
      <c r="AC243" s="0" t="str">
        <f aca="false">VLOOKUP(AB243,Parameters!$A$2:$B$6,2,1)</f>
        <v>&lt;6</v>
      </c>
      <c r="AD243" s="22" t="n">
        <f aca="false">IF(J243&lt;=Parameters!$Y$2,INDEX('Bieu phi VCX'!$D$8:$N$33,MATCH(E243,'Bieu phi VCX'!$A$8:$A$33,0),MATCH(AC243,'Bieu phi VCX'!$D$7:$I$7,)),INDEX('Bieu phi VCX'!$J$8:$O$33,MATCH(E243,'Bieu phi VCX'!$A$8:$A$33,0),MATCH(AC243,'Bieu phi VCX'!$J$7:$O$7,)))</f>
        <v>0.025</v>
      </c>
      <c r="AE243" s="22" t="n">
        <f aca="false">IF(Q243="Y",Parameters!$Z$2,0)</f>
        <v>0.0005</v>
      </c>
      <c r="AF243" s="22" t="n">
        <f aca="false">IF(R243="Y", INDEX('Bieu phi VCX'!$R$8:$W$33,MATCH(E243,'Bieu phi VCX'!$A$8:$A$33,0),MATCH(AC243,'Bieu phi VCX'!$R$7:$V$7,0)), 0)</f>
        <v>0</v>
      </c>
      <c r="AG243" s="19" t="n">
        <f aca="false">VLOOKUP(S243,Parameters!$F$2:$G$5,2,0)</f>
        <v>0</v>
      </c>
      <c r="AH243" s="22" t="n">
        <f aca="false">IF(T243="Y", INDEX('Bieu phi VCX'!$X$8:$AB$33,MATCH(E243,'Bieu phi VCX'!$A$8:$A$33,0),MATCH(AC243,'Bieu phi VCX'!$X$7:$AB$7,0)),0)</f>
        <v>0.001</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12436643.8356164</v>
      </c>
      <c r="AQ243" s="27" t="s">
        <v>752</v>
      </c>
    </row>
    <row r="244" customFormat="false" ht="13.8" hidden="false" customHeight="false" outlineLevel="0" collapsed="false">
      <c r="A244" s="17"/>
      <c r="B244" s="17" t="s">
        <v>596</v>
      </c>
      <c r="C244" s="17" t="s">
        <v>510</v>
      </c>
      <c r="D244" s="17" t="s">
        <v>528</v>
      </c>
      <c r="E244" s="18" t="s">
        <v>621</v>
      </c>
      <c r="F244" s="19" t="n">
        <v>0</v>
      </c>
      <c r="G244" s="18" t="s">
        <v>589</v>
      </c>
      <c r="H244" s="18" t="s">
        <v>619</v>
      </c>
      <c r="I244" s="18" t="s">
        <v>591</v>
      </c>
      <c r="J244" s="19" t="n">
        <v>390000000</v>
      </c>
      <c r="K244" s="19" t="n">
        <v>100000000</v>
      </c>
      <c r="L244" s="0" t="n">
        <v>2015</v>
      </c>
      <c r="M244" s="20" t="n">
        <f aca="true">DATE(YEAR(NOW()), MONTH(NOW())-72, DAY(NOW()))</f>
        <v>42071</v>
      </c>
      <c r="N244" s="20" t="n">
        <f aca="true">DATE(YEAR(NOW()), MONTH(NOW())-72, DAY(NOW()))</f>
        <v>42071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2</v>
      </c>
      <c r="AC244" s="0" t="str">
        <f aca="false">VLOOKUP(AB244,Parameters!$A$2:$B$6,2,1)</f>
        <v>&lt;6</v>
      </c>
      <c r="AD244" s="22" t="n">
        <f aca="false">IF(J244&lt;=Parameters!$Y$2,INDEX('Bieu phi VCX'!$D$8:$N$33,MATCH(E244,'Bieu phi VCX'!$A$8:$A$33,0),MATCH(AC244,'Bieu phi VCX'!$D$7:$I$7,)),INDEX('Bieu phi VCX'!$J$8:$O$33,MATCH(E244,'Bieu phi VCX'!$A$8:$A$33,0),MATCH(AC244,'Bieu phi VCX'!$J$7:$O$7,)))</f>
        <v>0.025</v>
      </c>
      <c r="AE244" s="22" t="n">
        <f aca="false">IF(Q244="Y",Parameters!$Z$2,0)</f>
        <v>0.0005</v>
      </c>
      <c r="AF244" s="22" t="n">
        <f aca="false">IF(R244="Y", INDEX('Bieu phi VCX'!$R$8:$W$33,MATCH(E244,'Bieu phi VCX'!$A$8:$A$33,0),MATCH(AC244,'Bieu phi VCX'!$R$7:$V$7,0)), 0)</f>
        <v>0</v>
      </c>
      <c r="AG244" s="19" t="n">
        <f aca="false">VLOOKUP(S244,Parameters!$F$2:$G$5,2,0)</f>
        <v>0</v>
      </c>
      <c r="AH244" s="22" t="n">
        <f aca="false">IF(T244="Y", INDEX('Bieu phi VCX'!$X$8:$AB$33,MATCH(E244,'Bieu phi VCX'!$A$8:$A$33,0),MATCH(AC244,'Bieu phi VCX'!$X$7:$AB$7,0)),0)</f>
        <v>0.001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12436643.8356164</v>
      </c>
      <c r="AQ244" s="27" t="s">
        <v>752</v>
      </c>
    </row>
    <row r="245" customFormat="false" ht="13.8" hidden="false" customHeight="false" outlineLevel="0" collapsed="false">
      <c r="A245" s="17"/>
      <c r="B245" s="17" t="s">
        <v>597</v>
      </c>
      <c r="C245" s="17" t="s">
        <v>510</v>
      </c>
      <c r="D245" s="17" t="s">
        <v>528</v>
      </c>
      <c r="E245" s="18" t="s">
        <v>621</v>
      </c>
      <c r="F245" s="19" t="n">
        <v>0</v>
      </c>
      <c r="G245" s="18" t="s">
        <v>589</v>
      </c>
      <c r="H245" s="18" t="s">
        <v>619</v>
      </c>
      <c r="I245" s="18" t="s">
        <v>591</v>
      </c>
      <c r="J245" s="19" t="n">
        <v>390000000</v>
      </c>
      <c r="K245" s="19" t="n">
        <v>100000000</v>
      </c>
      <c r="L245" s="0" t="n">
        <v>2011</v>
      </c>
      <c r="M245" s="20" t="n">
        <f aca="true">DATE(YEAR(NOW()), MONTH(NOW())-120, DAY(NOW()))</f>
        <v>40610</v>
      </c>
      <c r="N245" s="20" t="n">
        <f aca="true">DATE(YEAR(NOW()), MONTH(NOW())-120, DAY(NOW()))</f>
        <v>40610</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2</v>
      </c>
      <c r="AC245" s="0" t="str">
        <f aca="false">VLOOKUP(AB245,Parameters!$A$2:$B$6,2,1)</f>
        <v>&lt;6</v>
      </c>
      <c r="AD245" s="22" t="n">
        <f aca="false">IF(J245&lt;=Parameters!$Y$2,INDEX('Bieu phi VCX'!$D$8:$N$33,MATCH(E245,'Bieu phi VCX'!$A$8:$A$33,0),MATCH(AC245,'Bieu phi VCX'!$D$7:$I$7,)),INDEX('Bieu phi VCX'!$J$8:$O$33,MATCH(E245,'Bieu phi VCX'!$A$8:$A$33,0),MATCH(AC245,'Bieu phi VCX'!$J$7:$O$7,)))</f>
        <v>0.025</v>
      </c>
      <c r="AE245" s="22" t="n">
        <f aca="false">IF(Q245="Y",Parameters!$Z$2,0)</f>
        <v>0.0005</v>
      </c>
      <c r="AF245" s="22" t="n">
        <f aca="false">IF(R245="Y", INDEX('Bieu phi VCX'!$R$8:$W$33,MATCH(E245,'Bieu phi VCX'!$A$8:$A$33,0),MATCH(AC245,'Bieu phi VCX'!$R$7:$V$7,0)), 0)</f>
        <v>0</v>
      </c>
      <c r="AG245" s="19" t="n">
        <f aca="false">VLOOKUP(S245,Parameters!$F$2:$G$5,2,0)</f>
        <v>0</v>
      </c>
      <c r="AH245" s="22" t="n">
        <f aca="false">IF(T245="Y", INDEX('Bieu phi VCX'!$X$8:$AB$33,MATCH(E245,'Bieu phi VCX'!$A$8:$A$33,0),MATCH(AC245,'Bieu phi VCX'!$X$7:$AB$7,0)),0)</f>
        <v>0.001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0.0005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12436643.8356164</v>
      </c>
      <c r="AQ245" s="27" t="s">
        <v>752</v>
      </c>
    </row>
    <row r="246" customFormat="false" ht="13.8" hidden="false" customHeight="false" outlineLevel="0" collapsed="false">
      <c r="A246" s="17"/>
      <c r="B246" s="17" t="s">
        <v>598</v>
      </c>
      <c r="C246" s="17" t="s">
        <v>510</v>
      </c>
      <c r="D246" s="17" t="s">
        <v>528</v>
      </c>
      <c r="E246" s="18" t="s">
        <v>621</v>
      </c>
      <c r="F246" s="19" t="n">
        <v>0</v>
      </c>
      <c r="G246" s="18" t="s">
        <v>589</v>
      </c>
      <c r="H246" s="18" t="s">
        <v>619</v>
      </c>
      <c r="I246" s="18" t="s">
        <v>591</v>
      </c>
      <c r="J246" s="19" t="n">
        <v>390000000</v>
      </c>
      <c r="K246" s="19" t="n">
        <v>400000000</v>
      </c>
      <c r="L246" s="0" t="n">
        <v>2006</v>
      </c>
      <c r="M246" s="20" t="n">
        <f aca="true">DATE(YEAR(NOW()), MONTH(NOW())-180, DAY(NOW()))</f>
        <v>38784</v>
      </c>
      <c r="N246" s="20" t="n">
        <f aca="true">DATE(YEAR(NOW()), MONTH(NOW())-180, DAY(NOW()))</f>
        <v>38784</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2</v>
      </c>
      <c r="AC246" s="0" t="str">
        <f aca="false">VLOOKUP(AB246,Parameters!$A$2:$B$7,2,1)</f>
        <v>&lt;6</v>
      </c>
      <c r="AD246" s="22" t="n">
        <f aca="false">IF(J246&lt;=Parameters!$Y$2,INDEX('Bieu phi VCX'!$D$8:$N$33,MATCH(E246,'Bieu phi VCX'!$A$8:$A$33,0),MATCH(AC246,'Bieu phi VCX'!$D$7:$I$7,)),INDEX('Bieu phi VCX'!$J$8:$O$33,MATCH(E246,'Bieu phi VCX'!$A$8:$A$33,0),MATCH(AC246,'Bieu phi VCX'!$J$7:$O$7,)))</f>
        <v>0.025</v>
      </c>
      <c r="AE246" s="22" t="n">
        <f aca="false">IF(Q246="Y",Parameters!$Z$2,0)</f>
        <v>0.0005</v>
      </c>
      <c r="AF246" s="22" t="n">
        <f aca="false">IF(R246="Y", INDEX('Bieu phi VCX'!$R$8:$W$33,MATCH(E246,'Bieu phi VCX'!$A$8:$A$33,0),MATCH(AC246,'Bieu phi VCX'!$R$7:$W$7,0)), 0)</f>
        <v>0</v>
      </c>
      <c r="AG246" s="19" t="n">
        <f aca="false">VLOOKUP(S246,Parameters!$F$2:$G$5,2,0)</f>
        <v>1400000</v>
      </c>
      <c r="AH246" s="22" t="n">
        <f aca="false">IF(T246="Y", INDEX('Bieu phi VCX'!$X$8:$AC$33,MATCH(E246,'Bieu phi VCX'!$A$8:$A$33,0),MATCH(AC246,'Bieu phi VCX'!$X$7:$AC$7,0)),0)</f>
        <v>0.001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0.0005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51846575.3424658</v>
      </c>
      <c r="AQ246" s="27" t="s">
        <v>752</v>
      </c>
    </row>
    <row r="247" customFormat="false" ht="13.8" hidden="false" customHeight="false" outlineLevel="0" collapsed="false">
      <c r="A247" s="17" t="s">
        <v>599</v>
      </c>
      <c r="B247" s="17" t="s">
        <v>587</v>
      </c>
      <c r="C247" s="17" t="s">
        <v>510</v>
      </c>
      <c r="D247" s="17" t="s">
        <v>528</v>
      </c>
      <c r="E247" s="18" t="s">
        <v>621</v>
      </c>
      <c r="F247" s="19" t="n">
        <v>0</v>
      </c>
      <c r="G247" s="18" t="s">
        <v>589</v>
      </c>
      <c r="H247" s="18" t="s">
        <v>619</v>
      </c>
      <c r="I247" s="18" t="s">
        <v>591</v>
      </c>
      <c r="J247" s="19" t="n">
        <v>400000000</v>
      </c>
      <c r="K247" s="19" t="n">
        <v>100000000</v>
      </c>
      <c r="L247" s="0" t="n">
        <v>2020</v>
      </c>
      <c r="M247" s="20" t="n">
        <f aca="true">DATE(YEAR(NOW()), MONTH(NOW())-12, DAY(NOW()))</f>
        <v>43898</v>
      </c>
      <c r="N247" s="20" t="n">
        <f aca="true">DATE(YEAR(NOW()), MONTH(NOW())-12, DAY(NOW()))</f>
        <v>43898</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2</v>
      </c>
      <c r="AC247" s="0" t="str">
        <f aca="false">VLOOKUP(AB247,Parameters!$A$2:$B$6,2,1)</f>
        <v>&lt;6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752</v>
      </c>
    </row>
    <row r="248" customFormat="false" ht="13.8" hidden="false" customHeight="false" outlineLevel="0" collapsed="false">
      <c r="A248" s="17"/>
      <c r="B248" s="17" t="s">
        <v>595</v>
      </c>
      <c r="C248" s="17" t="s">
        <v>510</v>
      </c>
      <c r="D248" s="17" t="s">
        <v>528</v>
      </c>
      <c r="E248" s="18" t="s">
        <v>621</v>
      </c>
      <c r="F248" s="19" t="n">
        <v>0</v>
      </c>
      <c r="G248" s="18" t="s">
        <v>589</v>
      </c>
      <c r="H248" s="18" t="s">
        <v>619</v>
      </c>
      <c r="I248" s="18" t="s">
        <v>591</v>
      </c>
      <c r="J248" s="19" t="n">
        <v>400000000</v>
      </c>
      <c r="K248" s="19" t="n">
        <v>100000000</v>
      </c>
      <c r="L248" s="0" t="n">
        <v>2018</v>
      </c>
      <c r="M248" s="20" t="n">
        <f aca="true">DATE(YEAR(NOW()), MONTH(NOW())-36, DAY(NOW()))</f>
        <v>43167</v>
      </c>
      <c r="N248" s="20" t="n">
        <f aca="true">DATE(YEAR(NOW()), MONTH(NOW())-36, DAY(NOW()))</f>
        <v>43167</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2</v>
      </c>
      <c r="AC248" s="0" t="str">
        <f aca="false">VLOOKUP(AB248,Parameters!$A$2:$B$6,2,1)</f>
        <v>&lt;6</v>
      </c>
      <c r="AD248" s="22" t="n">
        <f aca="false">IF(J248&lt;=Parameters!$Y$2,INDEX('Bieu phi VCX'!$D$8:$N$33,MATCH(E248,'Bieu phi VCX'!$A$8:$A$33,0),MATCH(AC248,'Bieu phi VCX'!$D$7:$I$7,)),INDEX('Bieu phi VCX'!$J$8:$O$33,MATCH(E248,'Bieu phi VCX'!$A$8:$A$33,0),MATCH(AC248,'Bieu phi VCX'!$J$7:$O$7,)))</f>
        <v>0.025</v>
      </c>
      <c r="AE248" s="22" t="n">
        <f aca="false">IF(Q248="Y",Parameters!$Z$2,0)</f>
        <v>0.0005</v>
      </c>
      <c r="AF248" s="22" t="n">
        <f aca="false">IF(R248="Y", INDEX('Bieu phi VCX'!$R$8:$W$33,MATCH(E248,'Bieu phi VCX'!$A$8:$A$33,0),MATCH(AC248,'Bieu phi VCX'!$R$7:$V$7,0)), 0)</f>
        <v>0</v>
      </c>
      <c r="AG248" s="19" t="n">
        <f aca="false">VLOOKUP(S248,Parameters!$F$2:$G$5,2,0)</f>
        <v>0</v>
      </c>
      <c r="AH248" s="22" t="n">
        <f aca="false">IF(T248="Y", INDEX('Bieu phi VCX'!$X$8:$AB$33,MATCH(E248,'Bieu phi VCX'!$A$8:$A$33,0),MATCH(AC248,'Bieu phi VCX'!$X$7:$AB$7,0)),0)</f>
        <v>0.001</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12436643.8356164</v>
      </c>
      <c r="AQ248" s="27" t="s">
        <v>752</v>
      </c>
    </row>
    <row r="249" customFormat="false" ht="13.8" hidden="false" customHeight="false" outlineLevel="0" collapsed="false">
      <c r="A249" s="17"/>
      <c r="B249" s="17" t="s">
        <v>596</v>
      </c>
      <c r="C249" s="17" t="s">
        <v>510</v>
      </c>
      <c r="D249" s="17" t="s">
        <v>528</v>
      </c>
      <c r="E249" s="18" t="s">
        <v>621</v>
      </c>
      <c r="F249" s="19" t="n">
        <v>0</v>
      </c>
      <c r="G249" s="18" t="s">
        <v>589</v>
      </c>
      <c r="H249" s="18" t="s">
        <v>619</v>
      </c>
      <c r="I249" s="18" t="s">
        <v>591</v>
      </c>
      <c r="J249" s="19" t="n">
        <v>400000000</v>
      </c>
      <c r="K249" s="19" t="n">
        <v>100000000</v>
      </c>
      <c r="L249" s="0" t="n">
        <v>2015</v>
      </c>
      <c r="M249" s="20" t="n">
        <f aca="true">DATE(YEAR(NOW()), MONTH(NOW())-72, DAY(NOW()))</f>
        <v>42071</v>
      </c>
      <c r="N249" s="20" t="n">
        <f aca="true">DATE(YEAR(NOW()), MONTH(NOW())-72, DAY(NOW()))</f>
        <v>42071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2</v>
      </c>
      <c r="AC249" s="0" t="str">
        <f aca="false">VLOOKUP(AB249,Parameters!$A$2:$B$6,2,1)</f>
        <v>&lt;6</v>
      </c>
      <c r="AD249" s="22" t="n">
        <f aca="false">IF(J249&lt;=Parameters!$Y$2,INDEX('Bieu phi VCX'!$D$8:$N$33,MATCH(E249,'Bieu phi VCX'!$A$8:$A$33,0),MATCH(AC249,'Bieu phi VCX'!$D$7:$I$7,)),INDEX('Bieu phi VCX'!$J$8:$O$33,MATCH(E249,'Bieu phi VCX'!$A$8:$A$33,0),MATCH(AC249,'Bieu phi VCX'!$J$7:$O$7,)))</f>
        <v>0.025</v>
      </c>
      <c r="AE249" s="22" t="n">
        <f aca="false">IF(Q249="Y",Parameters!$Z$2,0)</f>
        <v>0.0005</v>
      </c>
      <c r="AF249" s="22" t="n">
        <f aca="false">IF(R249="Y", INDEX('Bieu phi VCX'!$R$8:$W$33,MATCH(E249,'Bieu phi VCX'!$A$8:$A$33,0),MATCH(AC249,'Bieu phi VCX'!$R$7:$V$7,0)), 0)</f>
        <v>0</v>
      </c>
      <c r="AG249" s="19" t="n">
        <f aca="false">VLOOKUP(S249,Parameters!$F$2:$G$5,2,0)</f>
        <v>0</v>
      </c>
      <c r="AH249" s="22" t="n">
        <f aca="false">IF(T249="Y", INDEX('Bieu phi VCX'!$X$8:$AB$33,MATCH(E249,'Bieu phi VCX'!$A$8:$A$33,0),MATCH(AC249,'Bieu phi VCX'!$X$7:$AB$7,0)),0)</f>
        <v>0.001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12436643.8356164</v>
      </c>
      <c r="AQ249" s="27" t="s">
        <v>752</v>
      </c>
    </row>
    <row r="250" customFormat="false" ht="13.8" hidden="false" customHeight="false" outlineLevel="0" collapsed="false">
      <c r="A250" s="17"/>
      <c r="B250" s="17" t="s">
        <v>597</v>
      </c>
      <c r="C250" s="17" t="s">
        <v>510</v>
      </c>
      <c r="D250" s="17" t="s">
        <v>528</v>
      </c>
      <c r="E250" s="18" t="s">
        <v>621</v>
      </c>
      <c r="F250" s="19" t="n">
        <v>0</v>
      </c>
      <c r="G250" s="18" t="s">
        <v>589</v>
      </c>
      <c r="H250" s="18" t="s">
        <v>619</v>
      </c>
      <c r="I250" s="18" t="s">
        <v>591</v>
      </c>
      <c r="J250" s="19" t="n">
        <v>400000000</v>
      </c>
      <c r="K250" s="19" t="n">
        <v>100000000</v>
      </c>
      <c r="L250" s="0" t="n">
        <v>2011</v>
      </c>
      <c r="M250" s="20" t="n">
        <f aca="true">DATE(YEAR(NOW()), MONTH(NOW())-120, DAY(NOW()))</f>
        <v>40610</v>
      </c>
      <c r="N250" s="20" t="n">
        <f aca="true">DATE(YEAR(NOW()), MONTH(NOW())-120, DAY(NOW()))</f>
        <v>40610</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2</v>
      </c>
      <c r="AC250" s="0" t="str">
        <f aca="false">VLOOKUP(AB250,Parameters!$A$2:$B$6,2,1)</f>
        <v>&lt;6</v>
      </c>
      <c r="AD250" s="22" t="n">
        <f aca="false">IF(J250&lt;=Parameters!$Y$2,INDEX('Bieu phi VCX'!$D$8:$N$33,MATCH(E250,'Bieu phi VCX'!$A$8:$A$33,0),MATCH(AC250,'Bieu phi VCX'!$D$7:$I$7,)),INDEX('Bieu phi VCX'!$J$8:$O$33,MATCH(E250,'Bieu phi VCX'!$A$8:$A$33,0),MATCH(AC250,'Bieu phi VCX'!$J$7:$O$7,)))</f>
        <v>0.025</v>
      </c>
      <c r="AE250" s="22" t="n">
        <f aca="false">IF(Q250="Y",Parameters!$Z$2,0)</f>
        <v>0.0005</v>
      </c>
      <c r="AF250" s="22" t="n">
        <f aca="false">IF(R250="Y", INDEX('Bieu phi VCX'!$R$8:$W$33,MATCH(E250,'Bieu phi VCX'!$A$8:$A$33,0),MATCH(AC250,'Bieu phi VCX'!$R$7:$V$7,0)), 0)</f>
        <v>0</v>
      </c>
      <c r="AG250" s="19" t="n">
        <f aca="false">VLOOKUP(S250,Parameters!$F$2:$G$5,2,0)</f>
        <v>0</v>
      </c>
      <c r="AH250" s="22" t="n">
        <f aca="false">IF(T250="Y", INDEX('Bieu phi VCX'!$X$8:$AB$33,MATCH(E250,'Bieu phi VCX'!$A$8:$A$33,0),MATCH(AC250,'Bieu phi VCX'!$X$7:$AB$7,0)),0)</f>
        <v>0.001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0.0005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12436643.8356164</v>
      </c>
      <c r="AQ250" s="27" t="s">
        <v>752</v>
      </c>
    </row>
    <row r="251" customFormat="false" ht="13.8" hidden="false" customHeight="false" outlineLevel="0" collapsed="false">
      <c r="A251" s="17"/>
      <c r="B251" s="17" t="s">
        <v>598</v>
      </c>
      <c r="C251" s="17" t="s">
        <v>510</v>
      </c>
      <c r="D251" s="17" t="s">
        <v>528</v>
      </c>
      <c r="E251" s="18" t="s">
        <v>621</v>
      </c>
      <c r="F251" s="19" t="n">
        <v>0</v>
      </c>
      <c r="G251" s="18" t="s">
        <v>589</v>
      </c>
      <c r="H251" s="18" t="s">
        <v>619</v>
      </c>
      <c r="I251" s="18" t="s">
        <v>591</v>
      </c>
      <c r="J251" s="19" t="n">
        <v>400000000</v>
      </c>
      <c r="K251" s="19" t="n">
        <v>400000000</v>
      </c>
      <c r="L251" s="0" t="n">
        <v>2006</v>
      </c>
      <c r="M251" s="20" t="n">
        <f aca="true">DATE(YEAR(NOW()), MONTH(NOW())-180, DAY(NOW()))</f>
        <v>38784</v>
      </c>
      <c r="N251" s="20" t="n">
        <f aca="true">DATE(YEAR(NOW()), MONTH(NOW())-180, DAY(NOW()))</f>
        <v>38784</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2</v>
      </c>
      <c r="AC251" s="0" t="str">
        <f aca="false">VLOOKUP(AB251,Parameters!$A$2:$B$7,2,1)</f>
        <v>&lt;6</v>
      </c>
      <c r="AD251" s="22" t="n">
        <f aca="false">IF(J251&lt;=Parameters!$Y$2,INDEX('Bieu phi VCX'!$D$8:$N$33,MATCH(E251,'Bieu phi VCX'!$A$8:$A$33,0),MATCH(AC251,'Bieu phi VCX'!$D$7:$I$7,)),INDEX('Bieu phi VCX'!$J$8:$O$33,MATCH(E251,'Bieu phi VCX'!$A$8:$A$33,0),MATCH(AC251,'Bieu phi VCX'!$J$7:$O$7,)))</f>
        <v>0.025</v>
      </c>
      <c r="AE251" s="22" t="n">
        <f aca="false">IF(Q251="Y",Parameters!$Z$2,0)</f>
        <v>0.0005</v>
      </c>
      <c r="AF251" s="22" t="n">
        <f aca="false">IF(R251="Y", INDEX('Bieu phi VCX'!$R$8:$W$33,MATCH(E251,'Bieu phi VCX'!$A$8:$A$33,0),MATCH(AC251,'Bieu phi VCX'!$R$7:$W$7,0)), 0)</f>
        <v>0</v>
      </c>
      <c r="AG251" s="19" t="n">
        <f aca="false">VLOOKUP(S251,Parameters!$F$2:$G$5,2,0)</f>
        <v>1400000</v>
      </c>
      <c r="AH251" s="22" t="n">
        <f aca="false">IF(T251="Y", INDEX('Bieu phi VCX'!$X$8:$AC$33,MATCH(E251,'Bieu phi VCX'!$A$8:$A$33,0),MATCH(AC251,'Bieu phi VCX'!$X$7:$AC$7,0)),0)</f>
        <v>0.001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0.0005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51846575.3424658</v>
      </c>
      <c r="AQ251" s="27" t="s">
        <v>752</v>
      </c>
    </row>
    <row r="252" customFormat="false" ht="13.8" hidden="false" customHeight="false" outlineLevel="0" collapsed="false">
      <c r="A252" s="17" t="s">
        <v>600</v>
      </c>
      <c r="B252" s="17" t="s">
        <v>587</v>
      </c>
      <c r="C252" s="17" t="s">
        <v>510</v>
      </c>
      <c r="D252" s="17" t="s">
        <v>528</v>
      </c>
      <c r="E252" s="18" t="s">
        <v>621</v>
      </c>
      <c r="F252" s="19" t="n">
        <v>0</v>
      </c>
      <c r="G252" s="18" t="s">
        <v>589</v>
      </c>
      <c r="H252" s="18" t="s">
        <v>619</v>
      </c>
      <c r="I252" s="18" t="s">
        <v>591</v>
      </c>
      <c r="J252" s="19" t="n">
        <v>410000000</v>
      </c>
      <c r="K252" s="19" t="n">
        <v>400000000</v>
      </c>
      <c r="L252" s="0" t="n">
        <v>2020</v>
      </c>
      <c r="M252" s="20" t="n">
        <f aca="true">DATE(YEAR(NOW()), MONTH(NOW())-12, DAY(NOW()))</f>
        <v>43898</v>
      </c>
      <c r="N252" s="20" t="n">
        <f aca="true">DATE(YEAR(NOW()), MONTH(NOW())-12, DAY(NOW()))</f>
        <v>43898</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2</v>
      </c>
      <c r="AC252" s="0" t="str">
        <f aca="false">VLOOKUP(AB252,Parameters!$A$2:$B$6,2,1)</f>
        <v>&lt;6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752</v>
      </c>
    </row>
    <row r="253" customFormat="false" ht="13.8" hidden="false" customHeight="false" outlineLevel="0" collapsed="false">
      <c r="A253" s="17"/>
      <c r="B253" s="17" t="s">
        <v>595</v>
      </c>
      <c r="C253" s="17" t="s">
        <v>510</v>
      </c>
      <c r="D253" s="17" t="s">
        <v>528</v>
      </c>
      <c r="E253" s="18" t="s">
        <v>621</v>
      </c>
      <c r="F253" s="19" t="n">
        <v>0</v>
      </c>
      <c r="G253" s="18" t="s">
        <v>589</v>
      </c>
      <c r="H253" s="18" t="s">
        <v>619</v>
      </c>
      <c r="I253" s="18" t="s">
        <v>591</v>
      </c>
      <c r="J253" s="19" t="n">
        <v>500000000</v>
      </c>
      <c r="K253" s="19" t="n">
        <v>400000000</v>
      </c>
      <c r="L253" s="0" t="n">
        <v>2018</v>
      </c>
      <c r="M253" s="20" t="n">
        <f aca="true">DATE(YEAR(NOW()), MONTH(NOW())-36, DAY(NOW()))</f>
        <v>43167</v>
      </c>
      <c r="N253" s="20" t="n">
        <f aca="true">DATE(YEAR(NOW()), MONTH(NOW())-36, DAY(NOW()))</f>
        <v>43167</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2</v>
      </c>
      <c r="AC253" s="0" t="str">
        <f aca="false">VLOOKUP(AB253,Parameters!$A$2:$B$6,2,1)</f>
        <v>&lt;6</v>
      </c>
      <c r="AD253" s="22" t="n">
        <f aca="false">IF(J253&lt;=Parameters!$Y$2,INDEX('Bieu phi VCX'!$D$8:$N$33,MATCH(E253,'Bieu phi VCX'!$A$8:$A$33,0),MATCH(AC253,'Bieu phi VCX'!$D$7:$I$7,)),INDEX('Bieu phi VCX'!$J$8:$O$33,MATCH(E253,'Bieu phi VCX'!$A$8:$A$33,0),MATCH(AC253,'Bieu phi VCX'!$J$7:$O$7,)))</f>
        <v>0.015</v>
      </c>
      <c r="AE253" s="22" t="n">
        <f aca="false">IF(Q253="Y",Parameters!$Z$2,0)</f>
        <v>0.0005</v>
      </c>
      <c r="AF253" s="22" t="n">
        <f aca="false">IF(R253="Y", INDEX('Bieu phi VCX'!$R$8:$W$33,MATCH(E253,'Bieu phi VCX'!$A$8:$A$33,0),MATCH(AC253,'Bieu phi VCX'!$R$7:$V$7,0)), 0)</f>
        <v>0</v>
      </c>
      <c r="AG253" s="19" t="n">
        <f aca="false">VLOOKUP(S253,Parameters!$F$2:$G$5,2,0)</f>
        <v>0</v>
      </c>
      <c r="AH253" s="22" t="n">
        <f aca="false">IF(T253="Y", INDEX('Bieu phi VCX'!$X$8:$AB$33,MATCH(E253,'Bieu phi VCX'!$A$8:$A$33,0),MATCH(AC253,'Bieu phi VCX'!$X$7:$AB$7,0)),0)</f>
        <v>0.001</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43746575.3424658</v>
      </c>
      <c r="AQ253" s="27" t="s">
        <v>752</v>
      </c>
    </row>
    <row r="254" customFormat="false" ht="13.8" hidden="false" customHeight="false" outlineLevel="0" collapsed="false">
      <c r="A254" s="17"/>
      <c r="B254" s="17" t="s">
        <v>596</v>
      </c>
      <c r="C254" s="17" t="s">
        <v>510</v>
      </c>
      <c r="D254" s="17" t="s">
        <v>528</v>
      </c>
      <c r="E254" s="18" t="s">
        <v>621</v>
      </c>
      <c r="F254" s="19" t="n">
        <v>0</v>
      </c>
      <c r="G254" s="18" t="s">
        <v>589</v>
      </c>
      <c r="H254" s="18" t="s">
        <v>619</v>
      </c>
      <c r="I254" s="18" t="s">
        <v>591</v>
      </c>
      <c r="J254" s="19" t="n">
        <v>450000000</v>
      </c>
      <c r="K254" s="19" t="n">
        <v>400000000</v>
      </c>
      <c r="L254" s="0" t="n">
        <v>2015</v>
      </c>
      <c r="M254" s="20" t="n">
        <f aca="true">DATE(YEAR(NOW()), MONTH(NOW())-72, DAY(NOW()))</f>
        <v>42071</v>
      </c>
      <c r="N254" s="20" t="n">
        <f aca="true">DATE(YEAR(NOW()), MONTH(NOW())-72, DAY(NOW()))</f>
        <v>42071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2</v>
      </c>
      <c r="AC254" s="0" t="str">
        <f aca="false">VLOOKUP(AB254,Parameters!$A$2:$B$6,2,1)</f>
        <v>&lt;6</v>
      </c>
      <c r="AD254" s="22" t="n">
        <f aca="false">IF(J254&lt;=Parameters!$Y$2,INDEX('Bieu phi VCX'!$D$8:$N$33,MATCH(E254,'Bieu phi VCX'!$A$8:$A$33,0),MATCH(AC254,'Bieu phi VCX'!$D$7:$I$7,)),INDEX('Bieu phi VCX'!$J$8:$O$33,MATCH(E254,'Bieu phi VCX'!$A$8:$A$33,0),MATCH(AC254,'Bieu phi VCX'!$J$7:$O$7,)))</f>
        <v>0.015</v>
      </c>
      <c r="AE254" s="22" t="n">
        <f aca="false">IF(Q254="Y",Parameters!$Z$2,0)</f>
        <v>0.0005</v>
      </c>
      <c r="AF254" s="22" t="n">
        <f aca="false">IF(R254="Y", INDEX('Bieu phi VCX'!$R$8:$W$33,MATCH(E254,'Bieu phi VCX'!$A$8:$A$33,0),MATCH(AC254,'Bieu phi VCX'!$R$7:$V$7,0)), 0)</f>
        <v>0</v>
      </c>
      <c r="AG254" s="19" t="n">
        <f aca="false">VLOOKUP(S254,Parameters!$F$2:$G$5,2,0)</f>
        <v>0</v>
      </c>
      <c r="AH254" s="22" t="n">
        <f aca="false">IF(T254="Y", INDEX('Bieu phi VCX'!$X$8:$AB$33,MATCH(E254,'Bieu phi VCX'!$A$8:$A$33,0),MATCH(AC254,'Bieu phi VCX'!$X$7:$AB$7,0)),0)</f>
        <v>0.001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43746575.3424658</v>
      </c>
      <c r="AQ254" s="27" t="s">
        <v>752</v>
      </c>
    </row>
    <row r="255" customFormat="false" ht="13.8" hidden="false" customHeight="false" outlineLevel="0" collapsed="false">
      <c r="A255" s="17"/>
      <c r="B255" s="17" t="s">
        <v>597</v>
      </c>
      <c r="C255" s="17" t="s">
        <v>510</v>
      </c>
      <c r="D255" s="17" t="s">
        <v>528</v>
      </c>
      <c r="E255" s="18" t="s">
        <v>621</v>
      </c>
      <c r="F255" s="19" t="n">
        <v>0</v>
      </c>
      <c r="G255" s="18" t="s">
        <v>589</v>
      </c>
      <c r="H255" s="18" t="s">
        <v>619</v>
      </c>
      <c r="I255" s="18" t="s">
        <v>591</v>
      </c>
      <c r="J255" s="19" t="n">
        <v>600000000</v>
      </c>
      <c r="K255" s="19" t="n">
        <v>400000000</v>
      </c>
      <c r="L255" s="0" t="n">
        <v>2011</v>
      </c>
      <c r="M255" s="20" t="n">
        <f aca="true">DATE(YEAR(NOW()), MONTH(NOW())-120, DAY(NOW()))</f>
        <v>40610</v>
      </c>
      <c r="N255" s="20" t="n">
        <f aca="true">DATE(YEAR(NOW()), MONTH(NOW())-120, DAY(NOW()))</f>
        <v>40610</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2</v>
      </c>
      <c r="AC255" s="0" t="str">
        <f aca="false">VLOOKUP(AB255,Parameters!$A$2:$B$6,2,1)</f>
        <v>&lt;6</v>
      </c>
      <c r="AD255" s="22" t="n">
        <f aca="false">IF(J255&lt;=Parameters!$Y$2,INDEX('Bieu phi VCX'!$D$8:$N$33,MATCH(E255,'Bieu phi VCX'!$A$8:$A$33,0),MATCH(AC255,'Bieu phi VCX'!$D$7:$I$7,)),INDEX('Bieu phi VCX'!$J$8:$O$33,MATCH(E255,'Bieu phi VCX'!$A$8:$A$33,0),MATCH(AC255,'Bieu phi VCX'!$J$7:$O$7,)))</f>
        <v>0.015</v>
      </c>
      <c r="AE255" s="22" t="n">
        <f aca="false">IF(Q255="Y",Parameters!$Z$2,0)</f>
        <v>0.0005</v>
      </c>
      <c r="AF255" s="22" t="n">
        <f aca="false">IF(R255="Y", INDEX('Bieu phi VCX'!$R$8:$W$33,MATCH(E255,'Bieu phi VCX'!$A$8:$A$33,0),MATCH(AC255,'Bieu phi VCX'!$R$7:$V$7,0)), 0)</f>
        <v>0</v>
      </c>
      <c r="AG255" s="19" t="n">
        <f aca="false">VLOOKUP(S255,Parameters!$F$2:$G$5,2,0)</f>
        <v>0</v>
      </c>
      <c r="AH255" s="22" t="n">
        <f aca="false">IF(T255="Y", INDEX('Bieu phi VCX'!$X$8:$AB$33,MATCH(E255,'Bieu phi VCX'!$A$8:$A$33,0),MATCH(AC255,'Bieu phi VCX'!$X$7:$AB$7,0)),0)</f>
        <v>0.001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0.0005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43746575.3424658</v>
      </c>
      <c r="AQ255" s="27" t="s">
        <v>752</v>
      </c>
    </row>
    <row r="256" customFormat="false" ht="13.8" hidden="false" customHeight="false" outlineLevel="0" collapsed="false">
      <c r="A256" s="17"/>
      <c r="B256" s="17" t="s">
        <v>598</v>
      </c>
      <c r="C256" s="17" t="s">
        <v>510</v>
      </c>
      <c r="D256" s="17" t="s">
        <v>528</v>
      </c>
      <c r="E256" s="18" t="s">
        <v>621</v>
      </c>
      <c r="F256" s="19" t="n">
        <v>0</v>
      </c>
      <c r="G256" s="18" t="s">
        <v>589</v>
      </c>
      <c r="H256" s="18" t="s">
        <v>619</v>
      </c>
      <c r="I256" s="18" t="s">
        <v>591</v>
      </c>
      <c r="J256" s="19" t="n">
        <v>600000000</v>
      </c>
      <c r="K256" s="19" t="n">
        <v>400000000</v>
      </c>
      <c r="L256" s="0" t="n">
        <v>2006</v>
      </c>
      <c r="M256" s="20" t="n">
        <f aca="true">DATE(YEAR(NOW()), MONTH(NOW())-180, DAY(NOW()))</f>
        <v>38784</v>
      </c>
      <c r="N256" s="20" t="n">
        <f aca="true">DATE(YEAR(NOW()), MONTH(NOW())-180, DAY(NOW()))</f>
        <v>38784</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2</v>
      </c>
      <c r="AC256" s="0" t="str">
        <f aca="false">VLOOKUP(AB256,Parameters!$A$2:$B$7,2,1)</f>
        <v>&lt;6</v>
      </c>
      <c r="AD256" s="22" t="n">
        <f aca="false">IF(J256&lt;=Parameters!$Y$2,INDEX('Bieu phi VCX'!$D$8:$N$33,MATCH(E256,'Bieu phi VCX'!$A$8:$A$33,0),MATCH(AC256,'Bieu phi VCX'!$D$7:$I$7,)),INDEX('Bieu phi VCX'!$J$8:$O$33,MATCH(E256,'Bieu phi VCX'!$A$8:$A$33,0),MATCH(AC256,'Bieu phi VCX'!$J$7:$O$7,)))</f>
        <v>0.015</v>
      </c>
      <c r="AE256" s="22" t="n">
        <f aca="false">IF(Q256="Y",Parameters!$Z$2,0)</f>
        <v>0.0005</v>
      </c>
      <c r="AF256" s="22" t="n">
        <f aca="false">IF(R256="Y", INDEX('Bieu phi VCX'!$R$8:$W$33,MATCH(E256,'Bieu phi VCX'!$A$8:$A$33,0),MATCH(AC256,'Bieu phi VCX'!$R$7:$W$7,0)), 0)</f>
        <v>0</v>
      </c>
      <c r="AG256" s="19" t="n">
        <f aca="false">VLOOKUP(S256,Parameters!$F$2:$G$5,2,0)</f>
        <v>1400000</v>
      </c>
      <c r="AH256" s="22" t="n">
        <f aca="false">IF(T256="Y", INDEX('Bieu phi VCX'!$X$8:$AC$33,MATCH(E256,'Bieu phi VCX'!$A$8:$A$33,0),MATCH(AC256,'Bieu phi VCX'!$X$7:$AC$7,0)),0)</f>
        <v>0.001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0.0005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45846575.3424658</v>
      </c>
      <c r="AQ256" s="27" t="s">
        <v>752</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min="1" max="1" customWidth="true" hidden="false" style="44" width="29.18" collapsed="true" outlineLevel="0"/>
    <col min="2" max="2" customWidth="true" hidden="false" style="44" width="53.99" collapsed="true" outlineLevel="0"/>
    <col min="3" max="3" customWidth="true" hidden="false" style="44" width="11.18" collapsed="true" outlineLevel="0"/>
    <col min="4" max="4" customWidth="true" hidden="false" style="44" width="23.32" collapsed="true" outlineLevel="0"/>
    <col min="5" max="5" customWidth="true" hidden="false" style="44" width="22.36" collapsed="true" outlineLevel="0"/>
    <col min="6" max="6" customWidth="true" hidden="false" style="44" width="11.58" collapsed="true" outlineLevel="0"/>
    <col min="7" max="7" customWidth="true" hidden="false" style="44" width="14.4" collapsed="true" outlineLevel="0"/>
    <col min="8" max="8" customWidth="true" hidden="false" style="45" width="15.68" collapsed="true" outlineLevel="0"/>
    <col min="9" max="9" customWidth="true" hidden="false" style="44" width="12.03" collapsed="true" outlineLevel="0"/>
    <col min="10" max="10" customWidth="true" hidden="false" style="44" width="29.18" collapsed="true" outlineLevel="0"/>
    <col min="11" max="11" customWidth="true" hidden="false" style="46" width="34.73" collapsed="true" outlineLevel="0"/>
    <col min="12" max="12" customWidth="true" hidden="false" style="44" width="15.48" collapsed="true" outlineLevel="0"/>
    <col min="13" max="13" customWidth="true" hidden="false" style="44" width="12.37" collapsed="true" outlineLevel="0"/>
    <col min="14" max="15" customWidth="false" hidden="false" style="44" width="9.18" collapsed="true" outlineLevel="0"/>
    <col min="16" max="16" customWidth="true" hidden="false" style="44" width="11.52" collapsed="true" outlineLevel="0"/>
    <col min="17" max="1024" customWidth="false" hidden="false" style="44" width="9.18" collapsed="true" outlineLevel="0"/>
  </cols>
  <sheetData>
    <row r="1" s="52" customFormat="true" ht="24.05" hidden="false" customHeight="false" outlineLevel="0" collapsed="false">
      <c r="A1" s="47" t="s">
        <v>506</v>
      </c>
      <c r="B1" s="47" t="s">
        <v>515</v>
      </c>
      <c r="C1" s="1" t="s">
        <v>505</v>
      </c>
      <c r="D1" s="47" t="s">
        <v>516</v>
      </c>
      <c r="E1" s="47" t="s">
        <v>517</v>
      </c>
      <c r="F1" s="48" t="s">
        <v>622</v>
      </c>
      <c r="G1" s="48" t="s">
        <v>623</v>
      </c>
      <c r="H1" s="49" t="s">
        <v>557</v>
      </c>
      <c r="I1" s="50" t="s">
        <v>558</v>
      </c>
      <c r="J1" s="21" t="s">
        <v>624</v>
      </c>
      <c r="K1" s="51" t="s">
        <v>625</v>
      </c>
      <c r="L1" s="52" t="s">
        <v>626</v>
      </c>
      <c r="M1" s="52" t="s">
        <v>627</v>
      </c>
    </row>
    <row r="2" customFormat="false" ht="13.8" hidden="false" customHeight="false" outlineLevel="0" collapsed="false">
      <c r="A2" s="53" t="s">
        <v>511</v>
      </c>
      <c r="B2" s="54" t="s">
        <v>538</v>
      </c>
      <c r="C2" s="55" t="s">
        <v>628</v>
      </c>
      <c r="D2" s="56" t="s">
        <v>628</v>
      </c>
      <c r="E2" s="56" t="s">
        <v>628</v>
      </c>
      <c r="F2" s="56" t="n">
        <v>10</v>
      </c>
      <c r="G2" s="56" t="n">
        <v>10</v>
      </c>
      <c r="H2" s="38" t="n">
        <v>43831</v>
      </c>
      <c r="I2" s="20" t="n">
        <v>44196</v>
      </c>
      <c r="J2" s="57" t="n">
        <f aca="false">_xlfn.DAYS(I2,H2)</f>
        <v>365</v>
      </c>
      <c r="K2" s="58" t="n">
        <v>0</v>
      </c>
      <c r="L2" s="46" t="n">
        <f aca="false">IF(J2&lt;=30,K2/12,J2*K2/365)</f>
        <v>0</v>
      </c>
      <c r="M2" s="21" t="s">
        <v>594</v>
      </c>
    </row>
    <row r="3" customFormat="false" ht="13.8" hidden="false" customHeight="false" outlineLevel="0" collapsed="false">
      <c r="A3" s="53" t="s">
        <v>511</v>
      </c>
      <c r="B3" s="54" t="s">
        <v>540</v>
      </c>
      <c r="C3" s="55" t="s">
        <v>628</v>
      </c>
      <c r="D3" s="56" t="s">
        <v>628</v>
      </c>
      <c r="E3" s="56" t="s">
        <v>628</v>
      </c>
      <c r="F3" s="56" t="n">
        <v>10</v>
      </c>
      <c r="G3" s="56" t="n">
        <v>10</v>
      </c>
      <c r="H3" s="38" t="n">
        <v>43831</v>
      </c>
      <c r="I3" s="20" t="n">
        <v>44196</v>
      </c>
      <c r="J3" s="57" t="n">
        <f aca="false">_xlfn.DAYS(I3,H3)</f>
        <v>365</v>
      </c>
      <c r="K3" s="58" t="n">
        <v>0</v>
      </c>
      <c r="L3" s="46" t="n">
        <f aca="false">IF(J3&lt;=30,K3/12,J3*K3/365)</f>
        <v>0</v>
      </c>
      <c r="M3" s="21" t="s">
        <v>594</v>
      </c>
    </row>
    <row r="4" customFormat="false" ht="13.8" hidden="false" customHeight="false" outlineLevel="0" collapsed="false">
      <c r="A4" s="53" t="s">
        <v>511</v>
      </c>
      <c r="B4" s="54" t="s">
        <v>544</v>
      </c>
      <c r="C4" s="55" t="s">
        <v>628</v>
      </c>
      <c r="D4" s="56" t="s">
        <v>628</v>
      </c>
      <c r="E4" s="1" t="s">
        <v>629</v>
      </c>
      <c r="F4" s="56" t="n">
        <v>10</v>
      </c>
      <c r="G4" s="56" t="n">
        <v>2</v>
      </c>
      <c r="H4" s="38" t="n">
        <v>43831</v>
      </c>
      <c r="I4" s="20" t="n">
        <v>44196</v>
      </c>
      <c r="J4" s="57" t="n">
        <f aca="false">_xlfn.DAYS(I4,H4)</f>
        <v>365</v>
      </c>
      <c r="K4" s="46" t="n">
        <v>853000</v>
      </c>
      <c r="L4" s="46" t="n">
        <f aca="false">(IF(J4&lt;=30,K4/12,J4*K4/365))</f>
        <v>853000</v>
      </c>
      <c r="M4" s="21" t="s">
        <v>594</v>
      </c>
    </row>
    <row r="5" customFormat="false" ht="13.8" hidden="false" customHeight="false" outlineLevel="0" collapsed="false">
      <c r="A5" s="53" t="s">
        <v>511</v>
      </c>
      <c r="B5" s="54" t="s">
        <v>544</v>
      </c>
      <c r="C5" s="55" t="s">
        <v>628</v>
      </c>
      <c r="D5" s="56" t="s">
        <v>628</v>
      </c>
      <c r="E5" s="1" t="s">
        <v>630</v>
      </c>
      <c r="F5" s="56" t="n">
        <v>10</v>
      </c>
      <c r="G5" s="56" t="n">
        <v>3</v>
      </c>
      <c r="H5" s="38" t="n">
        <v>43831</v>
      </c>
      <c r="I5" s="20" t="n">
        <v>44196</v>
      </c>
      <c r="J5" s="57" t="n">
        <f aca="false">_xlfn.DAYS(I5,H5)</f>
        <v>365</v>
      </c>
      <c r="K5" s="46" t="n">
        <v>1660000</v>
      </c>
      <c r="L5" s="46" t="n">
        <f aca="false">(IF(J5&lt;=30,K5/12,J5*K5/365))</f>
        <v>1660000</v>
      </c>
      <c r="M5" s="21" t="s">
        <v>594</v>
      </c>
    </row>
    <row r="6" customFormat="false" ht="13.8" hidden="false" customHeight="false" outlineLevel="0" collapsed="false">
      <c r="A6" s="53" t="s">
        <v>511</v>
      </c>
      <c r="B6" s="54" t="s">
        <v>544</v>
      </c>
      <c r="C6" s="55" t="s">
        <v>628</v>
      </c>
      <c r="D6" s="56" t="s">
        <v>628</v>
      </c>
      <c r="E6" s="1" t="s">
        <v>631</v>
      </c>
      <c r="F6" s="56" t="n">
        <v>10</v>
      </c>
      <c r="G6" s="56" t="n">
        <v>9</v>
      </c>
      <c r="H6" s="38" t="n">
        <v>43831</v>
      </c>
      <c r="I6" s="20" t="n">
        <v>44196</v>
      </c>
      <c r="J6" s="57" t="n">
        <f aca="false">_xlfn.DAYS(I6,H6)</f>
        <v>365</v>
      </c>
      <c r="K6" s="46" t="n">
        <v>2746000</v>
      </c>
      <c r="L6" s="46" t="n">
        <f aca="false">(IF(J6&lt;=30,K6/12,J6*K6/365))</f>
        <v>2746000</v>
      </c>
      <c r="M6" s="21" t="s">
        <v>594</v>
      </c>
    </row>
    <row r="7" customFormat="false" ht="13.8" hidden="false" customHeight="false" outlineLevel="0" collapsed="false">
      <c r="A7" s="53" t="s">
        <v>511</v>
      </c>
      <c r="B7" s="54" t="s">
        <v>544</v>
      </c>
      <c r="C7" s="55" t="s">
        <v>628</v>
      </c>
      <c r="D7" s="56" t="s">
        <v>628</v>
      </c>
      <c r="E7" s="1" t="s">
        <v>632</v>
      </c>
      <c r="F7" s="56" t="n">
        <v>10</v>
      </c>
      <c r="G7" s="56" t="n">
        <v>16</v>
      </c>
      <c r="H7" s="38" t="n">
        <v>43831</v>
      </c>
      <c r="I7" s="20" t="n">
        <v>44196</v>
      </c>
      <c r="J7" s="57" t="n">
        <f aca="false">_xlfn.DAYS(I7,H7)</f>
        <v>365</v>
      </c>
      <c r="K7" s="46" t="n">
        <v>3200000</v>
      </c>
      <c r="L7" s="46" t="n">
        <f aca="false">(IF(J7&lt;=30,K7/12,J7*K7/365))</f>
        <v>3200000</v>
      </c>
      <c r="M7" s="21" t="s">
        <v>594</v>
      </c>
    </row>
    <row r="8" customFormat="false" ht="13.8" hidden="false" customHeight="false" outlineLevel="0" collapsed="false">
      <c r="A8" s="53" t="s">
        <v>511</v>
      </c>
      <c r="B8" s="54" t="s">
        <v>527</v>
      </c>
      <c r="C8" s="55" t="s">
        <v>628</v>
      </c>
      <c r="D8" s="56" t="s">
        <v>628</v>
      </c>
      <c r="E8" s="56" t="n">
        <v>0</v>
      </c>
      <c r="F8" s="56" t="n">
        <v>10</v>
      </c>
      <c r="G8" s="56" t="n">
        <v>0</v>
      </c>
      <c r="H8" s="38" t="n">
        <v>43831</v>
      </c>
      <c r="I8" s="20" t="n">
        <v>44196</v>
      </c>
      <c r="J8" s="57" t="n">
        <f aca="false">_xlfn.DAYS(I8,H8)</f>
        <v>365</v>
      </c>
      <c r="K8" s="46" t="n">
        <v>524400</v>
      </c>
      <c r="L8" s="46" t="n">
        <f aca="false">(IF(J8&lt;=30,K8/12,J8*K8/365))</f>
        <v>524400</v>
      </c>
      <c r="M8" s="21" t="s">
        <v>594</v>
      </c>
    </row>
    <row r="9" customFormat="false" ht="13.8" hidden="false" customHeight="false" outlineLevel="0" collapsed="false">
      <c r="A9" s="53" t="s">
        <v>511</v>
      </c>
      <c r="B9" s="54" t="s">
        <v>530</v>
      </c>
      <c r="C9" s="55" t="s">
        <v>628</v>
      </c>
      <c r="D9" s="56" t="s">
        <v>628</v>
      </c>
      <c r="E9" s="56" t="n">
        <v>0</v>
      </c>
      <c r="F9" s="56" t="n">
        <v>10</v>
      </c>
      <c r="G9" s="56" t="n">
        <v>0</v>
      </c>
      <c r="H9" s="38" t="n">
        <v>43831</v>
      </c>
      <c r="I9" s="20" t="n">
        <v>44196</v>
      </c>
      <c r="J9" s="57" t="n">
        <f aca="false">_xlfn.DAYS(I9,H9)</f>
        <v>365</v>
      </c>
      <c r="K9" s="46" t="n">
        <v>1119600</v>
      </c>
      <c r="L9" s="46" t="n">
        <f aca="false">(IF(J9&lt;=30,K9/12,J9*K9/365))</f>
        <v>1119600</v>
      </c>
      <c r="M9" s="21" t="s">
        <v>594</v>
      </c>
    </row>
    <row r="10" s="45" customFormat="true" ht="13.8" hidden="false" customHeight="false" outlineLevel="0" collapsed="false">
      <c r="A10" s="59" t="s">
        <v>511</v>
      </c>
      <c r="B10" s="60" t="s">
        <v>541</v>
      </c>
      <c r="C10" s="61" t="s">
        <v>628</v>
      </c>
      <c r="D10" s="62" t="s">
        <v>628</v>
      </c>
      <c r="E10" s="63" t="s">
        <v>629</v>
      </c>
      <c r="F10" s="62" t="n">
        <v>10</v>
      </c>
      <c r="G10" s="62" t="n">
        <v>2</v>
      </c>
      <c r="H10" s="38" t="n">
        <v>43831</v>
      </c>
      <c r="I10" s="38" t="n">
        <v>44196</v>
      </c>
      <c r="J10" s="64" t="n">
        <f aca="false">_xlfn.DAYS(I10,H10)</f>
        <v>365</v>
      </c>
      <c r="K10" s="65" t="n">
        <v>1023600</v>
      </c>
      <c r="L10" s="65" t="n">
        <f aca="false">(IF(J10&lt;=30,K10/12,J10*K10/365))</f>
        <v>1023600</v>
      </c>
      <c r="M10" s="21" t="s">
        <v>594</v>
      </c>
    </row>
    <row r="11" customFormat="false" ht="13.8" hidden="false" customHeight="false" outlineLevel="0" collapsed="false">
      <c r="A11" s="53" t="s">
        <v>511</v>
      </c>
      <c r="B11" s="54" t="s">
        <v>541</v>
      </c>
      <c r="C11" s="55" t="s">
        <v>628</v>
      </c>
      <c r="D11" s="56" t="s">
        <v>628</v>
      </c>
      <c r="E11" s="1" t="s">
        <v>630</v>
      </c>
      <c r="F11" s="56" t="n">
        <v>10</v>
      </c>
      <c r="G11" s="56" t="n">
        <v>8</v>
      </c>
      <c r="H11" s="38" t="n">
        <v>43831</v>
      </c>
      <c r="I11" s="20" t="n">
        <v>44196</v>
      </c>
      <c r="J11" s="57" t="n">
        <f aca="false">_xlfn.DAYS(I11,H11)</f>
        <v>365</v>
      </c>
      <c r="K11" s="46" t="n">
        <v>1992000</v>
      </c>
      <c r="L11" s="46" t="n">
        <f aca="false">(IF(J11&lt;=30,K11/12,J11*K11/365))</f>
        <v>1992000</v>
      </c>
      <c r="M11" s="21" t="s">
        <v>594</v>
      </c>
    </row>
    <row r="12" customFormat="false" ht="13.8" hidden="false" customHeight="false" outlineLevel="0" collapsed="false">
      <c r="A12" s="53" t="s">
        <v>511</v>
      </c>
      <c r="B12" s="54" t="s">
        <v>541</v>
      </c>
      <c r="C12" s="55" t="s">
        <v>628</v>
      </c>
      <c r="D12" s="56" t="s">
        <v>628</v>
      </c>
      <c r="E12" s="1" t="s">
        <v>631</v>
      </c>
      <c r="F12" s="56" t="n">
        <v>10</v>
      </c>
      <c r="G12" s="56" t="n">
        <v>15</v>
      </c>
      <c r="H12" s="38" t="n">
        <v>43831</v>
      </c>
      <c r="I12" s="20" t="n">
        <v>44196</v>
      </c>
      <c r="J12" s="57" t="n">
        <f aca="false">_xlfn.DAYS(I12,H12)</f>
        <v>365</v>
      </c>
      <c r="K12" s="46" t="n">
        <v>3295200</v>
      </c>
      <c r="L12" s="46" t="n">
        <f aca="false">(IF(J12&lt;=30,K12/12,J12*K12/365))</f>
        <v>3295200</v>
      </c>
      <c r="M12" s="21" t="s">
        <v>594</v>
      </c>
    </row>
    <row r="13" s="75" customFormat="true" ht="13.8" hidden="false" customHeight="false" outlineLevel="0" collapsed="false">
      <c r="A13" s="66" t="s">
        <v>511</v>
      </c>
      <c r="B13" s="67" t="s">
        <v>541</v>
      </c>
      <c r="C13" s="68" t="s">
        <v>628</v>
      </c>
      <c r="D13" s="69" t="s">
        <v>628</v>
      </c>
      <c r="E13" s="70" t="s">
        <v>632</v>
      </c>
      <c r="F13" s="69" t="n">
        <v>10</v>
      </c>
      <c r="G13" s="69" t="n">
        <v>15.5</v>
      </c>
      <c r="H13" s="38" t="n">
        <v>43831</v>
      </c>
      <c r="I13" s="71" t="n">
        <v>44196</v>
      </c>
      <c r="J13" s="72" t="n">
        <f aca="false">_xlfn.DAYS(I13,H13)</f>
        <v>365</v>
      </c>
      <c r="K13" s="73" t="n">
        <v>3840000</v>
      </c>
      <c r="L13" s="73" t="n">
        <f aca="false">(IF(J13&lt;=30,K13/12,J13*K13/365))</f>
        <v>3840000</v>
      </c>
      <c r="M13" s="21" t="s">
        <v>594</v>
      </c>
      <c r="N13" s="74"/>
    </row>
    <row r="14" customFormat="false" ht="13.8" hidden="false" customHeight="false" outlineLevel="0" collapsed="false">
      <c r="A14" s="53" t="s">
        <v>511</v>
      </c>
      <c r="B14" s="54" t="s">
        <v>543</v>
      </c>
      <c r="C14" s="55" t="s">
        <v>628</v>
      </c>
      <c r="D14" s="56" t="s">
        <v>628</v>
      </c>
      <c r="E14" s="1" t="s">
        <v>629</v>
      </c>
      <c r="F14" s="56" t="n">
        <v>10</v>
      </c>
      <c r="G14" s="56" t="n">
        <v>2.5</v>
      </c>
      <c r="H14" s="38" t="n">
        <v>43831</v>
      </c>
      <c r="I14" s="20" t="n">
        <v>44196</v>
      </c>
      <c r="J14" s="57" t="n">
        <f aca="false">_xlfn.DAYS(I14,H14)</f>
        <v>365</v>
      </c>
      <c r="K14" s="46" t="n">
        <v>853000</v>
      </c>
      <c r="L14" s="46" t="n">
        <f aca="false">(IF(J14&lt;=30,K14/12,J14*K14/365))</f>
        <v>853000</v>
      </c>
      <c r="M14" s="21" t="s">
        <v>594</v>
      </c>
    </row>
    <row r="15" customFormat="false" ht="13.8" hidden="false" customHeight="false" outlineLevel="0" collapsed="false">
      <c r="A15" s="53" t="s">
        <v>511</v>
      </c>
      <c r="B15" s="54" t="s">
        <v>543</v>
      </c>
      <c r="C15" s="55" t="s">
        <v>628</v>
      </c>
      <c r="D15" s="56" t="s">
        <v>628</v>
      </c>
      <c r="E15" s="1" t="s">
        <v>630</v>
      </c>
      <c r="F15" s="56" t="n">
        <v>10</v>
      </c>
      <c r="G15" s="56" t="n">
        <v>3.5</v>
      </c>
      <c r="H15" s="38" t="n">
        <v>43831</v>
      </c>
      <c r="I15" s="20" t="n">
        <v>44196</v>
      </c>
      <c r="J15" s="57" t="n">
        <f aca="false">_xlfn.DAYS(I15,H15)</f>
        <v>365</v>
      </c>
      <c r="K15" s="46" t="n">
        <v>1660000</v>
      </c>
      <c r="L15" s="46" t="n">
        <f aca="false">(IF(J15&lt;=30,K15/12,J15*K15/365))</f>
        <v>1660000</v>
      </c>
      <c r="M15" s="21" t="s">
        <v>594</v>
      </c>
    </row>
    <row r="16" customFormat="false" ht="13.8" hidden="false" customHeight="false" outlineLevel="0" collapsed="false">
      <c r="A16" s="53" t="s">
        <v>511</v>
      </c>
      <c r="B16" s="54" t="s">
        <v>543</v>
      </c>
      <c r="C16" s="55" t="s">
        <v>628</v>
      </c>
      <c r="D16" s="56" t="s">
        <v>628</v>
      </c>
      <c r="E16" s="1" t="s">
        <v>631</v>
      </c>
      <c r="F16" s="56" t="n">
        <v>10</v>
      </c>
      <c r="G16" s="56" t="n">
        <v>9.5</v>
      </c>
      <c r="H16" s="38" t="n">
        <v>43831</v>
      </c>
      <c r="I16" s="20" t="n">
        <v>44196</v>
      </c>
      <c r="J16" s="57" t="n">
        <f aca="false">_xlfn.DAYS(I16,H16)</f>
        <v>365</v>
      </c>
      <c r="K16" s="46" t="n">
        <v>2746000</v>
      </c>
      <c r="L16" s="46" t="n">
        <f aca="false">(IF(J16&lt;=30,K16/12,J16*K16/365))</f>
        <v>2746000</v>
      </c>
      <c r="M16" s="21" t="s">
        <v>594</v>
      </c>
    </row>
    <row r="17" customFormat="false" ht="13.8" hidden="false" customHeight="false" outlineLevel="0" collapsed="false">
      <c r="A17" s="53" t="s">
        <v>511</v>
      </c>
      <c r="B17" s="54" t="s">
        <v>543</v>
      </c>
      <c r="C17" s="55" t="s">
        <v>628</v>
      </c>
      <c r="D17" s="56" t="s">
        <v>628</v>
      </c>
      <c r="E17" s="1" t="s">
        <v>632</v>
      </c>
      <c r="F17" s="56" t="n">
        <v>10</v>
      </c>
      <c r="G17" s="56" t="n">
        <v>16</v>
      </c>
      <c r="H17" s="38" t="n">
        <v>43831</v>
      </c>
      <c r="I17" s="20" t="n">
        <v>44196</v>
      </c>
      <c r="J17" s="57" t="n">
        <f aca="false">_xlfn.DAYS(I17,H17)</f>
        <v>365</v>
      </c>
      <c r="K17" s="46" t="n">
        <v>3200000</v>
      </c>
      <c r="L17" s="46" t="n">
        <f aca="false">(IF(J17&lt;=30,K17/12,J17*K17/365))</f>
        <v>3200000</v>
      </c>
      <c r="M17" s="21" t="s">
        <v>594</v>
      </c>
    </row>
    <row r="18" customFormat="false" ht="13.8" hidden="false" customHeight="false" outlineLevel="0" collapsed="false">
      <c r="A18" s="53" t="s">
        <v>511</v>
      </c>
      <c r="B18" s="54" t="s">
        <v>542</v>
      </c>
      <c r="C18" s="55" t="s">
        <v>628</v>
      </c>
      <c r="D18" s="56" t="s">
        <v>628</v>
      </c>
      <c r="E18" s="56" t="s">
        <v>628</v>
      </c>
      <c r="F18" s="56" t="n">
        <v>10</v>
      </c>
      <c r="G18" s="56" t="n">
        <v>10</v>
      </c>
      <c r="H18" s="38" t="n">
        <v>43831</v>
      </c>
      <c r="I18" s="20" t="n">
        <v>44196</v>
      </c>
      <c r="J18" s="57" t="n">
        <f aca="false">_xlfn.DAYS(I18,H18)</f>
        <v>365</v>
      </c>
      <c r="K18" s="46" t="n">
        <v>4800000</v>
      </c>
      <c r="L18" s="46" t="n">
        <f aca="false">(IF(J18&lt;=30,K18/12,J18*K18/365))</f>
        <v>4800000</v>
      </c>
      <c r="M18" s="21" t="s">
        <v>594</v>
      </c>
    </row>
    <row r="19" customFormat="false" ht="13.8" hidden="false" customHeight="false" outlineLevel="0" collapsed="false">
      <c r="A19" s="53" t="s">
        <v>511</v>
      </c>
      <c r="B19" s="54" t="s">
        <v>521</v>
      </c>
      <c r="C19" s="55" t="s">
        <v>628</v>
      </c>
      <c r="D19" s="56" t="s">
        <v>628</v>
      </c>
      <c r="E19" s="1" t="s">
        <v>629</v>
      </c>
      <c r="F19" s="56" t="n">
        <v>10</v>
      </c>
      <c r="G19" s="56" t="n">
        <v>1</v>
      </c>
      <c r="H19" s="38" t="n">
        <v>43831</v>
      </c>
      <c r="I19" s="20" t="n">
        <v>44196</v>
      </c>
      <c r="J19" s="57" t="n">
        <f aca="false">_xlfn.DAYS(I19,H19)</f>
        <v>365</v>
      </c>
      <c r="K19" s="46" t="n">
        <v>853000</v>
      </c>
      <c r="L19" s="46" t="n">
        <f aca="false">(IF(J19&lt;=30,K19/12,J19*K19/365))</f>
        <v>853000</v>
      </c>
      <c r="M19" s="21" t="s">
        <v>594</v>
      </c>
    </row>
    <row r="20" customFormat="false" ht="13.8" hidden="false" customHeight="false" outlineLevel="0" collapsed="false">
      <c r="A20" s="53" t="s">
        <v>511</v>
      </c>
      <c r="B20" s="54" t="s">
        <v>521</v>
      </c>
      <c r="C20" s="55" t="s">
        <v>628</v>
      </c>
      <c r="D20" s="56" t="s">
        <v>628</v>
      </c>
      <c r="E20" s="1" t="s">
        <v>630</v>
      </c>
      <c r="F20" s="56" t="n">
        <v>10</v>
      </c>
      <c r="G20" s="56" t="n">
        <v>6</v>
      </c>
      <c r="H20" s="38" t="n">
        <v>43831</v>
      </c>
      <c r="I20" s="20" t="n">
        <v>44196</v>
      </c>
      <c r="J20" s="57" t="n">
        <f aca="false">_xlfn.DAYS(I20,H20)</f>
        <v>365</v>
      </c>
      <c r="K20" s="46" t="n">
        <v>1660000</v>
      </c>
      <c r="L20" s="46" t="n">
        <f aca="false">(IF(J20&lt;=30,K20/12,J20*K20/365))</f>
        <v>1660000</v>
      </c>
      <c r="M20" s="21" t="s">
        <v>594</v>
      </c>
    </row>
    <row r="21" customFormat="false" ht="13.8" hidden="false" customHeight="false" outlineLevel="0" collapsed="false">
      <c r="A21" s="53" t="s">
        <v>511</v>
      </c>
      <c r="B21" s="54" t="s">
        <v>521</v>
      </c>
      <c r="C21" s="55" t="s">
        <v>628</v>
      </c>
      <c r="D21" s="56" t="s">
        <v>628</v>
      </c>
      <c r="E21" s="1" t="s">
        <v>631</v>
      </c>
      <c r="F21" s="56" t="n">
        <v>10</v>
      </c>
      <c r="G21" s="56" t="n">
        <v>12</v>
      </c>
      <c r="H21" s="38" t="n">
        <v>43831</v>
      </c>
      <c r="I21" s="20" t="n">
        <v>44196</v>
      </c>
      <c r="J21" s="57" t="n">
        <f aca="false">_xlfn.DAYS(I21,H21)</f>
        <v>365</v>
      </c>
      <c r="K21" s="46" t="n">
        <v>2746000</v>
      </c>
      <c r="L21" s="46" t="n">
        <f aca="false">(IF(J21&lt;=30,K21/12,J21*K21/365))</f>
        <v>2746000</v>
      </c>
      <c r="M21" s="21" t="s">
        <v>594</v>
      </c>
    </row>
    <row r="22" customFormat="false" ht="13.8" hidden="false" customHeight="false" outlineLevel="0" collapsed="false">
      <c r="A22" s="53" t="s">
        <v>511</v>
      </c>
      <c r="B22" s="54" t="s">
        <v>521</v>
      </c>
      <c r="C22" s="55" t="s">
        <v>628</v>
      </c>
      <c r="D22" s="56" t="s">
        <v>628</v>
      </c>
      <c r="E22" s="1" t="s">
        <v>632</v>
      </c>
      <c r="F22" s="56" t="n">
        <v>10</v>
      </c>
      <c r="G22" s="56" t="n">
        <v>16</v>
      </c>
      <c r="H22" s="38" t="n">
        <v>43831</v>
      </c>
      <c r="I22" s="20" t="n">
        <v>44196</v>
      </c>
      <c r="J22" s="57" t="n">
        <f aca="false">_xlfn.DAYS(I22,H22)</f>
        <v>365</v>
      </c>
      <c r="K22" s="46" t="n">
        <v>3200000</v>
      </c>
      <c r="L22" s="46" t="n">
        <f aca="false">(IF(J22&lt;=30,K22/12,J22*K22/365))</f>
        <v>3200000</v>
      </c>
      <c r="M22" s="21" t="s">
        <v>594</v>
      </c>
    </row>
    <row r="23" customFormat="false" ht="13.8" hidden="false" customHeight="false" outlineLevel="0" collapsed="false">
      <c r="A23" s="53" t="s">
        <v>511</v>
      </c>
      <c r="B23" s="76" t="s">
        <v>526</v>
      </c>
      <c r="C23" s="56" t="s">
        <v>628</v>
      </c>
      <c r="D23" s="56" t="s">
        <v>628</v>
      </c>
      <c r="E23" s="1" t="s">
        <v>629</v>
      </c>
      <c r="F23" s="56" t="n">
        <v>5</v>
      </c>
      <c r="G23" s="56" t="n">
        <v>1</v>
      </c>
      <c r="H23" s="38" t="n">
        <v>43831</v>
      </c>
      <c r="I23" s="20" t="n">
        <v>44196</v>
      </c>
      <c r="J23" s="57" t="n">
        <f aca="false">_xlfn.DAYS(I23,H23)</f>
        <v>365</v>
      </c>
      <c r="K23" s="46" t="n">
        <v>1023600</v>
      </c>
      <c r="L23" s="46" t="n">
        <f aca="false">(IF(J23&lt;=30,K23/12,J23*K23/365))</f>
        <v>1023600</v>
      </c>
      <c r="M23" s="21" t="s">
        <v>594</v>
      </c>
    </row>
    <row r="24" customFormat="false" ht="13.8" hidden="false" customHeight="false" outlineLevel="0" collapsed="false">
      <c r="A24" s="53" t="s">
        <v>511</v>
      </c>
      <c r="B24" s="76" t="s">
        <v>526</v>
      </c>
      <c r="C24" s="56" t="s">
        <v>628</v>
      </c>
      <c r="D24" s="56" t="s">
        <v>628</v>
      </c>
      <c r="E24" s="1" t="s">
        <v>630</v>
      </c>
      <c r="F24" s="56" t="n">
        <v>6</v>
      </c>
      <c r="G24" s="56" t="n">
        <v>8</v>
      </c>
      <c r="H24" s="38" t="n">
        <v>43831</v>
      </c>
      <c r="I24" s="20" t="n">
        <v>44196</v>
      </c>
      <c r="J24" s="57" t="n">
        <f aca="false">_xlfn.DAYS(I24,H24)</f>
        <v>365</v>
      </c>
      <c r="K24" s="46" t="n">
        <v>1992000</v>
      </c>
      <c r="L24" s="46" t="n">
        <f aca="false">(IF(J24&lt;=30,K24/12,J24*K24/365))</f>
        <v>1992000</v>
      </c>
      <c r="M24" s="21" t="s">
        <v>594</v>
      </c>
    </row>
    <row r="25" customFormat="false" ht="13.8" hidden="false" customHeight="false" outlineLevel="0" collapsed="false">
      <c r="A25" s="53" t="s">
        <v>511</v>
      </c>
      <c r="B25" s="76" t="s">
        <v>526</v>
      </c>
      <c r="C25" s="56" t="s">
        <v>628</v>
      </c>
      <c r="D25" s="56" t="s">
        <v>628</v>
      </c>
      <c r="E25" s="1" t="s">
        <v>631</v>
      </c>
      <c r="F25" s="56" t="n">
        <v>12</v>
      </c>
      <c r="G25" s="56" t="n">
        <v>15</v>
      </c>
      <c r="H25" s="38" t="n">
        <v>43831</v>
      </c>
      <c r="I25" s="20" t="n">
        <v>44196</v>
      </c>
      <c r="J25" s="57" t="n">
        <f aca="false">_xlfn.DAYS(I25,H25)</f>
        <v>365</v>
      </c>
      <c r="K25" s="46" t="n">
        <v>3295200</v>
      </c>
      <c r="L25" s="46" t="n">
        <f aca="false">(IF(J25&lt;=30,K25/12,J25*K25/365))</f>
        <v>3295200</v>
      </c>
      <c r="M25" s="21" t="s">
        <v>594</v>
      </c>
    </row>
    <row r="26" customFormat="false" ht="13.8" hidden="false" customHeight="false" outlineLevel="0" collapsed="false">
      <c r="A26" s="53" t="s">
        <v>511</v>
      </c>
      <c r="B26" s="76" t="s">
        <v>526</v>
      </c>
      <c r="C26" s="56" t="s">
        <v>628</v>
      </c>
      <c r="D26" s="56" t="s">
        <v>628</v>
      </c>
      <c r="E26" s="1" t="s">
        <v>632</v>
      </c>
      <c r="F26" s="56" t="n">
        <v>25</v>
      </c>
      <c r="G26" s="56" t="n">
        <v>20</v>
      </c>
      <c r="H26" s="38" t="n">
        <v>43831</v>
      </c>
      <c r="I26" s="20" t="n">
        <v>44196</v>
      </c>
      <c r="J26" s="57" t="n">
        <f aca="false">_xlfn.DAYS(I26,H26)</f>
        <v>365</v>
      </c>
      <c r="K26" s="46" t="n">
        <v>3840000</v>
      </c>
      <c r="L26" s="46" t="n">
        <f aca="false">(IF(J26&lt;=30,K26/12,J26*K26/365))</f>
        <v>3840000</v>
      </c>
      <c r="M26" s="21" t="s">
        <v>594</v>
      </c>
    </row>
    <row r="27" customFormat="false" ht="13.8" hidden="false" customHeight="false" outlineLevel="0" collapsed="false">
      <c r="A27" s="53" t="s">
        <v>511</v>
      </c>
      <c r="B27" s="76" t="s">
        <v>528</v>
      </c>
      <c r="C27" s="56" t="s">
        <v>628</v>
      </c>
      <c r="D27" s="56" t="s">
        <v>628</v>
      </c>
      <c r="E27" s="1" t="s">
        <v>629</v>
      </c>
      <c r="F27" s="1" t="n">
        <v>10</v>
      </c>
      <c r="G27" s="56" t="n">
        <v>2</v>
      </c>
      <c r="H27" s="38" t="n">
        <v>43831</v>
      </c>
      <c r="I27" s="20" t="n">
        <v>44196</v>
      </c>
      <c r="J27" s="57" t="n">
        <f aca="false">_xlfn.DAYS(I27,H27)</f>
        <v>365</v>
      </c>
      <c r="K27" s="46" t="n">
        <v>853000</v>
      </c>
      <c r="L27" s="46" t="n">
        <f aca="false">(IF(J27&lt;=30,K27/12,J27*K27/365))</f>
        <v>853000</v>
      </c>
      <c r="M27" s="21" t="s">
        <v>594</v>
      </c>
    </row>
    <row r="28" customFormat="false" ht="13.8" hidden="false" customHeight="false" outlineLevel="0" collapsed="false">
      <c r="A28" s="53" t="s">
        <v>511</v>
      </c>
      <c r="B28" s="76" t="s">
        <v>528</v>
      </c>
      <c r="C28" s="56" t="s">
        <v>628</v>
      </c>
      <c r="D28" s="56" t="s">
        <v>628</v>
      </c>
      <c r="E28" s="1" t="s">
        <v>630</v>
      </c>
      <c r="F28" s="1" t="n">
        <v>10</v>
      </c>
      <c r="G28" s="56" t="n">
        <v>3</v>
      </c>
      <c r="H28" s="38" t="n">
        <v>43831</v>
      </c>
      <c r="I28" s="20" t="n">
        <v>44196</v>
      </c>
      <c r="J28" s="57" t="n">
        <f aca="false">_xlfn.DAYS(I28,H28)</f>
        <v>365</v>
      </c>
      <c r="K28" s="46" t="n">
        <v>1660000</v>
      </c>
      <c r="L28" s="46" t="n">
        <f aca="false">(IF(J28&lt;=30,K28/12,J28*K28/365))</f>
        <v>1660000</v>
      </c>
      <c r="M28" s="21" t="s">
        <v>594</v>
      </c>
    </row>
    <row r="29" customFormat="false" ht="13.8" hidden="false" customHeight="false" outlineLevel="0" collapsed="false">
      <c r="A29" s="53" t="s">
        <v>511</v>
      </c>
      <c r="B29" s="76" t="s">
        <v>528</v>
      </c>
      <c r="C29" s="56" t="s">
        <v>628</v>
      </c>
      <c r="D29" s="56" t="s">
        <v>628</v>
      </c>
      <c r="E29" s="1" t="s">
        <v>631</v>
      </c>
      <c r="F29" s="1" t="n">
        <v>10</v>
      </c>
      <c r="G29" s="56" t="n">
        <v>15</v>
      </c>
      <c r="H29" s="38" t="n">
        <v>43831</v>
      </c>
      <c r="I29" s="20" t="n">
        <v>44196</v>
      </c>
      <c r="J29" s="57" t="n">
        <f aca="false">_xlfn.DAYS(I29,H29)</f>
        <v>365</v>
      </c>
      <c r="K29" s="46" t="n">
        <v>2746000</v>
      </c>
      <c r="L29" s="46" t="n">
        <f aca="false">(IF(J29&lt;=30,K29/12,J29*K29/365))</f>
        <v>2746000</v>
      </c>
      <c r="M29" s="21" t="s">
        <v>594</v>
      </c>
    </row>
    <row r="30" customFormat="false" ht="13.8" hidden="false" customHeight="false" outlineLevel="0" collapsed="false">
      <c r="A30" s="53" t="s">
        <v>511</v>
      </c>
      <c r="B30" s="76" t="s">
        <v>528</v>
      </c>
      <c r="C30" s="56" t="s">
        <v>628</v>
      </c>
      <c r="D30" s="56" t="s">
        <v>628</v>
      </c>
      <c r="E30" s="1" t="s">
        <v>632</v>
      </c>
      <c r="F30" s="1" t="n">
        <v>10</v>
      </c>
      <c r="G30" s="1" t="n">
        <v>16</v>
      </c>
      <c r="H30" s="38" t="n">
        <v>43831</v>
      </c>
      <c r="I30" s="20" t="n">
        <v>44196</v>
      </c>
      <c r="J30" s="57" t="n">
        <f aca="false">_xlfn.DAYS(I30,H30)</f>
        <v>365</v>
      </c>
      <c r="K30" s="46" t="n">
        <v>3200000</v>
      </c>
      <c r="L30" s="46" t="n">
        <f aca="false">(IF(J30&lt;=30,K30/12,J30*K30/365))</f>
        <v>3200000</v>
      </c>
      <c r="M30" s="21" t="s">
        <v>594</v>
      </c>
    </row>
    <row r="31" customFormat="false" ht="13.8" hidden="false" customHeight="false" outlineLevel="0" collapsed="false">
      <c r="A31" s="53" t="s">
        <v>508</v>
      </c>
      <c r="B31" s="54" t="s">
        <v>529</v>
      </c>
      <c r="C31" s="55" t="s">
        <v>509</v>
      </c>
      <c r="D31" s="77" t="s">
        <v>633</v>
      </c>
      <c r="E31" s="56" t="n">
        <v>0</v>
      </c>
      <c r="F31" s="56" t="n">
        <v>5</v>
      </c>
      <c r="G31" s="56" t="n">
        <v>0</v>
      </c>
      <c r="H31" s="38" t="n">
        <v>43831</v>
      </c>
      <c r="I31" s="20" t="n">
        <v>44196</v>
      </c>
      <c r="J31" s="57" t="n">
        <f aca="false">_xlfn.DAYS(I31,H31)</f>
        <v>365</v>
      </c>
      <c r="K31" s="46" t="n">
        <v>437000</v>
      </c>
      <c r="L31" s="46" t="n">
        <f aca="false">(IF(J31&lt;=30,K31/12,J31*K31/365))</f>
        <v>437000</v>
      </c>
      <c r="M31" s="21" t="s">
        <v>594</v>
      </c>
    </row>
    <row r="32" customFormat="false" ht="13.8" hidden="false" customHeight="false" outlineLevel="0" collapsed="false">
      <c r="A32" s="53" t="s">
        <v>508</v>
      </c>
      <c r="B32" s="54" t="s">
        <v>529</v>
      </c>
      <c r="C32" s="55" t="s">
        <v>509</v>
      </c>
      <c r="D32" s="77" t="s">
        <v>634</v>
      </c>
      <c r="E32" s="56" t="n">
        <v>0</v>
      </c>
      <c r="F32" s="56" t="n">
        <v>8</v>
      </c>
      <c r="G32" s="56" t="n">
        <v>0</v>
      </c>
      <c r="H32" s="38" t="n">
        <v>43831</v>
      </c>
      <c r="I32" s="20" t="n">
        <v>44196</v>
      </c>
      <c r="J32" s="57" t="n">
        <f aca="false">_xlfn.DAYS(I32,H32)</f>
        <v>365</v>
      </c>
      <c r="K32" s="46" t="n">
        <v>794000</v>
      </c>
      <c r="L32" s="46" t="n">
        <f aca="false">(IF(J32&lt;=30,K32/12,J32*K32/365))</f>
        <v>794000</v>
      </c>
      <c r="M32" s="21" t="s">
        <v>594</v>
      </c>
    </row>
    <row r="33" customFormat="false" ht="13.8" hidden="false" customHeight="false" outlineLevel="0" collapsed="false">
      <c r="A33" s="53" t="s">
        <v>508</v>
      </c>
      <c r="B33" s="54" t="s">
        <v>522</v>
      </c>
      <c r="C33" s="55" t="s">
        <v>509</v>
      </c>
      <c r="D33" s="77" t="s">
        <v>635</v>
      </c>
      <c r="E33" s="56" t="n">
        <v>0</v>
      </c>
      <c r="F33" s="56" t="n">
        <v>11</v>
      </c>
      <c r="G33" s="56" t="n">
        <v>0</v>
      </c>
      <c r="H33" s="38" t="n">
        <v>43831</v>
      </c>
      <c r="I33" s="20" t="n">
        <v>44196</v>
      </c>
      <c r="J33" s="57" t="n">
        <f aca="false">_xlfn.DAYS(I33,H33)</f>
        <v>365</v>
      </c>
      <c r="K33" s="46" t="n">
        <v>794000</v>
      </c>
      <c r="L33" s="46" t="n">
        <f aca="false">(IF(J33&lt;=30,K33/12,J33*K33/365))</f>
        <v>794000</v>
      </c>
      <c r="M33" s="21" t="s">
        <v>594</v>
      </c>
    </row>
    <row r="34" customFormat="false" ht="13.8" hidden="false" customHeight="false" outlineLevel="0" collapsed="false">
      <c r="A34" s="53" t="s">
        <v>508</v>
      </c>
      <c r="B34" s="54" t="s">
        <v>522</v>
      </c>
      <c r="C34" s="55" t="s">
        <v>509</v>
      </c>
      <c r="D34" s="77" t="s">
        <v>636</v>
      </c>
      <c r="E34" s="56" t="n">
        <v>0</v>
      </c>
      <c r="F34" s="56" t="n">
        <v>24</v>
      </c>
      <c r="G34" s="56" t="n">
        <v>0</v>
      </c>
      <c r="H34" s="38" t="n">
        <v>43831</v>
      </c>
      <c r="I34" s="20" t="n">
        <v>44196</v>
      </c>
      <c r="J34" s="57" t="n">
        <f aca="false">_xlfn.DAYS(I34,H34)</f>
        <v>365</v>
      </c>
      <c r="K34" s="46" t="n">
        <v>1270000</v>
      </c>
      <c r="L34" s="46" t="n">
        <f aca="false">(IF(J34&lt;=30,K34/12,J34*K34/365))</f>
        <v>1270000</v>
      </c>
      <c r="M34" s="21" t="s">
        <v>594</v>
      </c>
    </row>
    <row r="35" customFormat="false" ht="13.8" hidden="false" customHeight="false" outlineLevel="0" collapsed="false">
      <c r="A35" s="53" t="s">
        <v>508</v>
      </c>
      <c r="B35" s="54" t="s">
        <v>522</v>
      </c>
      <c r="C35" s="55" t="s">
        <v>509</v>
      </c>
      <c r="D35" s="77" t="s">
        <v>637</v>
      </c>
      <c r="E35" s="56" t="n">
        <v>0</v>
      </c>
      <c r="F35" s="56" t="n">
        <v>25</v>
      </c>
      <c r="G35" s="56" t="n">
        <v>0</v>
      </c>
      <c r="H35" s="38" t="n">
        <v>43831</v>
      </c>
      <c r="I35" s="20" t="n">
        <v>44196</v>
      </c>
      <c r="J35" s="57" t="n">
        <f aca="false">_xlfn.DAYS(I35,H35)</f>
        <v>365</v>
      </c>
      <c r="K35" s="46" t="n">
        <v>1825000</v>
      </c>
      <c r="L35" s="46" t="n">
        <f aca="false">(IF(J35&lt;=30,K35/12,J35*K35/365))</f>
        <v>1825000</v>
      </c>
      <c r="M35" s="21" t="s">
        <v>594</v>
      </c>
    </row>
    <row r="36" customFormat="false" ht="13.8" hidden="false" customHeight="false" outlineLevel="0" collapsed="false">
      <c r="A36" s="53" t="s">
        <v>508</v>
      </c>
      <c r="B36" s="54" t="s">
        <v>534</v>
      </c>
      <c r="C36" s="55" t="s">
        <v>628</v>
      </c>
      <c r="D36" s="77" t="s">
        <v>636</v>
      </c>
      <c r="E36" s="56" t="n">
        <v>0</v>
      </c>
      <c r="F36" s="56" t="n">
        <v>12</v>
      </c>
      <c r="G36" s="56" t="n">
        <v>0</v>
      </c>
      <c r="H36" s="38" t="n">
        <v>43831</v>
      </c>
      <c r="I36" s="20" t="n">
        <v>44196</v>
      </c>
      <c r="J36" s="57" t="n">
        <f aca="false">_xlfn.DAYS(I36,H36)</f>
        <v>365</v>
      </c>
      <c r="K36" s="46" t="n">
        <v>1270000</v>
      </c>
      <c r="L36" s="46" t="n">
        <f aca="false">(IF(J36&lt;=30,K36/12,J36*K36/365))</f>
        <v>1270000</v>
      </c>
      <c r="M36" s="21" t="s">
        <v>594</v>
      </c>
    </row>
    <row r="37" customFormat="false" ht="13.8" hidden="false" customHeight="false" outlineLevel="0" collapsed="false">
      <c r="A37" s="53" t="s">
        <v>508</v>
      </c>
      <c r="B37" s="54" t="s">
        <v>534</v>
      </c>
      <c r="C37" s="55" t="s">
        <v>628</v>
      </c>
      <c r="D37" s="77" t="s">
        <v>637</v>
      </c>
      <c r="E37" s="56" t="n">
        <v>0</v>
      </c>
      <c r="F37" s="56" t="n">
        <v>25</v>
      </c>
      <c r="G37" s="56" t="n">
        <v>0</v>
      </c>
      <c r="H37" s="38" t="n">
        <v>43831</v>
      </c>
      <c r="I37" s="20" t="n">
        <v>44196</v>
      </c>
      <c r="J37" s="57" t="n">
        <f aca="false">_xlfn.DAYS(I37,H37)</f>
        <v>365</v>
      </c>
      <c r="K37" s="46" t="n">
        <v>1825000</v>
      </c>
      <c r="L37" s="46" t="n">
        <f aca="false">(IF(J37&lt;=30,K37/12,J37*K37/365))</f>
        <v>1825000</v>
      </c>
      <c r="M37" s="21" t="s">
        <v>594</v>
      </c>
    </row>
    <row r="38" customFormat="false" ht="13.8" hidden="false" customHeight="false" outlineLevel="0" collapsed="false">
      <c r="A38" s="53" t="s">
        <v>508</v>
      </c>
      <c r="B38" s="54" t="s">
        <v>537</v>
      </c>
      <c r="C38" s="55" t="s">
        <v>507</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594</v>
      </c>
    </row>
    <row r="39" customFormat="false" ht="13.8" hidden="false" customHeight="false" outlineLevel="0" collapsed="false">
      <c r="A39" s="53" t="s">
        <v>508</v>
      </c>
      <c r="B39" s="54" t="s">
        <v>537</v>
      </c>
      <c r="C39" s="55" t="s">
        <v>507</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594</v>
      </c>
    </row>
    <row r="40" customFormat="false" ht="13.8" hidden="false" customHeight="false" outlineLevel="0" collapsed="false">
      <c r="A40" s="53" t="s">
        <v>508</v>
      </c>
      <c r="B40" s="54" t="s">
        <v>537</v>
      </c>
      <c r="C40" s="55" t="s">
        <v>507</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594</v>
      </c>
    </row>
    <row r="41" customFormat="false" ht="13.8" hidden="false" customHeight="false" outlineLevel="0" collapsed="false">
      <c r="A41" s="53" t="s">
        <v>508</v>
      </c>
      <c r="B41" s="54" t="s">
        <v>537</v>
      </c>
      <c r="C41" s="55" t="s">
        <v>507</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594</v>
      </c>
    </row>
    <row r="42" customFormat="false" ht="13.8" hidden="false" customHeight="false" outlineLevel="0" collapsed="false">
      <c r="A42" s="53" t="s">
        <v>508</v>
      </c>
      <c r="B42" s="54" t="s">
        <v>537</v>
      </c>
      <c r="C42" s="55" t="s">
        <v>507</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594</v>
      </c>
    </row>
    <row r="43" customFormat="false" ht="13.8" hidden="false" customHeight="false" outlineLevel="0" collapsed="false">
      <c r="A43" s="53" t="s">
        <v>508</v>
      </c>
      <c r="B43" s="54" t="s">
        <v>537</v>
      </c>
      <c r="C43" s="55" t="s">
        <v>507</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594</v>
      </c>
    </row>
    <row r="44" customFormat="false" ht="13.8" hidden="false" customHeight="false" outlineLevel="0" collapsed="false">
      <c r="A44" s="53" t="s">
        <v>508</v>
      </c>
      <c r="B44" s="54" t="s">
        <v>537</v>
      </c>
      <c r="C44" s="55" t="s">
        <v>507</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594</v>
      </c>
    </row>
    <row r="45" customFormat="false" ht="13.8" hidden="false" customHeight="false" outlineLevel="0" collapsed="false">
      <c r="A45" s="53" t="s">
        <v>508</v>
      </c>
      <c r="B45" s="54" t="s">
        <v>537</v>
      </c>
      <c r="C45" s="55" t="s">
        <v>507</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594</v>
      </c>
    </row>
    <row r="46" customFormat="false" ht="13.8" hidden="false" customHeight="false" outlineLevel="0" collapsed="false">
      <c r="A46" s="53" t="s">
        <v>508</v>
      </c>
      <c r="B46" s="54" t="s">
        <v>537</v>
      </c>
      <c r="C46" s="55" t="s">
        <v>507</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594</v>
      </c>
    </row>
    <row r="47" customFormat="false" ht="13.8" hidden="false" customHeight="false" outlineLevel="0" collapsed="false">
      <c r="A47" s="53" t="s">
        <v>508</v>
      </c>
      <c r="B47" s="54" t="s">
        <v>537</v>
      </c>
      <c r="C47" s="55" t="s">
        <v>507</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594</v>
      </c>
    </row>
    <row r="48" customFormat="false" ht="13.8" hidden="false" customHeight="false" outlineLevel="0" collapsed="false">
      <c r="A48" s="53" t="s">
        <v>508</v>
      </c>
      <c r="B48" s="54" t="s">
        <v>537</v>
      </c>
      <c r="C48" s="55" t="s">
        <v>507</v>
      </c>
      <c r="D48" s="77" t="s">
        <v>638</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594</v>
      </c>
    </row>
    <row r="49" customFormat="false" ht="13.8" hidden="false" customHeight="false" outlineLevel="0" collapsed="false">
      <c r="A49" s="53" t="s">
        <v>508</v>
      </c>
      <c r="B49" s="54" t="s">
        <v>525</v>
      </c>
      <c r="C49" s="55" t="s">
        <v>507</v>
      </c>
      <c r="D49" s="77" t="s">
        <v>633</v>
      </c>
      <c r="E49" s="56" t="n">
        <v>0</v>
      </c>
      <c r="F49" s="56" t="n">
        <v>5</v>
      </c>
      <c r="G49" s="56" t="n">
        <v>0</v>
      </c>
      <c r="H49" s="38" t="n">
        <v>43831</v>
      </c>
      <c r="I49" s="20" t="n">
        <v>44196</v>
      </c>
      <c r="J49" s="57" t="n">
        <f aca="false">_xlfn.DAYS(I49,H49)</f>
        <v>365</v>
      </c>
      <c r="K49" s="46" t="n">
        <v>1285200</v>
      </c>
      <c r="L49" s="46" t="n">
        <f aca="false">(IF(J49&lt;=30,K49/12,J49*K49/365))</f>
        <v>1285200</v>
      </c>
      <c r="M49" s="21" t="s">
        <v>594</v>
      </c>
    </row>
    <row r="50" customFormat="false" ht="13.8" hidden="false" customHeight="false" outlineLevel="0" collapsed="false">
      <c r="A50" s="53" t="s">
        <v>508</v>
      </c>
      <c r="B50" s="54" t="s">
        <v>525</v>
      </c>
      <c r="C50" s="55" t="s">
        <v>507</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594</v>
      </c>
    </row>
    <row r="51" customFormat="false" ht="13.8" hidden="false" customHeight="false" outlineLevel="0" collapsed="false">
      <c r="A51" s="53" t="s">
        <v>508</v>
      </c>
      <c r="B51" s="54" t="s">
        <v>525</v>
      </c>
      <c r="C51" s="55" t="s">
        <v>507</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594</v>
      </c>
    </row>
    <row r="52" customFormat="false" ht="13.8" hidden="false" customHeight="false" outlineLevel="0" collapsed="false">
      <c r="A52" s="53" t="s">
        <v>508</v>
      </c>
      <c r="B52" s="54" t="s">
        <v>525</v>
      </c>
      <c r="C52" s="55" t="s">
        <v>507</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594</v>
      </c>
    </row>
    <row r="53" customFormat="false" ht="13.8" hidden="false" customHeight="false" outlineLevel="0" collapsed="false">
      <c r="A53" s="53" t="s">
        <v>508</v>
      </c>
      <c r="B53" s="54" t="s">
        <v>524</v>
      </c>
      <c r="C53" s="55" t="s">
        <v>507</v>
      </c>
      <c r="D53" s="77" t="s">
        <v>633</v>
      </c>
      <c r="E53" s="56" t="n">
        <v>0</v>
      </c>
      <c r="F53" s="56" t="n">
        <v>5</v>
      </c>
      <c r="G53" s="56" t="n">
        <v>0</v>
      </c>
      <c r="H53" s="38" t="n">
        <v>43831</v>
      </c>
      <c r="I53" s="20" t="n">
        <v>44196</v>
      </c>
      <c r="J53" s="57" t="n">
        <f aca="false">_xlfn.DAYS(I53,H53)</f>
        <v>365</v>
      </c>
      <c r="K53" s="46" t="n">
        <v>756000</v>
      </c>
      <c r="L53" s="46" t="n">
        <f aca="false">(IF(J53&lt;=30,K53/12,J53*K53/365))</f>
        <v>756000</v>
      </c>
      <c r="M53" s="21" t="s">
        <v>594</v>
      </c>
    </row>
    <row r="54" customFormat="false" ht="13.8" hidden="false" customHeight="false" outlineLevel="0" collapsed="false">
      <c r="A54" s="53" t="s">
        <v>508</v>
      </c>
      <c r="B54" s="54" t="s">
        <v>524</v>
      </c>
      <c r="C54" s="55" t="s">
        <v>507</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594</v>
      </c>
    </row>
    <row r="55" customFormat="false" ht="13.8" hidden="false" customHeight="false" outlineLevel="0" collapsed="false">
      <c r="A55" s="53" t="s">
        <v>508</v>
      </c>
      <c r="B55" s="54" t="s">
        <v>524</v>
      </c>
      <c r="C55" s="55" t="s">
        <v>507</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594</v>
      </c>
    </row>
    <row r="56" customFormat="false" ht="13.8" hidden="false" customHeight="false" outlineLevel="0" collapsed="false">
      <c r="A56" s="53" t="s">
        <v>508</v>
      </c>
      <c r="B56" s="54" t="s">
        <v>524</v>
      </c>
      <c r="C56" s="55" t="s">
        <v>507</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594</v>
      </c>
    </row>
    <row r="57" customFormat="false" ht="13.8" hidden="false" customHeight="false" outlineLevel="0" collapsed="false">
      <c r="A57" s="53" t="s">
        <v>508</v>
      </c>
      <c r="B57" s="54" t="s">
        <v>518</v>
      </c>
      <c r="C57" s="55" t="s">
        <v>507</v>
      </c>
      <c r="D57" s="77" t="s">
        <v>633</v>
      </c>
      <c r="E57" s="56" t="n">
        <v>0</v>
      </c>
      <c r="F57" s="56" t="n">
        <v>5</v>
      </c>
      <c r="G57" s="56" t="n">
        <v>0</v>
      </c>
      <c r="H57" s="38" t="n">
        <v>43831</v>
      </c>
      <c r="I57" s="20" t="n">
        <v>44196</v>
      </c>
      <c r="J57" s="57" t="n">
        <f aca="false">_xlfn.DAYS(I57,H57)</f>
        <v>365</v>
      </c>
      <c r="K57" s="46" t="n">
        <v>756000</v>
      </c>
      <c r="L57" s="46" t="n">
        <f aca="false">(IF(J57&lt;=30,K57/12,J57*K57/365))</f>
        <v>756000</v>
      </c>
      <c r="M57" s="21" t="s">
        <v>594</v>
      </c>
    </row>
    <row r="58" customFormat="false" ht="13.8" hidden="false" customHeight="false" outlineLevel="0" collapsed="false">
      <c r="A58" s="53" t="s">
        <v>508</v>
      </c>
      <c r="B58" s="54" t="s">
        <v>518</v>
      </c>
      <c r="C58" s="55" t="s">
        <v>507</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594</v>
      </c>
    </row>
    <row r="59" customFormat="false" ht="13.8" hidden="false" customHeight="false" outlineLevel="0" collapsed="false">
      <c r="A59" s="53" t="s">
        <v>508</v>
      </c>
      <c r="B59" s="54" t="s">
        <v>518</v>
      </c>
      <c r="C59" s="55" t="s">
        <v>507</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594</v>
      </c>
    </row>
    <row r="60" customFormat="false" ht="13.8" hidden="false" customHeight="false" outlineLevel="0" collapsed="false">
      <c r="A60" s="53" t="s">
        <v>508</v>
      </c>
      <c r="B60" s="54" t="s">
        <v>518</v>
      </c>
      <c r="C60" s="55" t="s">
        <v>507</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594</v>
      </c>
    </row>
    <row r="61" customFormat="false" ht="13.8" hidden="false" customHeight="false" outlineLevel="0" collapsed="false">
      <c r="A61" s="53" t="s">
        <v>508</v>
      </c>
      <c r="B61" s="54" t="s">
        <v>523</v>
      </c>
      <c r="C61" s="55" t="s">
        <v>507</v>
      </c>
      <c r="D61" s="77" t="s">
        <v>633</v>
      </c>
      <c r="E61" s="56" t="n">
        <v>0</v>
      </c>
      <c r="F61" s="56" t="n">
        <v>5</v>
      </c>
      <c r="G61" s="56" t="n">
        <v>0</v>
      </c>
      <c r="H61" s="38" t="n">
        <v>43831</v>
      </c>
      <c r="I61" s="20" t="n">
        <v>44196</v>
      </c>
      <c r="J61" s="57" t="n">
        <f aca="false">_xlfn.DAYS(I61,H61)</f>
        <v>365</v>
      </c>
      <c r="K61" s="78" t="n">
        <v>756000</v>
      </c>
      <c r="L61" s="46" t="n">
        <f aca="false">(IF(J61&lt;=30,K61/12,J61*K61/365))</f>
        <v>756000</v>
      </c>
      <c r="M61" s="21" t="s">
        <v>594</v>
      </c>
    </row>
    <row r="62" customFormat="false" ht="13.8" hidden="false" customHeight="false" outlineLevel="0" collapsed="false">
      <c r="A62" s="53" t="s">
        <v>508</v>
      </c>
      <c r="B62" s="54" t="s">
        <v>523</v>
      </c>
      <c r="C62" s="55" t="s">
        <v>507</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594</v>
      </c>
    </row>
    <row r="63" customFormat="false" ht="13.8" hidden="false" customHeight="false" outlineLevel="0" collapsed="false">
      <c r="A63" s="53" t="s">
        <v>508</v>
      </c>
      <c r="B63" s="54" t="s">
        <v>523</v>
      </c>
      <c r="C63" s="55" t="s">
        <v>507</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594</v>
      </c>
    </row>
    <row r="64" customFormat="false" ht="13.8" hidden="false" customHeight="false" outlineLevel="0" collapsed="false">
      <c r="A64" s="53" t="s">
        <v>508</v>
      </c>
      <c r="B64" s="54" t="s">
        <v>523</v>
      </c>
      <c r="C64" s="55" t="s">
        <v>507</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594</v>
      </c>
    </row>
    <row r="65" customFormat="false" ht="13.8" hidden="false" customHeight="false" outlineLevel="0" collapsed="false">
      <c r="A65" s="53" t="s">
        <v>508</v>
      </c>
      <c r="B65" s="54" t="s">
        <v>536</v>
      </c>
      <c r="C65" s="55" t="s">
        <v>507</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594</v>
      </c>
    </row>
    <row r="66" customFormat="false" ht="13.8" hidden="false" customHeight="false" outlineLevel="0" collapsed="false">
      <c r="A66" s="53" t="s">
        <v>508</v>
      </c>
      <c r="B66" s="54" t="s">
        <v>536</v>
      </c>
      <c r="C66" s="55" t="s">
        <v>507</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594</v>
      </c>
    </row>
    <row r="67" customFormat="false" ht="13.8" hidden="false" customHeight="false" outlineLevel="0" collapsed="false">
      <c r="A67" s="53" t="s">
        <v>508</v>
      </c>
      <c r="B67" s="54" t="s">
        <v>536</v>
      </c>
      <c r="C67" s="55" t="s">
        <v>507</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594</v>
      </c>
    </row>
    <row r="68" customFormat="false" ht="13.8" hidden="false" customHeight="false" outlineLevel="0" collapsed="false">
      <c r="A68" s="53" t="s">
        <v>508</v>
      </c>
      <c r="B68" s="54" t="s">
        <v>536</v>
      </c>
      <c r="C68" s="55" t="s">
        <v>507</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594</v>
      </c>
    </row>
    <row r="69" customFormat="false" ht="13.8" hidden="false" customHeight="false" outlineLevel="0" collapsed="false">
      <c r="A69" s="53" t="s">
        <v>508</v>
      </c>
      <c r="B69" s="54" t="s">
        <v>536</v>
      </c>
      <c r="C69" s="55" t="s">
        <v>507</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594</v>
      </c>
    </row>
    <row r="70" customFormat="false" ht="13.8" hidden="false" customHeight="false" outlineLevel="0" collapsed="false">
      <c r="A70" s="53" t="s">
        <v>508</v>
      </c>
      <c r="B70" s="54" t="s">
        <v>536</v>
      </c>
      <c r="C70" s="55" t="s">
        <v>507</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594</v>
      </c>
    </row>
    <row r="71" customFormat="false" ht="13.8" hidden="false" customHeight="false" outlineLevel="0" collapsed="false">
      <c r="A71" s="53" t="s">
        <v>508</v>
      </c>
      <c r="B71" s="54" t="s">
        <v>536</v>
      </c>
      <c r="C71" s="55" t="s">
        <v>507</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594</v>
      </c>
    </row>
    <row r="72" customFormat="false" ht="13.8" hidden="false" customHeight="false" outlineLevel="0" collapsed="false">
      <c r="A72" s="53" t="s">
        <v>508</v>
      </c>
      <c r="B72" s="54" t="s">
        <v>536</v>
      </c>
      <c r="C72" s="55" t="s">
        <v>507</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594</v>
      </c>
    </row>
    <row r="73" customFormat="false" ht="13.8" hidden="false" customHeight="false" outlineLevel="0" collapsed="false">
      <c r="A73" s="53" t="s">
        <v>508</v>
      </c>
      <c r="B73" s="54" t="s">
        <v>536</v>
      </c>
      <c r="C73" s="55" t="s">
        <v>507</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594</v>
      </c>
    </row>
    <row r="74" customFormat="false" ht="13.8" hidden="false" customHeight="false" outlineLevel="0" collapsed="false">
      <c r="A74" s="53" t="s">
        <v>508</v>
      </c>
      <c r="B74" s="54" t="s">
        <v>536</v>
      </c>
      <c r="C74" s="55" t="s">
        <v>507</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594</v>
      </c>
    </row>
    <row r="75" customFormat="false" ht="13.8" hidden="false" customHeight="false" outlineLevel="0" collapsed="false">
      <c r="A75" s="53" t="s">
        <v>508</v>
      </c>
      <c r="B75" s="54" t="s">
        <v>536</v>
      </c>
      <c r="C75" s="55" t="s">
        <v>507</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594</v>
      </c>
    </row>
    <row r="76" customFormat="false" ht="13.8" hidden="false" customHeight="false" outlineLevel="0" collapsed="false">
      <c r="A76" s="53" t="s">
        <v>508</v>
      </c>
      <c r="B76" s="54" t="s">
        <v>536</v>
      </c>
      <c r="C76" s="55" t="s">
        <v>507</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594</v>
      </c>
    </row>
    <row r="77" customFormat="false" ht="13.8" hidden="false" customHeight="false" outlineLevel="0" collapsed="false">
      <c r="A77" s="53" t="s">
        <v>508</v>
      </c>
      <c r="B77" s="54" t="s">
        <v>536</v>
      </c>
      <c r="C77" s="55" t="s">
        <v>507</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594</v>
      </c>
    </row>
    <row r="78" customFormat="false" ht="13.8" hidden="false" customHeight="false" outlineLevel="0" collapsed="false">
      <c r="A78" s="53" t="s">
        <v>508</v>
      </c>
      <c r="B78" s="54" t="s">
        <v>536</v>
      </c>
      <c r="C78" s="55" t="s">
        <v>507</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594</v>
      </c>
    </row>
    <row r="79" customFormat="false" ht="13.8" hidden="false" customHeight="false" outlineLevel="0" collapsed="false">
      <c r="A79" s="53" t="s">
        <v>508</v>
      </c>
      <c r="B79" s="54" t="s">
        <v>536</v>
      </c>
      <c r="C79" s="55" t="s">
        <v>507</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594</v>
      </c>
    </row>
    <row r="80" customFormat="false" ht="13.8" hidden="false" customHeight="false" outlineLevel="0" collapsed="false">
      <c r="A80" s="53" t="s">
        <v>508</v>
      </c>
      <c r="B80" s="54" t="s">
        <v>536</v>
      </c>
      <c r="C80" s="55" t="s">
        <v>507</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594</v>
      </c>
    </row>
    <row r="81" customFormat="false" ht="13.8" hidden="false" customHeight="false" outlineLevel="0" collapsed="false">
      <c r="A81" s="53" t="s">
        <v>508</v>
      </c>
      <c r="B81" s="54" t="s">
        <v>536</v>
      </c>
      <c r="C81" s="55" t="s">
        <v>507</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594</v>
      </c>
    </row>
    <row r="82" customFormat="false" ht="13.8" hidden="false" customHeight="false" outlineLevel="0" collapsed="false">
      <c r="A82" s="53" t="s">
        <v>508</v>
      </c>
      <c r="B82" s="54" t="s">
        <v>536</v>
      </c>
      <c r="C82" s="55" t="s">
        <v>507</v>
      </c>
      <c r="D82" s="77" t="s">
        <v>638</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594</v>
      </c>
    </row>
    <row r="83" customFormat="false" ht="13.8" hidden="false" customHeight="false" outlineLevel="0" collapsed="false">
      <c r="A83" s="53" t="s">
        <v>508</v>
      </c>
      <c r="B83" s="54" t="s">
        <v>526</v>
      </c>
      <c r="C83" s="55" t="s">
        <v>628</v>
      </c>
      <c r="D83" s="77" t="s">
        <v>633</v>
      </c>
      <c r="E83" s="56" t="n">
        <v>0</v>
      </c>
      <c r="F83" s="56" t="n">
        <v>5</v>
      </c>
      <c r="G83" s="56" t="n">
        <v>0</v>
      </c>
      <c r="H83" s="38" t="n">
        <v>43831</v>
      </c>
      <c r="I83" s="20" t="n">
        <v>44196</v>
      </c>
      <c r="J83" s="57" t="n">
        <f aca="false">_xlfn.DAYS(I83,H83)</f>
        <v>365</v>
      </c>
      <c r="K83" s="46" t="n">
        <v>524400</v>
      </c>
      <c r="L83" s="46" t="n">
        <f aca="false">(IF(J83&lt;=30,K83/12,J83*K83/365))</f>
        <v>524400</v>
      </c>
      <c r="M83" s="21" t="s">
        <v>594</v>
      </c>
    </row>
    <row r="84" customFormat="false" ht="13.8" hidden="false" customHeight="false" outlineLevel="0" collapsed="false">
      <c r="A84" s="53" t="s">
        <v>508</v>
      </c>
      <c r="B84" s="54" t="s">
        <v>526</v>
      </c>
      <c r="C84" s="55" t="s">
        <v>628</v>
      </c>
      <c r="D84" s="1" t="s">
        <v>639</v>
      </c>
      <c r="E84" s="56" t="n">
        <v>0</v>
      </c>
      <c r="F84" s="56" t="n">
        <v>6</v>
      </c>
      <c r="G84" s="56" t="n">
        <v>0</v>
      </c>
      <c r="H84" s="38" t="n">
        <v>43831</v>
      </c>
      <c r="I84" s="20" t="n">
        <v>44196</v>
      </c>
      <c r="J84" s="57" t="n">
        <f aca="false">_xlfn.DAYS(I84,H84)</f>
        <v>365</v>
      </c>
      <c r="K84" s="46" t="n">
        <v>952800</v>
      </c>
      <c r="L84" s="46" t="n">
        <f aca="false">(IF(J84&lt;=30,K84/12,J84*K84/365))</f>
        <v>952800</v>
      </c>
      <c r="M84" s="21" t="s">
        <v>594</v>
      </c>
    </row>
    <row r="85" customFormat="false" ht="13.8" hidden="false" customHeight="false" outlineLevel="0" collapsed="false">
      <c r="A85" s="53" t="s">
        <v>508</v>
      </c>
      <c r="B85" s="54" t="s">
        <v>526</v>
      </c>
      <c r="C85" s="55" t="s">
        <v>628</v>
      </c>
      <c r="D85" s="1" t="s">
        <v>636</v>
      </c>
      <c r="E85" s="56" t="n">
        <v>0</v>
      </c>
      <c r="F85" s="56" t="n">
        <v>12</v>
      </c>
      <c r="G85" s="56" t="n">
        <v>0</v>
      </c>
      <c r="H85" s="38" t="n">
        <v>43831</v>
      </c>
      <c r="I85" s="20" t="n">
        <v>44196</v>
      </c>
      <c r="J85" s="57" t="n">
        <f aca="false">_xlfn.DAYS(I85,H85)</f>
        <v>365</v>
      </c>
      <c r="K85" s="46" t="n">
        <v>1524000</v>
      </c>
      <c r="L85" s="46" t="n">
        <f aca="false">(IF(J85&lt;=30,K85/12,J85*K85/365))</f>
        <v>1524000</v>
      </c>
      <c r="M85" s="21" t="s">
        <v>594</v>
      </c>
    </row>
    <row r="86" customFormat="false" ht="13.8" hidden="false" customHeight="false" outlineLevel="0" collapsed="false">
      <c r="A86" s="53" t="s">
        <v>508</v>
      </c>
      <c r="B86" s="54" t="s">
        <v>526</v>
      </c>
      <c r="C86" s="55" t="s">
        <v>628</v>
      </c>
      <c r="D86" s="77" t="s">
        <v>637</v>
      </c>
      <c r="E86" s="56" t="n">
        <v>0</v>
      </c>
      <c r="F86" s="56" t="n">
        <v>25</v>
      </c>
      <c r="G86" s="56" t="n">
        <v>0</v>
      </c>
      <c r="H86" s="38" t="n">
        <v>43831</v>
      </c>
      <c r="I86" s="20" t="n">
        <v>44196</v>
      </c>
      <c r="J86" s="57" t="n">
        <f aca="false">_xlfn.DAYS(I86,H86)</f>
        <v>365</v>
      </c>
      <c r="K86" s="46" t="n">
        <v>2190000</v>
      </c>
      <c r="L86" s="46" t="n">
        <f aca="false">(IF(J86&lt;=30,K86/12,J86*K86/365))</f>
        <v>2190000</v>
      </c>
      <c r="M86" s="21" t="s">
        <v>594</v>
      </c>
    </row>
    <row r="87" customFormat="false" ht="13.8" hidden="false" customHeight="false" outlineLevel="0" collapsed="false">
      <c r="A87" s="53" t="s">
        <v>508</v>
      </c>
      <c r="B87" s="54" t="s">
        <v>528</v>
      </c>
      <c r="C87" s="55" t="s">
        <v>509</v>
      </c>
      <c r="D87" s="77" t="s">
        <v>633</v>
      </c>
      <c r="E87" s="56" t="n">
        <v>0</v>
      </c>
      <c r="F87" s="56" t="n">
        <v>5</v>
      </c>
      <c r="G87" s="56" t="n">
        <v>0</v>
      </c>
      <c r="H87" s="38" t="n">
        <v>43831</v>
      </c>
      <c r="I87" s="20" t="n">
        <v>44196</v>
      </c>
      <c r="J87" s="57" t="n">
        <f aca="false">_xlfn.DAYS(I87,H87)</f>
        <v>365</v>
      </c>
      <c r="K87" s="46" t="n">
        <v>437000</v>
      </c>
      <c r="L87" s="46" t="n">
        <f aca="false">(IF(J87&lt;=30,K87/12,J87*K87/365))</f>
        <v>437000</v>
      </c>
      <c r="M87" s="21" t="s">
        <v>594</v>
      </c>
    </row>
    <row r="88" customFormat="false" ht="13.8" hidden="false" customHeight="false" outlineLevel="0" collapsed="false">
      <c r="A88" s="53" t="s">
        <v>508</v>
      </c>
      <c r="B88" s="54" t="s">
        <v>528</v>
      </c>
      <c r="C88" s="55" t="s">
        <v>509</v>
      </c>
      <c r="D88" s="1" t="s">
        <v>639</v>
      </c>
      <c r="E88" s="56" t="n">
        <v>0</v>
      </c>
      <c r="F88" s="56" t="n">
        <v>11</v>
      </c>
      <c r="G88" s="56" t="n">
        <v>0</v>
      </c>
      <c r="H88" s="38" t="n">
        <v>43831</v>
      </c>
      <c r="I88" s="20" t="n">
        <v>44196</v>
      </c>
      <c r="J88" s="57" t="n">
        <f aca="false">_xlfn.DAYS(I88,H88)</f>
        <v>365</v>
      </c>
      <c r="K88" s="46" t="n">
        <v>794000</v>
      </c>
      <c r="L88" s="46" t="n">
        <f aca="false">(IF(J88&lt;=30,K88/12,J88*K88/365))</f>
        <v>794000</v>
      </c>
      <c r="M88" s="21" t="s">
        <v>594</v>
      </c>
    </row>
    <row r="89" customFormat="false" ht="13.8" hidden="false" customHeight="false" outlineLevel="0" collapsed="false">
      <c r="A89" s="53" t="s">
        <v>508</v>
      </c>
      <c r="B89" s="79" t="s">
        <v>528</v>
      </c>
      <c r="C89" s="80" t="s">
        <v>509</v>
      </c>
      <c r="D89" s="81" t="s">
        <v>636</v>
      </c>
      <c r="E89" s="82" t="n">
        <v>0</v>
      </c>
      <c r="F89" s="82" t="n">
        <v>24</v>
      </c>
      <c r="G89" s="82" t="n">
        <v>0</v>
      </c>
      <c r="H89" s="38" t="n">
        <v>43831</v>
      </c>
      <c r="I89" s="20" t="n">
        <v>44196</v>
      </c>
      <c r="J89" s="57" t="n">
        <f aca="false">_xlfn.DAYS(I89,H89)</f>
        <v>365</v>
      </c>
      <c r="K89" s="46" t="n">
        <v>1270000</v>
      </c>
      <c r="L89" s="46" t="n">
        <f aca="false">(IF(J89&lt;=30,K89/12,J89*K89/365))</f>
        <v>1270000</v>
      </c>
      <c r="M89" s="21" t="s">
        <v>594</v>
      </c>
    </row>
    <row r="90" customFormat="false" ht="13.8" hidden="false" customHeight="false" outlineLevel="0" collapsed="false">
      <c r="A90" s="53" t="s">
        <v>508</v>
      </c>
      <c r="B90" s="54" t="s">
        <v>528</v>
      </c>
      <c r="C90" s="55" t="s">
        <v>509</v>
      </c>
      <c r="D90" s="77" t="s">
        <v>637</v>
      </c>
      <c r="E90" s="56" t="n">
        <v>0</v>
      </c>
      <c r="F90" s="56" t="n">
        <v>25</v>
      </c>
      <c r="G90" s="56" t="n">
        <v>0</v>
      </c>
      <c r="H90" s="38" t="n">
        <v>43831</v>
      </c>
      <c r="I90" s="20" t="n">
        <v>44196</v>
      </c>
      <c r="J90" s="57" t="n">
        <f aca="false">_xlfn.DAYS(I90,H90)</f>
        <v>365</v>
      </c>
      <c r="K90" s="46" t="n">
        <v>1825000</v>
      </c>
      <c r="L90" s="46" t="n">
        <f aca="false">(IF(J90&lt;=30,K90/12,J90*K90/365))</f>
        <v>1825000</v>
      </c>
      <c r="M90" s="21" t="s">
        <v>594</v>
      </c>
    </row>
    <row r="91" customFormat="false" ht="13.8" hidden="false" customHeight="false" outlineLevel="0" collapsed="false">
      <c r="A91" s="53" t="s">
        <v>508</v>
      </c>
      <c r="B91" s="54" t="s">
        <v>528</v>
      </c>
      <c r="C91" s="55" t="s">
        <v>507</v>
      </c>
      <c r="D91" s="77" t="s">
        <v>633</v>
      </c>
      <c r="E91" s="56" t="n">
        <v>0</v>
      </c>
      <c r="F91" s="56" t="n">
        <v>5</v>
      </c>
      <c r="G91" s="56" t="n">
        <v>0</v>
      </c>
      <c r="H91" s="38" t="n">
        <v>43831</v>
      </c>
      <c r="I91" s="20" t="n">
        <v>44196</v>
      </c>
      <c r="J91" s="57" t="n">
        <f aca="false">_xlfn.DAYS(I91,H91)</f>
        <v>365</v>
      </c>
      <c r="K91" s="46" t="n">
        <v>756000</v>
      </c>
      <c r="L91" s="46" t="n">
        <f aca="false">(IF(J91&lt;=30,K91/12,J91*K91/365))</f>
        <v>756000</v>
      </c>
      <c r="M91" s="21" t="s">
        <v>594</v>
      </c>
    </row>
    <row r="92" customFormat="false" ht="13.8" hidden="false" customHeight="false" outlineLevel="0" collapsed="false">
      <c r="A92" s="53" t="s">
        <v>508</v>
      </c>
      <c r="B92" s="54" t="s">
        <v>528</v>
      </c>
      <c r="C92" s="55" t="s">
        <v>507</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594</v>
      </c>
    </row>
    <row r="93" customFormat="false" ht="13.8" hidden="false" customHeight="false" outlineLevel="0" collapsed="false">
      <c r="A93" s="53" t="s">
        <v>508</v>
      </c>
      <c r="B93" s="54" t="s">
        <v>528</v>
      </c>
      <c r="C93" s="55" t="s">
        <v>507</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594</v>
      </c>
    </row>
    <row r="94" customFormat="false" ht="13.8" hidden="false" customHeight="false" outlineLevel="0" collapsed="false">
      <c r="A94" s="53" t="s">
        <v>508</v>
      </c>
      <c r="B94" s="54" t="s">
        <v>528</v>
      </c>
      <c r="C94" s="55" t="s">
        <v>507</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594</v>
      </c>
    </row>
    <row r="95" customFormat="false" ht="13.8" hidden="false" customHeight="false" outlineLevel="0" collapsed="false">
      <c r="A95" s="53" t="s">
        <v>508</v>
      </c>
      <c r="B95" s="54" t="s">
        <v>528</v>
      </c>
      <c r="C95" s="55" t="s">
        <v>507</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594</v>
      </c>
    </row>
    <row r="96" customFormat="false" ht="13.8" hidden="false" customHeight="false" outlineLevel="0" collapsed="false">
      <c r="A96" s="53" t="s">
        <v>508</v>
      </c>
      <c r="B96" s="54" t="s">
        <v>528</v>
      </c>
      <c r="C96" s="55" t="s">
        <v>507</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594</v>
      </c>
    </row>
    <row r="97" customFormat="false" ht="13.8" hidden="false" customHeight="false" outlineLevel="0" collapsed="false">
      <c r="A97" s="53" t="s">
        <v>508</v>
      </c>
      <c r="B97" s="54" t="s">
        <v>528</v>
      </c>
      <c r="C97" s="55" t="s">
        <v>507</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594</v>
      </c>
    </row>
    <row r="98" customFormat="false" ht="13.8" hidden="false" customHeight="false" outlineLevel="0" collapsed="false">
      <c r="A98" s="53" t="s">
        <v>508</v>
      </c>
      <c r="B98" s="54" t="s">
        <v>528</v>
      </c>
      <c r="C98" s="55" t="s">
        <v>507</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594</v>
      </c>
    </row>
    <row r="99" customFormat="false" ht="13.8" hidden="false" customHeight="false" outlineLevel="0" collapsed="false">
      <c r="A99" s="53" t="s">
        <v>508</v>
      </c>
      <c r="B99" s="54" t="s">
        <v>528</v>
      </c>
      <c r="C99" s="55" t="s">
        <v>507</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594</v>
      </c>
    </row>
    <row r="100" customFormat="false" ht="13.8" hidden="false" customHeight="false" outlineLevel="0" collapsed="false">
      <c r="A100" s="53" t="s">
        <v>508</v>
      </c>
      <c r="B100" s="54" t="s">
        <v>528</v>
      </c>
      <c r="C100" s="55" t="s">
        <v>507</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594</v>
      </c>
    </row>
    <row r="101" customFormat="false" ht="13.8" hidden="false" customHeight="false" outlineLevel="0" collapsed="false">
      <c r="A101" s="53" t="s">
        <v>508</v>
      </c>
      <c r="B101" s="54" t="s">
        <v>528</v>
      </c>
      <c r="C101" s="55" t="s">
        <v>507</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594</v>
      </c>
    </row>
    <row r="102" customFormat="false" ht="13.8" hidden="false" customHeight="false" outlineLevel="0" collapsed="false">
      <c r="A102" s="53" t="s">
        <v>508</v>
      </c>
      <c r="B102" s="54" t="s">
        <v>528</v>
      </c>
      <c r="C102" s="55" t="s">
        <v>507</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594</v>
      </c>
    </row>
    <row r="103" customFormat="false" ht="13.8" hidden="false" customHeight="false" outlineLevel="0" collapsed="false">
      <c r="A103" s="53" t="s">
        <v>508</v>
      </c>
      <c r="B103" s="54" t="s">
        <v>528</v>
      </c>
      <c r="C103" s="55" t="s">
        <v>507</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594</v>
      </c>
    </row>
    <row r="104" customFormat="false" ht="13.8" hidden="false" customHeight="false" outlineLevel="0" collapsed="false">
      <c r="A104" s="53" t="s">
        <v>508</v>
      </c>
      <c r="B104" s="54" t="s">
        <v>528</v>
      </c>
      <c r="C104" s="55" t="s">
        <v>507</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594</v>
      </c>
    </row>
    <row r="105" customFormat="false" ht="13.8" hidden="false" customHeight="false" outlineLevel="0" collapsed="false">
      <c r="A105" s="53" t="s">
        <v>508</v>
      </c>
      <c r="B105" s="54" t="s">
        <v>528</v>
      </c>
      <c r="C105" s="55" t="s">
        <v>507</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594</v>
      </c>
    </row>
    <row r="106" customFormat="false" ht="13.8" hidden="false" customHeight="false" outlineLevel="0" collapsed="false">
      <c r="A106" s="53" t="s">
        <v>508</v>
      </c>
      <c r="B106" s="54" t="s">
        <v>528</v>
      </c>
      <c r="C106" s="55" t="s">
        <v>507</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594</v>
      </c>
    </row>
    <row r="107" customFormat="false" ht="13.8" hidden="false" customHeight="false" outlineLevel="0" collapsed="false">
      <c r="A107" s="53" t="s">
        <v>508</v>
      </c>
      <c r="B107" s="54" t="s">
        <v>528</v>
      </c>
      <c r="C107" s="55" t="s">
        <v>507</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594</v>
      </c>
    </row>
    <row r="108" customFormat="false" ht="13.8" hidden="false" customHeight="false" outlineLevel="0" collapsed="false">
      <c r="A108" s="53" t="s">
        <v>508</v>
      </c>
      <c r="B108" s="54" t="s">
        <v>528</v>
      </c>
      <c r="C108" s="55" t="s">
        <v>507</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594</v>
      </c>
    </row>
    <row r="109" customFormat="false" ht="13.8" hidden="false" customHeight="false" outlineLevel="0" collapsed="false">
      <c r="A109" s="53" t="s">
        <v>508</v>
      </c>
      <c r="B109" s="54" t="s">
        <v>528</v>
      </c>
      <c r="C109" s="55" t="s">
        <v>507</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594</v>
      </c>
    </row>
    <row r="110" customFormat="false" ht="13.8" hidden="false" customHeight="false" outlineLevel="0" collapsed="false">
      <c r="A110" s="53" t="s">
        <v>508</v>
      </c>
      <c r="B110" s="54" t="s">
        <v>528</v>
      </c>
      <c r="C110" s="55" t="s">
        <v>507</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594</v>
      </c>
    </row>
    <row r="111" customFormat="false" ht="13.8" hidden="false" customHeight="false" outlineLevel="0" collapsed="false">
      <c r="A111" s="53" t="s">
        <v>508</v>
      </c>
      <c r="B111" s="54" t="s">
        <v>528</v>
      </c>
      <c r="C111" s="55" t="s">
        <v>507</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594</v>
      </c>
    </row>
    <row r="112" customFormat="false" ht="13.8" hidden="false" customHeight="false" outlineLevel="0" collapsed="false">
      <c r="A112" s="53" t="s">
        <v>508</v>
      </c>
      <c r="B112" s="54" t="s">
        <v>528</v>
      </c>
      <c r="C112" s="55" t="s">
        <v>507</v>
      </c>
      <c r="D112" s="77" t="s">
        <v>638</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594</v>
      </c>
    </row>
    <row r="113" customFormat="false" ht="13.8" hidden="false" customHeight="false" outlineLevel="0" collapsed="false">
      <c r="A113" s="83" t="s">
        <v>508</v>
      </c>
      <c r="B113" s="76" t="s">
        <v>521</v>
      </c>
      <c r="C113" s="76" t="s">
        <v>509</v>
      </c>
      <c r="D113" s="77" t="s">
        <v>633</v>
      </c>
      <c r="E113" s="56" t="n">
        <v>0</v>
      </c>
      <c r="F113" s="56" t="n">
        <v>5</v>
      </c>
      <c r="G113" s="56" t="n">
        <v>0</v>
      </c>
      <c r="H113" s="38" t="n">
        <v>43831</v>
      </c>
      <c r="I113" s="20" t="n">
        <v>44196</v>
      </c>
      <c r="J113" s="57" t="n">
        <f aca="false">_xlfn.DAYS(I113,H113)</f>
        <v>365</v>
      </c>
      <c r="K113" s="84" t="n">
        <v>437000</v>
      </c>
      <c r="L113" s="46" t="n">
        <f aca="false">(IF(J113&lt;=30,K113/12,J113*K113/365))</f>
        <v>437000</v>
      </c>
      <c r="M113" s="21" t="s">
        <v>594</v>
      </c>
    </row>
    <row r="114" customFormat="false" ht="13.8" hidden="false" customHeight="false" outlineLevel="0" collapsed="false">
      <c r="A114" s="83" t="s">
        <v>508</v>
      </c>
      <c r="B114" s="76" t="s">
        <v>521</v>
      </c>
      <c r="C114" s="76" t="s">
        <v>509</v>
      </c>
      <c r="D114" s="1" t="s">
        <v>639</v>
      </c>
      <c r="E114" s="56" t="n">
        <v>0</v>
      </c>
      <c r="F114" s="56" t="n">
        <v>6</v>
      </c>
      <c r="G114" s="56" t="n">
        <v>0</v>
      </c>
      <c r="H114" s="38" t="n">
        <v>43831</v>
      </c>
      <c r="I114" s="20" t="n">
        <v>44196</v>
      </c>
      <c r="J114" s="57" t="n">
        <f aca="false">_xlfn.DAYS(I114,H114)</f>
        <v>365</v>
      </c>
      <c r="K114" s="84" t="n">
        <v>794000</v>
      </c>
      <c r="L114" s="46" t="n">
        <f aca="false">(IF(J114&lt;=30,K114/12,J114*K114/365))</f>
        <v>794000</v>
      </c>
      <c r="M114" s="21" t="s">
        <v>594</v>
      </c>
    </row>
    <row r="115" customFormat="false" ht="13.8" hidden="false" customHeight="false" outlineLevel="0" collapsed="false">
      <c r="A115" s="83" t="s">
        <v>508</v>
      </c>
      <c r="B115" s="76" t="s">
        <v>521</v>
      </c>
      <c r="C115" s="76" t="s">
        <v>509</v>
      </c>
      <c r="D115" s="1" t="s">
        <v>636</v>
      </c>
      <c r="E115" s="56" t="n">
        <v>0</v>
      </c>
      <c r="F115" s="56" t="n">
        <v>12</v>
      </c>
      <c r="G115" s="56" t="n">
        <v>0</v>
      </c>
      <c r="H115" s="38" t="n">
        <v>43831</v>
      </c>
      <c r="I115" s="20" t="n">
        <v>44196</v>
      </c>
      <c r="J115" s="57" t="n">
        <f aca="false">_xlfn.DAYS(I115,H115)</f>
        <v>365</v>
      </c>
      <c r="K115" s="84" t="n">
        <v>1270000</v>
      </c>
      <c r="L115" s="46" t="n">
        <f aca="false">(IF(J115&lt;=30,K115/12,J115*K115/365))</f>
        <v>1270000</v>
      </c>
      <c r="M115" s="21" t="s">
        <v>594</v>
      </c>
    </row>
    <row r="116" customFormat="false" ht="13.8" hidden="false" customHeight="false" outlineLevel="0" collapsed="false">
      <c r="A116" s="83" t="s">
        <v>508</v>
      </c>
      <c r="B116" s="76" t="s">
        <v>521</v>
      </c>
      <c r="C116" s="76" t="s">
        <v>509</v>
      </c>
      <c r="D116" s="77" t="s">
        <v>637</v>
      </c>
      <c r="E116" s="56" t="n">
        <v>0</v>
      </c>
      <c r="F116" s="56" t="n">
        <v>30</v>
      </c>
      <c r="G116" s="56" t="n">
        <v>0</v>
      </c>
      <c r="H116" s="38" t="n">
        <v>43831</v>
      </c>
      <c r="I116" s="20" t="n">
        <v>44196</v>
      </c>
      <c r="J116" s="57" t="n">
        <f aca="false">_xlfn.DAYS(I116,H116)</f>
        <v>365</v>
      </c>
      <c r="K116" s="84" t="n">
        <v>1825000</v>
      </c>
      <c r="L116" s="46" t="n">
        <f aca="false">(IF(J116&lt;=30,K116/12,J116*K116/365))</f>
        <v>1825000</v>
      </c>
      <c r="M116" s="21" t="s">
        <v>594</v>
      </c>
    </row>
    <row r="117" customFormat="false" ht="13.8" hidden="false" customHeight="false" outlineLevel="0" collapsed="false">
      <c r="A117" s="83" t="s">
        <v>508</v>
      </c>
      <c r="B117" s="76" t="s">
        <v>521</v>
      </c>
      <c r="C117" s="76" t="s">
        <v>507</v>
      </c>
      <c r="D117" s="77" t="s">
        <v>633</v>
      </c>
      <c r="E117" s="56" t="n">
        <v>0</v>
      </c>
      <c r="F117" s="56" t="n">
        <v>5</v>
      </c>
      <c r="G117" s="56" t="n">
        <v>0</v>
      </c>
      <c r="H117" s="38" t="n">
        <v>43831</v>
      </c>
      <c r="I117" s="20" t="n">
        <v>44196</v>
      </c>
      <c r="J117" s="57" t="n">
        <f aca="false">_xlfn.DAYS(I117,H117)</f>
        <v>365</v>
      </c>
      <c r="K117" s="84" t="n">
        <v>756000</v>
      </c>
      <c r="L117" s="46" t="n">
        <f aca="false">(IF(J117&lt;=30,K117/12,J117*K117/365))</f>
        <v>756000</v>
      </c>
      <c r="M117" s="21" t="s">
        <v>594</v>
      </c>
    </row>
    <row r="118" customFormat="false" ht="13.8" hidden="false" customHeight="false" outlineLevel="0" collapsed="false">
      <c r="A118" s="83" t="s">
        <v>508</v>
      </c>
      <c r="B118" s="76" t="s">
        <v>521</v>
      </c>
      <c r="C118" s="76" t="s">
        <v>507</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594</v>
      </c>
    </row>
    <row r="119" customFormat="false" ht="13.8" hidden="false" customHeight="false" outlineLevel="0" collapsed="false">
      <c r="A119" s="83" t="s">
        <v>508</v>
      </c>
      <c r="B119" s="76" t="s">
        <v>521</v>
      </c>
      <c r="C119" s="76" t="s">
        <v>507</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594</v>
      </c>
    </row>
    <row r="120" customFormat="false" ht="13.8" hidden="false" customHeight="false" outlineLevel="0" collapsed="false">
      <c r="A120" s="83" t="s">
        <v>508</v>
      </c>
      <c r="B120" s="76" t="s">
        <v>521</v>
      </c>
      <c r="C120" s="76" t="s">
        <v>507</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594</v>
      </c>
    </row>
    <row r="121" customFormat="false" ht="13.8" hidden="false" customHeight="false" outlineLevel="0" collapsed="false">
      <c r="A121" s="83" t="s">
        <v>508</v>
      </c>
      <c r="B121" s="76" t="s">
        <v>521</v>
      </c>
      <c r="C121" s="76" t="s">
        <v>507</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594</v>
      </c>
    </row>
    <row r="122" customFormat="false" ht="13.8" hidden="false" customHeight="false" outlineLevel="0" collapsed="false">
      <c r="A122" s="83" t="s">
        <v>508</v>
      </c>
      <c r="B122" s="76" t="s">
        <v>521</v>
      </c>
      <c r="C122" s="76" t="s">
        <v>507</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594</v>
      </c>
    </row>
    <row r="123" customFormat="false" ht="13.8" hidden="false" customHeight="false" outlineLevel="0" collapsed="false">
      <c r="A123" s="83" t="s">
        <v>508</v>
      </c>
      <c r="B123" s="76" t="s">
        <v>521</v>
      </c>
      <c r="C123" s="76" t="s">
        <v>507</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594</v>
      </c>
    </row>
    <row r="124" customFormat="false" ht="13.8" hidden="false" customHeight="false" outlineLevel="0" collapsed="false">
      <c r="A124" s="83" t="s">
        <v>508</v>
      </c>
      <c r="B124" s="76" t="s">
        <v>521</v>
      </c>
      <c r="C124" s="76" t="s">
        <v>507</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594</v>
      </c>
    </row>
    <row r="125" customFormat="false" ht="13.8" hidden="false" customHeight="false" outlineLevel="0" collapsed="false">
      <c r="A125" s="83" t="s">
        <v>508</v>
      </c>
      <c r="B125" s="76" t="s">
        <v>521</v>
      </c>
      <c r="C125" s="76" t="s">
        <v>507</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594</v>
      </c>
    </row>
    <row r="126" customFormat="false" ht="13.8" hidden="false" customHeight="false" outlineLevel="0" collapsed="false">
      <c r="A126" s="83" t="s">
        <v>508</v>
      </c>
      <c r="B126" s="76" t="s">
        <v>521</v>
      </c>
      <c r="C126" s="76" t="s">
        <v>507</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594</v>
      </c>
    </row>
    <row r="127" customFormat="false" ht="13.8" hidden="false" customHeight="false" outlineLevel="0" collapsed="false">
      <c r="A127" s="83" t="s">
        <v>508</v>
      </c>
      <c r="B127" s="76" t="s">
        <v>521</v>
      </c>
      <c r="C127" s="76" t="s">
        <v>507</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594</v>
      </c>
    </row>
    <row r="128" customFormat="false" ht="13.8" hidden="false" customHeight="false" outlineLevel="0" collapsed="false">
      <c r="A128" s="83" t="s">
        <v>508</v>
      </c>
      <c r="B128" s="76" t="s">
        <v>521</v>
      </c>
      <c r="C128" s="76" t="s">
        <v>507</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594</v>
      </c>
    </row>
    <row r="129" customFormat="false" ht="13.8" hidden="false" customHeight="false" outlineLevel="0" collapsed="false">
      <c r="A129" s="83" t="s">
        <v>508</v>
      </c>
      <c r="B129" s="76" t="s">
        <v>521</v>
      </c>
      <c r="C129" s="76" t="s">
        <v>507</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594</v>
      </c>
    </row>
    <row r="130" customFormat="false" ht="13.8" hidden="false" customHeight="false" outlineLevel="0" collapsed="false">
      <c r="A130" s="83" t="s">
        <v>508</v>
      </c>
      <c r="B130" s="76" t="s">
        <v>521</v>
      </c>
      <c r="C130" s="76" t="s">
        <v>507</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594</v>
      </c>
    </row>
    <row r="131" customFormat="false" ht="13.8" hidden="false" customHeight="false" outlineLevel="0" collapsed="false">
      <c r="A131" s="83" t="s">
        <v>508</v>
      </c>
      <c r="B131" s="76" t="s">
        <v>521</v>
      </c>
      <c r="C131" s="76" t="s">
        <v>507</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594</v>
      </c>
    </row>
    <row r="132" customFormat="false" ht="13.8" hidden="false" customHeight="false" outlineLevel="0" collapsed="false">
      <c r="A132" s="83" t="s">
        <v>508</v>
      </c>
      <c r="B132" s="76" t="s">
        <v>521</v>
      </c>
      <c r="C132" s="76" t="s">
        <v>507</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594</v>
      </c>
    </row>
    <row r="133" customFormat="false" ht="13.8" hidden="false" customHeight="false" outlineLevel="0" collapsed="false">
      <c r="A133" s="83" t="s">
        <v>508</v>
      </c>
      <c r="B133" s="76" t="s">
        <v>521</v>
      </c>
      <c r="C133" s="76" t="s">
        <v>507</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594</v>
      </c>
    </row>
    <row r="134" customFormat="false" ht="13.8" hidden="false" customHeight="false" outlineLevel="0" collapsed="false">
      <c r="A134" s="83" t="s">
        <v>508</v>
      </c>
      <c r="B134" s="76" t="s">
        <v>521</v>
      </c>
      <c r="C134" s="76" t="s">
        <v>507</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594</v>
      </c>
    </row>
    <row r="135" customFormat="false" ht="13.8" hidden="false" customHeight="false" outlineLevel="0" collapsed="false">
      <c r="A135" s="83" t="s">
        <v>508</v>
      </c>
      <c r="B135" s="76" t="s">
        <v>521</v>
      </c>
      <c r="C135" s="76" t="s">
        <v>507</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594</v>
      </c>
    </row>
    <row r="136" customFormat="false" ht="13.8" hidden="false" customHeight="false" outlineLevel="0" collapsed="false">
      <c r="A136" s="83" t="s">
        <v>508</v>
      </c>
      <c r="B136" s="76" t="s">
        <v>521</v>
      </c>
      <c r="C136" s="76" t="s">
        <v>507</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594</v>
      </c>
    </row>
    <row r="137" customFormat="false" ht="13.8" hidden="false" customHeight="false" outlineLevel="0" collapsed="false">
      <c r="A137" s="83" t="s">
        <v>508</v>
      </c>
      <c r="B137" s="76" t="s">
        <v>521</v>
      </c>
      <c r="C137" s="76" t="s">
        <v>507</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594</v>
      </c>
    </row>
    <row r="138" customFormat="false" ht="13.8" hidden="false" customHeight="false" outlineLevel="0" collapsed="false">
      <c r="A138" s="83" t="s">
        <v>508</v>
      </c>
      <c r="B138" s="76" t="s">
        <v>521</v>
      </c>
      <c r="C138" s="76" t="s">
        <v>507</v>
      </c>
      <c r="D138" s="77" t="s">
        <v>638</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594</v>
      </c>
    </row>
    <row r="139" customFormat="false" ht="13.8" hidden="false" customHeight="false" outlineLevel="0" collapsed="false">
      <c r="A139" s="1" t="s">
        <v>510</v>
      </c>
      <c r="B139" s="1" t="s">
        <v>532</v>
      </c>
      <c r="C139" s="1" t="s">
        <v>507</v>
      </c>
      <c r="D139" s="56" t="s">
        <v>628</v>
      </c>
      <c r="E139" s="56" t="s">
        <v>628</v>
      </c>
      <c r="F139" s="56" t="n">
        <v>10</v>
      </c>
      <c r="G139" s="56" t="n">
        <v>10</v>
      </c>
      <c r="H139" s="38" t="n">
        <v>43831</v>
      </c>
      <c r="I139" s="20" t="n">
        <v>44196</v>
      </c>
      <c r="J139" s="57" t="n">
        <f aca="false">_xlfn.DAYS(I139,H139)</f>
        <v>365</v>
      </c>
      <c r="K139" s="46" t="n">
        <v>933000</v>
      </c>
      <c r="L139" s="46" t="n">
        <f aca="false">(IF(J139&lt;=30,K139/12,J139*K139/365))</f>
        <v>933000</v>
      </c>
      <c r="M139" s="21" t="s">
        <v>594</v>
      </c>
    </row>
    <row r="140" customFormat="false" ht="13.8" hidden="false" customHeight="false" outlineLevel="0" collapsed="false">
      <c r="A140" s="1" t="s">
        <v>510</v>
      </c>
      <c r="B140" s="1" t="s">
        <v>521</v>
      </c>
      <c r="C140" s="1" t="s">
        <v>507</v>
      </c>
      <c r="D140" s="85" t="s">
        <v>628</v>
      </c>
      <c r="E140" s="85" t="s">
        <v>628</v>
      </c>
      <c r="F140" s="56" t="n">
        <v>10</v>
      </c>
      <c r="G140" s="56" t="n">
        <v>10</v>
      </c>
      <c r="H140" s="38" t="n">
        <v>43831</v>
      </c>
      <c r="I140" s="20" t="n">
        <v>44196</v>
      </c>
      <c r="J140" s="57" t="n">
        <f aca="false">_xlfn.DAYS(I140,H140)</f>
        <v>365</v>
      </c>
      <c r="K140" s="46" t="n">
        <v>933000</v>
      </c>
      <c r="L140" s="46" t="n">
        <f aca="false">(IF(J140&lt;=30,K140/12,J140*K140/365))</f>
        <v>933000</v>
      </c>
      <c r="M140" s="21" t="s">
        <v>594</v>
      </c>
    </row>
    <row r="141" customFormat="false" ht="13.8" hidden="false" customHeight="false" outlineLevel="0" collapsed="false">
      <c r="A141" s="1" t="s">
        <v>510</v>
      </c>
      <c r="B141" s="1" t="s">
        <v>528</v>
      </c>
      <c r="C141" s="1" t="s">
        <v>507</v>
      </c>
      <c r="D141" s="85" t="s">
        <v>628</v>
      </c>
      <c r="E141" s="85" t="s">
        <v>628</v>
      </c>
      <c r="F141" s="56" t="n">
        <v>10</v>
      </c>
      <c r="G141" s="56" t="n">
        <v>10</v>
      </c>
      <c r="H141" s="38" t="n">
        <v>43831</v>
      </c>
      <c r="I141" s="20" t="n">
        <v>44196</v>
      </c>
      <c r="J141" s="57" t="n">
        <f aca="false">_xlfn.DAYS(I141,H141)</f>
        <v>365</v>
      </c>
      <c r="K141" s="46" t="n">
        <v>933000</v>
      </c>
      <c r="L141" s="46" t="n">
        <f aca="false">(IF(J141&lt;=30,K141/12,J141*K141/365))</f>
        <v>933000</v>
      </c>
      <c r="M141" s="21" t="s">
        <v>594</v>
      </c>
    </row>
    <row r="142" customFormat="false" ht="13.8" hidden="false" customHeight="false" outlineLevel="0" collapsed="false">
      <c r="A142" s="1" t="s">
        <v>510</v>
      </c>
      <c r="B142" s="1" t="s">
        <v>532</v>
      </c>
      <c r="C142" s="1" t="s">
        <v>509</v>
      </c>
      <c r="D142" s="56" t="s">
        <v>628</v>
      </c>
      <c r="E142" s="56" t="s">
        <v>628</v>
      </c>
      <c r="F142" s="56" t="n">
        <v>10</v>
      </c>
      <c r="G142" s="56" t="n">
        <v>10</v>
      </c>
      <c r="H142" s="38" t="n">
        <v>43831</v>
      </c>
      <c r="I142" s="20" t="n">
        <v>44196</v>
      </c>
      <c r="J142" s="57" t="n">
        <f aca="false">_xlfn.DAYS(I142,H142)</f>
        <v>365</v>
      </c>
      <c r="K142" s="46" t="n">
        <v>437000</v>
      </c>
      <c r="L142" s="46" t="n">
        <f aca="false">(IF(J142&lt;=30,K142/12,J142*K142/365))</f>
        <v>437000</v>
      </c>
      <c r="M142" s="21" t="s">
        <v>594</v>
      </c>
    </row>
    <row r="143" customFormat="false" ht="13.8" hidden="false" customHeight="false" outlineLevel="0" collapsed="false">
      <c r="A143" s="1" t="s">
        <v>510</v>
      </c>
      <c r="B143" s="1" t="s">
        <v>521</v>
      </c>
      <c r="C143" s="1" t="s">
        <v>509</v>
      </c>
      <c r="D143" s="85" t="s">
        <v>628</v>
      </c>
      <c r="E143" s="85" t="s">
        <v>628</v>
      </c>
      <c r="F143" s="56" t="n">
        <v>10</v>
      </c>
      <c r="G143" s="56" t="n">
        <v>10</v>
      </c>
      <c r="H143" s="38" t="n">
        <v>43831</v>
      </c>
      <c r="I143" s="20" t="n">
        <v>44196</v>
      </c>
      <c r="J143" s="57" t="n">
        <f aca="false">_xlfn.DAYS(I143,H143)</f>
        <v>365</v>
      </c>
      <c r="K143" s="46" t="n">
        <v>437000</v>
      </c>
      <c r="L143" s="46" t="n">
        <f aca="false">(IF(J143&lt;=30,K143/12,J143*K143/365))</f>
        <v>437000</v>
      </c>
      <c r="M143" s="21" t="s">
        <v>594</v>
      </c>
    </row>
    <row r="144" customFormat="false" ht="13.8" hidden="false" customHeight="false" outlineLevel="0" collapsed="false">
      <c r="A144" s="1" t="s">
        <v>510</v>
      </c>
      <c r="B144" s="1" t="s">
        <v>528</v>
      </c>
      <c r="C144" s="1" t="s">
        <v>509</v>
      </c>
      <c r="D144" s="85" t="s">
        <v>628</v>
      </c>
      <c r="E144" s="85" t="s">
        <v>628</v>
      </c>
      <c r="F144" s="56" t="n">
        <v>10</v>
      </c>
      <c r="G144" s="56" t="n">
        <v>10</v>
      </c>
      <c r="H144" s="38" t="n">
        <v>43831</v>
      </c>
      <c r="I144" s="20" t="n">
        <v>44196</v>
      </c>
      <c r="J144" s="57" t="n">
        <f aca="false">_xlfn.DAYS(I144,H144)</f>
        <v>365</v>
      </c>
      <c r="K144" s="46" t="n">
        <v>437000</v>
      </c>
      <c r="L144" s="46"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859375" defaultRowHeight="13.8" zeroHeight="false" outlineLevelRow="0" outlineLevelCol="0"/>
  <cols>
    <col min="1" max="1" customWidth="true" hidden="false" style="0" width="28.11" collapsed="true" outlineLevel="0"/>
    <col min="2" max="2" customWidth="true" hidden="false" style="0" width="49.09" collapsed="true" outlineLevel="0"/>
    <col min="3" max="3" customWidth="true" hidden="false" style="0" width="6.75" collapsed="true" outlineLevel="0"/>
    <col min="4" max="4" customWidth="true" hidden="false" style="0" width="26.59" collapsed="true" outlineLevel="0"/>
    <col min="5" max="5" customWidth="true" hidden="false" style="0" width="24.62" collapsed="true" outlineLevel="0"/>
    <col min="6" max="6" customWidth="true" hidden="false" style="0" width="10.72" collapsed="true" outlineLevel="0"/>
    <col min="7" max="7" customWidth="true" hidden="false" style="0" width="4.9" collapsed="true" outlineLevel="0"/>
    <col min="8" max="8" customWidth="true" hidden="false" style="0" width="12.06" collapsed="true" outlineLevel="0"/>
    <col min="11" max="11" customWidth="true" hidden="false" style="0" width="16.6" collapsed="true" outlineLevel="0"/>
    <col min="12" max="12" customWidth="true" hidden="false" style="0" width="9.78" collapsed="true" outlineLevel="0"/>
    <col min="13" max="13" customWidth="true" hidden="false" style="0" width="9.24" collapsed="true" outlineLevel="0"/>
    <col min="14" max="14" customWidth="true" hidden="false" style="0" width="13.57" collapsed="true" outlineLevel="0"/>
    <col min="15" max="15" customWidth="true" hidden="false" style="0" width="7.29" collapsed="true" outlineLevel="0"/>
    <col min="16" max="16" customWidth="true" hidden="false" style="0" width="12.37" collapsed="true" outlineLevel="0"/>
  </cols>
  <sheetData>
    <row r="1" customFormat="false" ht="58.4" hidden="false" customHeight="false" outlineLevel="0" collapsed="false">
      <c r="A1" s="86" t="s">
        <v>506</v>
      </c>
      <c r="B1" s="86" t="s">
        <v>515</v>
      </c>
      <c r="C1" s="1" t="s">
        <v>505</v>
      </c>
      <c r="D1" s="87" t="s">
        <v>516</v>
      </c>
      <c r="E1" s="87" t="s">
        <v>517</v>
      </c>
      <c r="F1" s="88" t="s">
        <v>622</v>
      </c>
      <c r="G1" s="88" t="s">
        <v>623</v>
      </c>
      <c r="H1" s="7" t="s">
        <v>557</v>
      </c>
      <c r="I1" s="7" t="s">
        <v>558</v>
      </c>
      <c r="J1" s="7" t="s">
        <v>640</v>
      </c>
      <c r="K1" s="14" t="s">
        <v>641</v>
      </c>
      <c r="L1" s="89" t="s">
        <v>642</v>
      </c>
      <c r="M1" s="90" t="s">
        <v>643</v>
      </c>
      <c r="N1" s="90" t="s">
        <v>644</v>
      </c>
      <c r="O1" s="91" t="s">
        <v>645</v>
      </c>
      <c r="P1" s="52" t="s">
        <v>627</v>
      </c>
    </row>
    <row r="2" customFormat="false" ht="13.8" hidden="false" customHeight="false" outlineLevel="0" collapsed="false">
      <c r="A2" s="92" t="s">
        <v>511</v>
      </c>
      <c r="B2" s="92" t="s">
        <v>538</v>
      </c>
      <c r="C2" s="92" t="s">
        <v>628</v>
      </c>
      <c r="D2" s="92" t="s">
        <v>628</v>
      </c>
      <c r="E2" s="92" t="s">
        <v>628</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646</v>
      </c>
    </row>
    <row r="3" customFormat="false" ht="13.8" hidden="false" customHeight="false" outlineLevel="0" collapsed="false">
      <c r="A3" s="92" t="s">
        <v>511</v>
      </c>
      <c r="B3" s="92" t="s">
        <v>540</v>
      </c>
      <c r="C3" s="92" t="s">
        <v>628</v>
      </c>
      <c r="D3" s="92" t="s">
        <v>628</v>
      </c>
      <c r="E3" s="92" t="s">
        <v>628</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646</v>
      </c>
    </row>
    <row r="4" customFormat="false" ht="13.8" hidden="false" customHeight="false" outlineLevel="0" collapsed="false">
      <c r="A4" s="92" t="s">
        <v>511</v>
      </c>
      <c r="B4" s="92" t="s">
        <v>544</v>
      </c>
      <c r="C4" s="92" t="s">
        <v>628</v>
      </c>
      <c r="D4" s="92" t="s">
        <v>628</v>
      </c>
      <c r="E4" s="92" t="s">
        <v>647</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646</v>
      </c>
    </row>
    <row r="5" s="40" customFormat="true" ht="13.8" hidden="false" customHeight="false" outlineLevel="0" collapsed="false">
      <c r="A5" s="99" t="s">
        <v>511</v>
      </c>
      <c r="B5" s="99" t="s">
        <v>544</v>
      </c>
      <c r="C5" s="99" t="s">
        <v>628</v>
      </c>
      <c r="D5" s="99" t="s">
        <v>628</v>
      </c>
      <c r="E5" s="99" t="s">
        <v>648</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646</v>
      </c>
    </row>
    <row r="6" customFormat="false" ht="13.8" hidden="false" customHeight="false" outlineLevel="0" collapsed="false">
      <c r="A6" s="92" t="s">
        <v>511</v>
      </c>
      <c r="B6" s="92" t="s">
        <v>544</v>
      </c>
      <c r="C6" s="92" t="s">
        <v>628</v>
      </c>
      <c r="D6" s="92" t="s">
        <v>628</v>
      </c>
      <c r="E6" s="92" t="s">
        <v>649</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650</v>
      </c>
    </row>
    <row r="7" customFormat="false" ht="13.8" hidden="false" customHeight="false" outlineLevel="0" collapsed="false">
      <c r="A7" s="92" t="s">
        <v>511</v>
      </c>
      <c r="B7" s="92" t="s">
        <v>544</v>
      </c>
      <c r="C7" s="92" t="s">
        <v>628</v>
      </c>
      <c r="D7" s="92" t="s">
        <v>628</v>
      </c>
      <c r="E7" s="92" t="s">
        <v>651</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646</v>
      </c>
    </row>
    <row r="8" customFormat="false" ht="13.8" hidden="false" customHeight="false" outlineLevel="0" collapsed="false">
      <c r="A8" s="92" t="s">
        <v>511</v>
      </c>
      <c r="B8" s="92" t="s">
        <v>527</v>
      </c>
      <c r="C8" s="92" t="s">
        <v>628</v>
      </c>
      <c r="D8" s="92" t="s">
        <v>628</v>
      </c>
      <c r="E8" s="92" t="s">
        <v>628</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646</v>
      </c>
    </row>
    <row r="9" customFormat="false" ht="13.8" hidden="false" customHeight="false" outlineLevel="0" collapsed="false">
      <c r="A9" s="92" t="s">
        <v>511</v>
      </c>
      <c r="B9" s="92" t="s">
        <v>530</v>
      </c>
      <c r="C9" s="92" t="s">
        <v>628</v>
      </c>
      <c r="D9" s="92" t="s">
        <v>628</v>
      </c>
      <c r="E9" s="92" t="s">
        <v>628</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646</v>
      </c>
    </row>
    <row r="10" customFormat="false" ht="13.8" hidden="false" customHeight="false" outlineLevel="0" collapsed="false">
      <c r="A10" s="92" t="s">
        <v>511</v>
      </c>
      <c r="B10" s="92" t="s">
        <v>541</v>
      </c>
      <c r="C10" s="92" t="s">
        <v>628</v>
      </c>
      <c r="D10" s="92" t="s">
        <v>628</v>
      </c>
      <c r="E10" s="92" t="s">
        <v>647</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646</v>
      </c>
    </row>
    <row r="11" customFormat="false" ht="13.8" hidden="false" customHeight="false" outlineLevel="0" collapsed="false">
      <c r="A11" s="92" t="s">
        <v>511</v>
      </c>
      <c r="B11" s="92" t="s">
        <v>541</v>
      </c>
      <c r="C11" s="92" t="s">
        <v>628</v>
      </c>
      <c r="D11" s="92" t="s">
        <v>628</v>
      </c>
      <c r="E11" s="92" t="s">
        <v>648</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646</v>
      </c>
    </row>
    <row r="12" customFormat="false" ht="13.8" hidden="false" customHeight="false" outlineLevel="0" collapsed="false">
      <c r="A12" s="92" t="s">
        <v>511</v>
      </c>
      <c r="B12" s="92" t="s">
        <v>541</v>
      </c>
      <c r="C12" s="92" t="s">
        <v>628</v>
      </c>
      <c r="D12" s="92" t="s">
        <v>628</v>
      </c>
      <c r="E12" s="92" t="s">
        <v>649</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646</v>
      </c>
    </row>
    <row r="13" customFormat="false" ht="13.8" hidden="false" customHeight="false" outlineLevel="0" collapsed="false">
      <c r="A13" s="92" t="s">
        <v>511</v>
      </c>
      <c r="B13" s="92" t="s">
        <v>541</v>
      </c>
      <c r="C13" s="92" t="s">
        <v>628</v>
      </c>
      <c r="D13" s="92" t="s">
        <v>628</v>
      </c>
      <c r="E13" s="92" t="s">
        <v>651</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646</v>
      </c>
    </row>
    <row r="14" customFormat="false" ht="13.8" hidden="false" customHeight="false" outlineLevel="0" collapsed="false">
      <c r="A14" s="92" t="s">
        <v>511</v>
      </c>
      <c r="B14" s="92" t="s">
        <v>543</v>
      </c>
      <c r="C14" s="92" t="s">
        <v>628</v>
      </c>
      <c r="D14" s="92" t="s">
        <v>628</v>
      </c>
      <c r="E14" s="92" t="s">
        <v>647</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646</v>
      </c>
    </row>
    <row r="15" customFormat="false" ht="13.8" hidden="false" customHeight="false" outlineLevel="0" collapsed="false">
      <c r="A15" s="92" t="s">
        <v>511</v>
      </c>
      <c r="B15" s="92" t="s">
        <v>543</v>
      </c>
      <c r="C15" s="92" t="s">
        <v>628</v>
      </c>
      <c r="D15" s="92" t="s">
        <v>628</v>
      </c>
      <c r="E15" s="92" t="s">
        <v>648</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646</v>
      </c>
    </row>
    <row r="16" customFormat="false" ht="13.8" hidden="false" customHeight="false" outlineLevel="0" collapsed="false">
      <c r="A16" s="92" t="s">
        <v>511</v>
      </c>
      <c r="B16" s="92" t="s">
        <v>543</v>
      </c>
      <c r="C16" s="92" t="s">
        <v>628</v>
      </c>
      <c r="D16" s="92" t="s">
        <v>628</v>
      </c>
      <c r="E16" s="92" t="s">
        <v>649</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646</v>
      </c>
    </row>
    <row r="17" customFormat="false" ht="13.8" hidden="false" customHeight="false" outlineLevel="0" collapsed="false">
      <c r="A17" s="92" t="s">
        <v>511</v>
      </c>
      <c r="B17" s="92" t="s">
        <v>543</v>
      </c>
      <c r="C17" s="92" t="s">
        <v>628</v>
      </c>
      <c r="D17" s="92" t="s">
        <v>628</v>
      </c>
      <c r="E17" s="92" t="s">
        <v>651</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646</v>
      </c>
    </row>
    <row r="18" customFormat="false" ht="13.8" hidden="false" customHeight="false" outlineLevel="0" collapsed="false">
      <c r="A18" s="92" t="s">
        <v>511</v>
      </c>
      <c r="B18" s="92" t="s">
        <v>542</v>
      </c>
      <c r="C18" s="92" t="s">
        <v>628</v>
      </c>
      <c r="D18" s="92" t="s">
        <v>628</v>
      </c>
      <c r="E18" s="92" t="s">
        <v>628</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646</v>
      </c>
    </row>
    <row r="19" customFormat="false" ht="13.8" hidden="false" customHeight="false" outlineLevel="0" collapsed="false">
      <c r="A19" s="92" t="s">
        <v>511</v>
      </c>
      <c r="B19" s="92" t="s">
        <v>521</v>
      </c>
      <c r="C19" s="92" t="s">
        <v>628</v>
      </c>
      <c r="D19" s="92" t="s">
        <v>628</v>
      </c>
      <c r="E19" s="92" t="s">
        <v>647</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646</v>
      </c>
    </row>
    <row r="20" customFormat="false" ht="13.8" hidden="false" customHeight="false" outlineLevel="0" collapsed="false">
      <c r="A20" s="92" t="s">
        <v>511</v>
      </c>
      <c r="B20" s="92" t="s">
        <v>521</v>
      </c>
      <c r="C20" s="92" t="s">
        <v>628</v>
      </c>
      <c r="D20" s="92" t="s">
        <v>628</v>
      </c>
      <c r="E20" s="92" t="s">
        <v>648</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646</v>
      </c>
    </row>
    <row r="21" customFormat="false" ht="13.8" hidden="false" customHeight="false" outlineLevel="0" collapsed="false">
      <c r="A21" s="92" t="s">
        <v>511</v>
      </c>
      <c r="B21" s="92" t="s">
        <v>521</v>
      </c>
      <c r="C21" s="92" t="s">
        <v>628</v>
      </c>
      <c r="D21" s="92" t="s">
        <v>628</v>
      </c>
      <c r="E21" s="92" t="s">
        <v>649</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646</v>
      </c>
    </row>
    <row r="22" customFormat="false" ht="13.8" hidden="false" customHeight="false" outlineLevel="0" collapsed="false">
      <c r="A22" s="92" t="s">
        <v>511</v>
      </c>
      <c r="B22" s="92" t="s">
        <v>521</v>
      </c>
      <c r="C22" s="92" t="s">
        <v>628</v>
      </c>
      <c r="D22" s="92" t="s">
        <v>628</v>
      </c>
      <c r="E22" s="92" t="s">
        <v>651</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646</v>
      </c>
    </row>
    <row r="23" customFormat="false" ht="13.8" hidden="false" customHeight="false" outlineLevel="0" collapsed="false">
      <c r="A23" s="92" t="s">
        <v>511</v>
      </c>
      <c r="B23" s="92" t="s">
        <v>526</v>
      </c>
      <c r="C23" s="92" t="s">
        <v>628</v>
      </c>
      <c r="D23" s="92" t="s">
        <v>628</v>
      </c>
      <c r="E23" s="92" t="s">
        <v>647</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646</v>
      </c>
    </row>
    <row r="24" customFormat="false" ht="13.8" hidden="false" customHeight="false" outlineLevel="0" collapsed="false">
      <c r="A24" s="92" t="s">
        <v>511</v>
      </c>
      <c r="B24" s="92" t="s">
        <v>526</v>
      </c>
      <c r="C24" s="92" t="s">
        <v>628</v>
      </c>
      <c r="D24" s="92" t="s">
        <v>628</v>
      </c>
      <c r="E24" s="92" t="s">
        <v>648</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650</v>
      </c>
    </row>
    <row r="25" customFormat="false" ht="13.8" hidden="false" customHeight="false" outlineLevel="0" collapsed="false">
      <c r="A25" s="92" t="s">
        <v>511</v>
      </c>
      <c r="B25" s="92" t="s">
        <v>526</v>
      </c>
      <c r="C25" s="92" t="s">
        <v>628</v>
      </c>
      <c r="D25" s="92" t="s">
        <v>628</v>
      </c>
      <c r="E25" s="92" t="s">
        <v>649</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646</v>
      </c>
    </row>
    <row r="26" customFormat="false" ht="13.8" hidden="false" customHeight="false" outlineLevel="0" collapsed="false">
      <c r="A26" s="92" t="s">
        <v>511</v>
      </c>
      <c r="B26" s="92" t="s">
        <v>526</v>
      </c>
      <c r="C26" s="92" t="s">
        <v>628</v>
      </c>
      <c r="D26" s="92" t="s">
        <v>628</v>
      </c>
      <c r="E26" s="92" t="s">
        <v>651</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646</v>
      </c>
    </row>
    <row r="27" customFormat="false" ht="13.8" hidden="false" customHeight="false" outlineLevel="0" collapsed="false">
      <c r="A27" s="92" t="s">
        <v>511</v>
      </c>
      <c r="B27" s="92" t="s">
        <v>528</v>
      </c>
      <c r="C27" s="92" t="s">
        <v>628</v>
      </c>
      <c r="D27" s="92" t="s">
        <v>628</v>
      </c>
      <c r="E27" s="92" t="s">
        <v>647</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646</v>
      </c>
    </row>
    <row r="28" customFormat="false" ht="13.8" hidden="false" customHeight="false" outlineLevel="0" collapsed="false">
      <c r="A28" s="92" t="s">
        <v>511</v>
      </c>
      <c r="B28" s="92" t="s">
        <v>528</v>
      </c>
      <c r="C28" s="92" t="s">
        <v>628</v>
      </c>
      <c r="D28" s="92" t="s">
        <v>628</v>
      </c>
      <c r="E28" s="92" t="s">
        <v>648</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646</v>
      </c>
    </row>
    <row r="29" customFormat="false" ht="13.8" hidden="false" customHeight="false" outlineLevel="0" collapsed="false">
      <c r="A29" s="92" t="s">
        <v>511</v>
      </c>
      <c r="B29" s="92" t="s">
        <v>528</v>
      </c>
      <c r="C29" s="92" t="s">
        <v>628</v>
      </c>
      <c r="D29" s="92" t="s">
        <v>628</v>
      </c>
      <c r="E29" s="92" t="s">
        <v>649</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646</v>
      </c>
    </row>
    <row r="30" customFormat="false" ht="13.8" hidden="false" customHeight="false" outlineLevel="0" collapsed="false">
      <c r="A30" s="92" t="s">
        <v>511</v>
      </c>
      <c r="B30" s="92" t="s">
        <v>528</v>
      </c>
      <c r="C30" s="92" t="s">
        <v>628</v>
      </c>
      <c r="D30" s="92" t="s">
        <v>628</v>
      </c>
      <c r="E30" s="92" t="s">
        <v>651</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646</v>
      </c>
    </row>
    <row r="31" customFormat="false" ht="13.8" hidden="false" customHeight="false" outlineLevel="0" collapsed="false">
      <c r="A31" s="92" t="s">
        <v>508</v>
      </c>
      <c r="B31" s="92" t="s">
        <v>529</v>
      </c>
      <c r="C31" s="92" t="s">
        <v>509</v>
      </c>
      <c r="D31" s="92" t="s">
        <v>652</v>
      </c>
      <c r="E31" s="92" t="s">
        <v>628</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646</v>
      </c>
    </row>
    <row r="32" customFormat="false" ht="13.8" hidden="false" customHeight="false" outlineLevel="0" collapsed="false">
      <c r="A32" s="92" t="s">
        <v>508</v>
      </c>
      <c r="B32" s="92" t="s">
        <v>529</v>
      </c>
      <c r="C32" s="92" t="s">
        <v>509</v>
      </c>
      <c r="D32" s="92" t="s">
        <v>653</v>
      </c>
      <c r="E32" s="92" t="s">
        <v>628</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646</v>
      </c>
    </row>
    <row r="33" customFormat="false" ht="13.8" hidden="false" customHeight="false" outlineLevel="0" collapsed="false">
      <c r="A33" s="92" t="s">
        <v>508</v>
      </c>
      <c r="B33" s="92" t="s">
        <v>522</v>
      </c>
      <c r="C33" s="92" t="s">
        <v>509</v>
      </c>
      <c r="D33" s="92" t="s">
        <v>654</v>
      </c>
      <c r="E33" s="92" t="s">
        <v>628</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646</v>
      </c>
    </row>
    <row r="34" customFormat="false" ht="13.8" hidden="false" customHeight="false" outlineLevel="0" collapsed="false">
      <c r="A34" s="92" t="s">
        <v>508</v>
      </c>
      <c r="B34" s="92" t="s">
        <v>522</v>
      </c>
      <c r="C34" s="92" t="s">
        <v>509</v>
      </c>
      <c r="D34" s="92" t="s">
        <v>655</v>
      </c>
      <c r="E34" s="92" t="s">
        <v>628</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646</v>
      </c>
    </row>
    <row r="35" customFormat="false" ht="13.8" hidden="false" customHeight="false" outlineLevel="0" collapsed="false">
      <c r="A35" s="92" t="s">
        <v>508</v>
      </c>
      <c r="B35" s="92" t="s">
        <v>522</v>
      </c>
      <c r="C35" s="92" t="s">
        <v>509</v>
      </c>
      <c r="D35" s="92" t="s">
        <v>656</v>
      </c>
      <c r="E35" s="92" t="s">
        <v>628</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646</v>
      </c>
    </row>
    <row r="36" customFormat="false" ht="13.8" hidden="false" customHeight="false" outlineLevel="0" collapsed="false">
      <c r="A36" s="92" t="s">
        <v>508</v>
      </c>
      <c r="B36" s="92" t="s">
        <v>534</v>
      </c>
      <c r="C36" s="92" t="s">
        <v>628</v>
      </c>
      <c r="D36" s="92" t="s">
        <v>657</v>
      </c>
      <c r="E36" s="92" t="s">
        <v>628</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646</v>
      </c>
    </row>
    <row r="37" customFormat="false" ht="13.8" hidden="false" customHeight="false" outlineLevel="0" collapsed="false">
      <c r="A37" s="92" t="s">
        <v>508</v>
      </c>
      <c r="B37" s="92" t="s">
        <v>534</v>
      </c>
      <c r="C37" s="92" t="s">
        <v>628</v>
      </c>
      <c r="D37" s="92" t="s">
        <v>656</v>
      </c>
      <c r="E37" s="92" t="s">
        <v>628</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646</v>
      </c>
    </row>
    <row r="38" customFormat="false" ht="13.8" hidden="false" customHeight="false" outlineLevel="0" collapsed="false">
      <c r="A38" s="92" t="s">
        <v>508</v>
      </c>
      <c r="B38" s="92" t="s">
        <v>528</v>
      </c>
      <c r="C38" s="92" t="s">
        <v>509</v>
      </c>
      <c r="D38" s="92" t="s">
        <v>652</v>
      </c>
      <c r="E38" s="92" t="s">
        <v>628</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646</v>
      </c>
    </row>
    <row r="39" customFormat="false" ht="13.8" hidden="false" customHeight="false" outlineLevel="0" collapsed="false">
      <c r="A39" s="92" t="s">
        <v>508</v>
      </c>
      <c r="B39" s="92" t="s">
        <v>528</v>
      </c>
      <c r="C39" s="92" t="s">
        <v>509</v>
      </c>
      <c r="D39" s="92" t="s">
        <v>658</v>
      </c>
      <c r="E39" s="92" t="s">
        <v>628</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646</v>
      </c>
    </row>
    <row r="40" customFormat="false" ht="13.8" hidden="false" customHeight="false" outlineLevel="0" collapsed="false">
      <c r="A40" s="92" t="s">
        <v>508</v>
      </c>
      <c r="B40" s="92" t="s">
        <v>528</v>
      </c>
      <c r="C40" s="92" t="s">
        <v>509</v>
      </c>
      <c r="D40" s="92" t="s">
        <v>657</v>
      </c>
      <c r="E40" s="92" t="s">
        <v>628</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646</v>
      </c>
    </row>
    <row r="41" customFormat="false" ht="13.8" hidden="false" customHeight="false" outlineLevel="0" collapsed="false">
      <c r="A41" s="92" t="s">
        <v>508</v>
      </c>
      <c r="B41" s="92" t="s">
        <v>528</v>
      </c>
      <c r="C41" s="92" t="s">
        <v>509</v>
      </c>
      <c r="D41" s="92" t="s">
        <v>656</v>
      </c>
      <c r="E41" s="92" t="s">
        <v>628</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646</v>
      </c>
    </row>
    <row r="42" customFormat="false" ht="13.8" hidden="false" customHeight="false" outlineLevel="0" collapsed="false">
      <c r="A42" s="92" t="s">
        <v>508</v>
      </c>
      <c r="B42" s="92" t="s">
        <v>528</v>
      </c>
      <c r="C42" s="92" t="s">
        <v>507</v>
      </c>
      <c r="D42" s="92" t="s">
        <v>652</v>
      </c>
      <c r="E42" s="92" t="s">
        <v>628</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594</v>
      </c>
    </row>
    <row r="43" customFormat="false" ht="13.8" hidden="false" customHeight="false" outlineLevel="0" collapsed="false">
      <c r="A43" s="92" t="s">
        <v>508</v>
      </c>
      <c r="B43" s="92" t="s">
        <v>528</v>
      </c>
      <c r="C43" s="92" t="s">
        <v>507</v>
      </c>
      <c r="D43" s="92" t="s">
        <v>659</v>
      </c>
      <c r="E43" s="92" t="s">
        <v>628</v>
      </c>
      <c r="F43" s="92" t="s">
        <v>659</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594</v>
      </c>
    </row>
    <row r="44" customFormat="false" ht="13.8" hidden="false" customHeight="false" outlineLevel="0" collapsed="false">
      <c r="A44" s="92" t="s">
        <v>508</v>
      </c>
      <c r="B44" s="92" t="s">
        <v>528</v>
      </c>
      <c r="C44" s="92" t="s">
        <v>507</v>
      </c>
      <c r="D44" s="92" t="s">
        <v>660</v>
      </c>
      <c r="E44" s="92" t="s">
        <v>628</v>
      </c>
      <c r="F44" s="92" t="s">
        <v>660</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594</v>
      </c>
    </row>
    <row r="45" customFormat="false" ht="13.8" hidden="false" customHeight="false" outlineLevel="0" collapsed="false">
      <c r="A45" s="92" t="s">
        <v>508</v>
      </c>
      <c r="B45" s="92" t="s">
        <v>528</v>
      </c>
      <c r="C45" s="92" t="s">
        <v>507</v>
      </c>
      <c r="D45" s="92" t="s">
        <v>519</v>
      </c>
      <c r="E45" s="92" t="s">
        <v>628</v>
      </c>
      <c r="F45" s="92" t="s">
        <v>519</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594</v>
      </c>
    </row>
    <row r="46" customFormat="false" ht="13.8" hidden="false" customHeight="false" outlineLevel="0" collapsed="false">
      <c r="A46" s="92" t="s">
        <v>508</v>
      </c>
      <c r="B46" s="92" t="s">
        <v>528</v>
      </c>
      <c r="C46" s="92" t="s">
        <v>507</v>
      </c>
      <c r="D46" s="92" t="s">
        <v>661</v>
      </c>
      <c r="E46" s="92" t="s">
        <v>628</v>
      </c>
      <c r="F46" s="92" t="s">
        <v>661</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594</v>
      </c>
    </row>
    <row r="47" customFormat="false" ht="13.8" hidden="false" customHeight="false" outlineLevel="0" collapsed="false">
      <c r="A47" s="92" t="s">
        <v>508</v>
      </c>
      <c r="B47" s="92" t="s">
        <v>528</v>
      </c>
      <c r="C47" s="92" t="s">
        <v>507</v>
      </c>
      <c r="D47" s="92" t="s">
        <v>662</v>
      </c>
      <c r="E47" s="92" t="s">
        <v>628</v>
      </c>
      <c r="F47" s="92" t="s">
        <v>662</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594</v>
      </c>
    </row>
    <row r="48" customFormat="false" ht="13.8" hidden="false" customHeight="false" outlineLevel="0" collapsed="false">
      <c r="A48" s="92" t="s">
        <v>508</v>
      </c>
      <c r="B48" s="92" t="s">
        <v>528</v>
      </c>
      <c r="C48" s="92" t="s">
        <v>507</v>
      </c>
      <c r="D48" s="92" t="s">
        <v>663</v>
      </c>
      <c r="E48" s="92" t="s">
        <v>628</v>
      </c>
      <c r="F48" s="92" t="s">
        <v>663</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594</v>
      </c>
    </row>
    <row r="49" customFormat="false" ht="13.8" hidden="false" customHeight="false" outlineLevel="0" collapsed="false">
      <c r="A49" s="92" t="s">
        <v>508</v>
      </c>
      <c r="B49" s="92" t="s">
        <v>528</v>
      </c>
      <c r="C49" s="92" t="s">
        <v>507</v>
      </c>
      <c r="D49" s="92" t="s">
        <v>664</v>
      </c>
      <c r="E49" s="92" t="s">
        <v>628</v>
      </c>
      <c r="F49" s="92" t="s">
        <v>664</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594</v>
      </c>
    </row>
    <row r="50" customFormat="false" ht="13.8" hidden="false" customHeight="false" outlineLevel="0" collapsed="false">
      <c r="A50" s="92" t="s">
        <v>508</v>
      </c>
      <c r="B50" s="92" t="s">
        <v>528</v>
      </c>
      <c r="C50" s="92" t="s">
        <v>507</v>
      </c>
      <c r="D50" s="92" t="s">
        <v>665</v>
      </c>
      <c r="E50" s="92" t="s">
        <v>628</v>
      </c>
      <c r="F50" s="92" t="s">
        <v>665</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594</v>
      </c>
    </row>
    <row r="51" customFormat="false" ht="13.8" hidden="false" customHeight="false" outlineLevel="0" collapsed="false">
      <c r="A51" s="92" t="s">
        <v>508</v>
      </c>
      <c r="B51" s="92" t="s">
        <v>528</v>
      </c>
      <c r="C51" s="92" t="s">
        <v>507</v>
      </c>
      <c r="D51" s="92" t="s">
        <v>666</v>
      </c>
      <c r="E51" s="92" t="s">
        <v>628</v>
      </c>
      <c r="F51" s="92" t="s">
        <v>666</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594</v>
      </c>
    </row>
    <row r="52" customFormat="false" ht="13.8" hidden="false" customHeight="false" outlineLevel="0" collapsed="false">
      <c r="A52" s="92" t="s">
        <v>508</v>
      </c>
      <c r="B52" s="92" t="s">
        <v>528</v>
      </c>
      <c r="C52" s="92" t="s">
        <v>507</v>
      </c>
      <c r="D52" s="92" t="s">
        <v>539</v>
      </c>
      <c r="E52" s="92" t="s">
        <v>628</v>
      </c>
      <c r="F52" s="92" t="s">
        <v>539</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594</v>
      </c>
    </row>
    <row r="53" customFormat="false" ht="13.8" hidden="false" customHeight="false" outlineLevel="0" collapsed="false">
      <c r="A53" s="92" t="s">
        <v>508</v>
      </c>
      <c r="B53" s="92" t="s">
        <v>528</v>
      </c>
      <c r="C53" s="92" t="s">
        <v>507</v>
      </c>
      <c r="D53" s="92" t="s">
        <v>535</v>
      </c>
      <c r="E53" s="92" t="s">
        <v>628</v>
      </c>
      <c r="F53" s="92" t="s">
        <v>535</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594</v>
      </c>
    </row>
    <row r="54" customFormat="false" ht="13.8" hidden="false" customHeight="false" outlineLevel="0" collapsed="false">
      <c r="A54" s="92" t="s">
        <v>508</v>
      </c>
      <c r="B54" s="92" t="s">
        <v>528</v>
      </c>
      <c r="C54" s="92" t="s">
        <v>507</v>
      </c>
      <c r="D54" s="92" t="s">
        <v>667</v>
      </c>
      <c r="E54" s="92" t="s">
        <v>628</v>
      </c>
      <c r="F54" s="92" t="s">
        <v>667</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594</v>
      </c>
    </row>
    <row r="55" customFormat="false" ht="13.8" hidden="false" customHeight="false" outlineLevel="0" collapsed="false">
      <c r="A55" s="92" t="s">
        <v>508</v>
      </c>
      <c r="B55" s="92" t="s">
        <v>528</v>
      </c>
      <c r="C55" s="92" t="s">
        <v>507</v>
      </c>
      <c r="D55" s="92" t="s">
        <v>668</v>
      </c>
      <c r="E55" s="92" t="s">
        <v>628</v>
      </c>
      <c r="F55" s="92" t="s">
        <v>668</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594</v>
      </c>
    </row>
    <row r="56" customFormat="false" ht="13.8" hidden="false" customHeight="false" outlineLevel="0" collapsed="false">
      <c r="A56" s="92" t="s">
        <v>508</v>
      </c>
      <c r="B56" s="92" t="s">
        <v>528</v>
      </c>
      <c r="C56" s="92" t="s">
        <v>507</v>
      </c>
      <c r="D56" s="92" t="s">
        <v>669</v>
      </c>
      <c r="E56" s="92" t="s">
        <v>628</v>
      </c>
      <c r="F56" s="92" t="s">
        <v>669</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594</v>
      </c>
    </row>
    <row r="57" customFormat="false" ht="13.8" hidden="false" customHeight="false" outlineLevel="0" collapsed="false">
      <c r="A57" s="92" t="s">
        <v>508</v>
      </c>
      <c r="B57" s="92" t="s">
        <v>528</v>
      </c>
      <c r="C57" s="92" t="s">
        <v>507</v>
      </c>
      <c r="D57" s="92" t="s">
        <v>670</v>
      </c>
      <c r="E57" s="92" t="s">
        <v>628</v>
      </c>
      <c r="F57" s="92" t="s">
        <v>670</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594</v>
      </c>
    </row>
    <row r="58" customFormat="false" ht="13.8" hidden="false" customHeight="false" outlineLevel="0" collapsed="false">
      <c r="A58" s="92" t="s">
        <v>508</v>
      </c>
      <c r="B58" s="92" t="s">
        <v>528</v>
      </c>
      <c r="C58" s="92" t="s">
        <v>507</v>
      </c>
      <c r="D58" s="92" t="s">
        <v>671</v>
      </c>
      <c r="E58" s="92" t="s">
        <v>628</v>
      </c>
      <c r="F58" s="92" t="s">
        <v>671</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594</v>
      </c>
    </row>
    <row r="59" customFormat="false" ht="13.8" hidden="false" customHeight="false" outlineLevel="0" collapsed="false">
      <c r="A59" s="92" t="s">
        <v>508</v>
      </c>
      <c r="B59" s="92" t="s">
        <v>528</v>
      </c>
      <c r="C59" s="92" t="s">
        <v>507</v>
      </c>
      <c r="D59" s="92" t="s">
        <v>672</v>
      </c>
      <c r="E59" s="92" t="s">
        <v>628</v>
      </c>
      <c r="F59" s="92" t="s">
        <v>672</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594</v>
      </c>
    </row>
    <row r="60" customFormat="false" ht="13.8" hidden="false" customHeight="false" outlineLevel="0" collapsed="false">
      <c r="A60" s="92" t="s">
        <v>508</v>
      </c>
      <c r="B60" s="92" t="s">
        <v>528</v>
      </c>
      <c r="C60" s="92" t="s">
        <v>507</v>
      </c>
      <c r="D60" s="92" t="s">
        <v>673</v>
      </c>
      <c r="E60" s="92" t="s">
        <v>628</v>
      </c>
      <c r="F60" s="92" t="s">
        <v>673</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594</v>
      </c>
    </row>
    <row r="61" customFormat="false" ht="13.8" hidden="false" customHeight="false" outlineLevel="0" collapsed="false">
      <c r="A61" s="92" t="s">
        <v>508</v>
      </c>
      <c r="B61" s="92" t="s">
        <v>528</v>
      </c>
      <c r="C61" s="92" t="s">
        <v>507</v>
      </c>
      <c r="D61" s="92" t="s">
        <v>674</v>
      </c>
      <c r="E61" s="92" t="s">
        <v>628</v>
      </c>
      <c r="F61" s="92" t="s">
        <v>674</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594</v>
      </c>
    </row>
    <row r="62" customFormat="false" ht="13.8" hidden="false" customHeight="false" outlineLevel="0" collapsed="false">
      <c r="A62" s="92" t="s">
        <v>508</v>
      </c>
      <c r="B62" s="92" t="s">
        <v>528</v>
      </c>
      <c r="C62" s="92" t="s">
        <v>507</v>
      </c>
      <c r="D62" s="92" t="s">
        <v>675</v>
      </c>
      <c r="E62" s="92" t="s">
        <v>628</v>
      </c>
      <c r="F62" s="92" t="s">
        <v>675</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594</v>
      </c>
    </row>
    <row r="63" customFormat="false" ht="13.8" hidden="false" customHeight="false" outlineLevel="0" collapsed="false">
      <c r="A63" s="92" t="s">
        <v>508</v>
      </c>
      <c r="B63" s="92" t="s">
        <v>528</v>
      </c>
      <c r="C63" s="92" t="s">
        <v>507</v>
      </c>
      <c r="D63" s="92" t="s">
        <v>676</v>
      </c>
      <c r="E63" s="92" t="s">
        <v>628</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594</v>
      </c>
    </row>
    <row r="64" customFormat="false" ht="13.8" hidden="false" customHeight="false" outlineLevel="0" collapsed="false">
      <c r="A64" s="92" t="s">
        <v>508</v>
      </c>
      <c r="B64" s="92" t="s">
        <v>537</v>
      </c>
      <c r="C64" s="92" t="s">
        <v>507</v>
      </c>
      <c r="D64" s="92" t="s">
        <v>535</v>
      </c>
      <c r="E64" s="92" t="s">
        <v>628</v>
      </c>
      <c r="F64" s="92" t="s">
        <v>535</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646</v>
      </c>
    </row>
    <row r="65" customFormat="false" ht="13.8" hidden="false" customHeight="false" outlineLevel="0" collapsed="false">
      <c r="A65" s="92" t="s">
        <v>508</v>
      </c>
      <c r="B65" s="92" t="s">
        <v>537</v>
      </c>
      <c r="C65" s="92" t="s">
        <v>507</v>
      </c>
      <c r="D65" s="92" t="s">
        <v>667</v>
      </c>
      <c r="E65" s="92" t="s">
        <v>628</v>
      </c>
      <c r="F65" s="92" t="s">
        <v>667</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646</v>
      </c>
    </row>
    <row r="66" customFormat="false" ht="13.8" hidden="false" customHeight="false" outlineLevel="0" collapsed="false">
      <c r="A66" s="92" t="s">
        <v>508</v>
      </c>
      <c r="B66" s="92" t="s">
        <v>537</v>
      </c>
      <c r="C66" s="92" t="s">
        <v>507</v>
      </c>
      <c r="D66" s="92" t="s">
        <v>668</v>
      </c>
      <c r="E66" s="92" t="s">
        <v>628</v>
      </c>
      <c r="F66" s="92" t="s">
        <v>668</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646</v>
      </c>
    </row>
    <row r="67" customFormat="false" ht="13.8" hidden="false" customHeight="false" outlineLevel="0" collapsed="false">
      <c r="A67" s="92" t="s">
        <v>508</v>
      </c>
      <c r="B67" s="92" t="s">
        <v>537</v>
      </c>
      <c r="C67" s="92" t="s">
        <v>507</v>
      </c>
      <c r="D67" s="92" t="s">
        <v>669</v>
      </c>
      <c r="E67" s="92" t="s">
        <v>628</v>
      </c>
      <c r="F67" s="92" t="s">
        <v>669</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646</v>
      </c>
    </row>
    <row r="68" customFormat="false" ht="13.8" hidden="false" customHeight="false" outlineLevel="0" collapsed="false">
      <c r="A68" s="92" t="s">
        <v>508</v>
      </c>
      <c r="B68" s="92" t="s">
        <v>537</v>
      </c>
      <c r="C68" s="92" t="s">
        <v>507</v>
      </c>
      <c r="D68" s="92" t="s">
        <v>670</v>
      </c>
      <c r="E68" s="92" t="s">
        <v>628</v>
      </c>
      <c r="F68" s="92" t="s">
        <v>670</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646</v>
      </c>
    </row>
    <row r="69" customFormat="false" ht="13.8" hidden="false" customHeight="false" outlineLevel="0" collapsed="false">
      <c r="A69" s="92" t="s">
        <v>508</v>
      </c>
      <c r="B69" s="92" t="s">
        <v>537</v>
      </c>
      <c r="C69" s="92" t="s">
        <v>507</v>
      </c>
      <c r="D69" s="92" t="s">
        <v>671</v>
      </c>
      <c r="E69" s="92" t="s">
        <v>628</v>
      </c>
      <c r="F69" s="92" t="s">
        <v>671</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646</v>
      </c>
    </row>
    <row r="70" customFormat="false" ht="13.8" hidden="false" customHeight="false" outlineLevel="0" collapsed="false">
      <c r="A70" s="92" t="s">
        <v>508</v>
      </c>
      <c r="B70" s="92" t="s">
        <v>537</v>
      </c>
      <c r="C70" s="92" t="s">
        <v>507</v>
      </c>
      <c r="D70" s="92" t="s">
        <v>672</v>
      </c>
      <c r="E70" s="92" t="s">
        <v>628</v>
      </c>
      <c r="F70" s="92" t="s">
        <v>672</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646</v>
      </c>
    </row>
    <row r="71" customFormat="false" ht="13.8" hidden="false" customHeight="false" outlineLevel="0" collapsed="false">
      <c r="A71" s="92" t="s">
        <v>508</v>
      </c>
      <c r="B71" s="92" t="s">
        <v>537</v>
      </c>
      <c r="C71" s="92" t="s">
        <v>507</v>
      </c>
      <c r="D71" s="92" t="s">
        <v>673</v>
      </c>
      <c r="E71" s="92" t="s">
        <v>628</v>
      </c>
      <c r="F71" s="92" t="s">
        <v>673</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646</v>
      </c>
    </row>
    <row r="72" customFormat="false" ht="13.8" hidden="false" customHeight="false" outlineLevel="0" collapsed="false">
      <c r="A72" s="92" t="s">
        <v>508</v>
      </c>
      <c r="B72" s="92" t="s">
        <v>537</v>
      </c>
      <c r="C72" s="92" t="s">
        <v>507</v>
      </c>
      <c r="D72" s="92" t="s">
        <v>674</v>
      </c>
      <c r="E72" s="92" t="s">
        <v>628</v>
      </c>
      <c r="F72" s="92" t="s">
        <v>674</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646</v>
      </c>
    </row>
    <row r="73" customFormat="false" ht="13.8" hidden="false" customHeight="false" outlineLevel="0" collapsed="false">
      <c r="A73" s="92" t="s">
        <v>508</v>
      </c>
      <c r="B73" s="92" t="s">
        <v>537</v>
      </c>
      <c r="C73" s="92" t="s">
        <v>507</v>
      </c>
      <c r="D73" s="92" t="s">
        <v>675</v>
      </c>
      <c r="E73" s="92" t="s">
        <v>628</v>
      </c>
      <c r="F73" s="92" t="s">
        <v>675</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646</v>
      </c>
    </row>
    <row r="74" customFormat="false" ht="13.8" hidden="false" customHeight="false" outlineLevel="0" collapsed="false">
      <c r="A74" s="92" t="s">
        <v>508</v>
      </c>
      <c r="B74" s="92" t="s">
        <v>537</v>
      </c>
      <c r="C74" s="92" t="s">
        <v>507</v>
      </c>
      <c r="D74" s="92" t="s">
        <v>676</v>
      </c>
      <c r="E74" s="92" t="s">
        <v>628</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646</v>
      </c>
    </row>
    <row r="75" customFormat="false" ht="13.8" hidden="false" customHeight="false" outlineLevel="0" collapsed="false">
      <c r="A75" s="92" t="s">
        <v>508</v>
      </c>
      <c r="B75" s="92" t="s">
        <v>525</v>
      </c>
      <c r="C75" s="92" t="s">
        <v>507</v>
      </c>
      <c r="D75" s="92" t="s">
        <v>652</v>
      </c>
      <c r="E75" s="92" t="s">
        <v>628</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646</v>
      </c>
    </row>
    <row r="76" customFormat="false" ht="13.8" hidden="false" customHeight="false" outlineLevel="0" collapsed="false">
      <c r="A76" s="92" t="s">
        <v>508</v>
      </c>
      <c r="B76" s="92" t="s">
        <v>525</v>
      </c>
      <c r="C76" s="92" t="s">
        <v>507</v>
      </c>
      <c r="D76" s="92" t="s">
        <v>659</v>
      </c>
      <c r="E76" s="92" t="s">
        <v>628</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646</v>
      </c>
    </row>
    <row r="77" customFormat="false" ht="13.8" hidden="false" customHeight="false" outlineLevel="0" collapsed="false">
      <c r="A77" s="92" t="s">
        <v>508</v>
      </c>
      <c r="B77" s="92" t="s">
        <v>525</v>
      </c>
      <c r="C77" s="92" t="s">
        <v>507</v>
      </c>
      <c r="D77" s="92" t="s">
        <v>660</v>
      </c>
      <c r="E77" s="92" t="s">
        <v>628</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646</v>
      </c>
    </row>
    <row r="78" customFormat="false" ht="13.8" hidden="false" customHeight="false" outlineLevel="0" collapsed="false">
      <c r="A78" s="92" t="s">
        <v>508</v>
      </c>
      <c r="B78" s="92" t="s">
        <v>525</v>
      </c>
      <c r="C78" s="92" t="s">
        <v>507</v>
      </c>
      <c r="D78" s="92" t="s">
        <v>519</v>
      </c>
      <c r="E78" s="92" t="s">
        <v>628</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646</v>
      </c>
    </row>
    <row r="79" customFormat="false" ht="13.8" hidden="false" customHeight="false" outlineLevel="0" collapsed="false">
      <c r="A79" s="92" t="s">
        <v>508</v>
      </c>
      <c r="B79" s="92" t="s">
        <v>524</v>
      </c>
      <c r="C79" s="92" t="s">
        <v>507</v>
      </c>
      <c r="D79" s="92" t="s">
        <v>652</v>
      </c>
      <c r="E79" s="92" t="s">
        <v>628</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646</v>
      </c>
    </row>
    <row r="80" customFormat="false" ht="13.8" hidden="false" customHeight="false" outlineLevel="0" collapsed="false">
      <c r="A80" s="92" t="s">
        <v>508</v>
      </c>
      <c r="B80" s="92" t="s">
        <v>524</v>
      </c>
      <c r="C80" s="92" t="s">
        <v>507</v>
      </c>
      <c r="D80" s="92" t="s">
        <v>659</v>
      </c>
      <c r="E80" s="92" t="s">
        <v>628</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646</v>
      </c>
    </row>
    <row r="81" customFormat="false" ht="13.8" hidden="false" customHeight="false" outlineLevel="0" collapsed="false">
      <c r="A81" s="92" t="s">
        <v>508</v>
      </c>
      <c r="B81" s="92" t="s">
        <v>524</v>
      </c>
      <c r="C81" s="92" t="s">
        <v>507</v>
      </c>
      <c r="D81" s="92" t="s">
        <v>660</v>
      </c>
      <c r="E81" s="92" t="s">
        <v>628</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646</v>
      </c>
    </row>
    <row r="82" customFormat="false" ht="13.8" hidden="false" customHeight="false" outlineLevel="0" collapsed="false">
      <c r="A82" s="92" t="s">
        <v>508</v>
      </c>
      <c r="B82" s="92" t="s">
        <v>524</v>
      </c>
      <c r="C82" s="92" t="s">
        <v>507</v>
      </c>
      <c r="D82" s="92" t="s">
        <v>519</v>
      </c>
      <c r="E82" s="92" t="s">
        <v>628</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646</v>
      </c>
    </row>
    <row r="83" customFormat="false" ht="13.8" hidden="false" customHeight="false" outlineLevel="0" collapsed="false">
      <c r="A83" s="92" t="s">
        <v>508</v>
      </c>
      <c r="B83" s="92" t="s">
        <v>526</v>
      </c>
      <c r="C83" s="92" t="s">
        <v>628</v>
      </c>
      <c r="D83" s="92" t="s">
        <v>652</v>
      </c>
      <c r="E83" s="92" t="s">
        <v>628</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646</v>
      </c>
    </row>
    <row r="84" customFormat="false" ht="13.8" hidden="false" customHeight="false" outlineLevel="0" collapsed="false">
      <c r="A84" s="92" t="s">
        <v>508</v>
      </c>
      <c r="B84" s="92" t="s">
        <v>526</v>
      </c>
      <c r="C84" s="92" t="s">
        <v>628</v>
      </c>
      <c r="D84" s="92" t="s">
        <v>658</v>
      </c>
      <c r="E84" s="92" t="s">
        <v>628</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646</v>
      </c>
    </row>
    <row r="85" customFormat="false" ht="13.8" hidden="false" customHeight="false" outlineLevel="0" collapsed="false">
      <c r="A85" s="92" t="s">
        <v>508</v>
      </c>
      <c r="B85" s="92" t="s">
        <v>526</v>
      </c>
      <c r="C85" s="92" t="s">
        <v>628</v>
      </c>
      <c r="D85" s="92" t="s">
        <v>657</v>
      </c>
      <c r="E85" s="92" t="s">
        <v>628</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646</v>
      </c>
    </row>
    <row r="86" customFormat="false" ht="13.8" hidden="false" customHeight="false" outlineLevel="0" collapsed="false">
      <c r="A86" s="92" t="s">
        <v>508</v>
      </c>
      <c r="B86" s="92" t="s">
        <v>526</v>
      </c>
      <c r="C86" s="92" t="s">
        <v>628</v>
      </c>
      <c r="D86" s="92" t="s">
        <v>656</v>
      </c>
      <c r="E86" s="92" t="s">
        <v>628</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646</v>
      </c>
    </row>
    <row r="87" customFormat="false" ht="13.8" hidden="false" customHeight="false" outlineLevel="0" collapsed="false">
      <c r="A87" s="92" t="s">
        <v>508</v>
      </c>
      <c r="B87" s="92" t="s">
        <v>518</v>
      </c>
      <c r="C87" s="92" t="s">
        <v>507</v>
      </c>
      <c r="D87" s="92" t="s">
        <v>652</v>
      </c>
      <c r="E87" s="92" t="s">
        <v>628</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646</v>
      </c>
    </row>
    <row r="88" customFormat="false" ht="13.8" hidden="false" customHeight="false" outlineLevel="0" collapsed="false">
      <c r="A88" s="92" t="s">
        <v>508</v>
      </c>
      <c r="B88" s="92" t="s">
        <v>518</v>
      </c>
      <c r="C88" s="92" t="s">
        <v>507</v>
      </c>
      <c r="D88" s="92" t="s">
        <v>659</v>
      </c>
      <c r="E88" s="92" t="s">
        <v>628</v>
      </c>
      <c r="F88" s="92" t="s">
        <v>659</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646</v>
      </c>
    </row>
    <row r="89" customFormat="false" ht="13.8" hidden="false" customHeight="false" outlineLevel="0" collapsed="false">
      <c r="A89" s="92" t="s">
        <v>508</v>
      </c>
      <c r="B89" s="92" t="s">
        <v>518</v>
      </c>
      <c r="C89" s="92" t="s">
        <v>507</v>
      </c>
      <c r="D89" s="92" t="s">
        <v>660</v>
      </c>
      <c r="E89" s="92" t="s">
        <v>628</v>
      </c>
      <c r="F89" s="92" t="s">
        <v>660</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646</v>
      </c>
    </row>
    <row r="90" customFormat="false" ht="13.8" hidden="false" customHeight="false" outlineLevel="0" collapsed="false">
      <c r="A90" s="92" t="s">
        <v>508</v>
      </c>
      <c r="B90" s="92" t="s">
        <v>518</v>
      </c>
      <c r="C90" s="92" t="s">
        <v>507</v>
      </c>
      <c r="D90" s="92" t="s">
        <v>519</v>
      </c>
      <c r="E90" s="92" t="s">
        <v>628</v>
      </c>
      <c r="F90" s="92" t="s">
        <v>519</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646</v>
      </c>
    </row>
    <row r="91" customFormat="false" ht="13.8" hidden="false" customHeight="false" outlineLevel="0" collapsed="false">
      <c r="A91" s="92" t="s">
        <v>508</v>
      </c>
      <c r="B91" s="92" t="s">
        <v>523</v>
      </c>
      <c r="C91" s="92" t="s">
        <v>507</v>
      </c>
      <c r="D91" s="92" t="s">
        <v>652</v>
      </c>
      <c r="E91" s="92" t="s">
        <v>628</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646</v>
      </c>
    </row>
    <row r="92" customFormat="false" ht="13.8" hidden="false" customHeight="false" outlineLevel="0" collapsed="false">
      <c r="A92" s="92" t="s">
        <v>508</v>
      </c>
      <c r="B92" s="92" t="s">
        <v>523</v>
      </c>
      <c r="C92" s="92" t="s">
        <v>507</v>
      </c>
      <c r="D92" s="92" t="s">
        <v>659</v>
      </c>
      <c r="E92" s="92" t="s">
        <v>628</v>
      </c>
      <c r="F92" s="92" t="s">
        <v>659</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646</v>
      </c>
    </row>
    <row r="93" customFormat="false" ht="13.8" hidden="false" customHeight="false" outlineLevel="0" collapsed="false">
      <c r="A93" s="92" t="s">
        <v>508</v>
      </c>
      <c r="B93" s="92" t="s">
        <v>523</v>
      </c>
      <c r="C93" s="92" t="s">
        <v>507</v>
      </c>
      <c r="D93" s="92" t="s">
        <v>660</v>
      </c>
      <c r="E93" s="92" t="s">
        <v>628</v>
      </c>
      <c r="F93" s="92" t="s">
        <v>660</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646</v>
      </c>
    </row>
    <row r="94" customFormat="false" ht="13.8" hidden="false" customHeight="false" outlineLevel="0" collapsed="false">
      <c r="A94" s="92" t="s">
        <v>508</v>
      </c>
      <c r="B94" s="92" t="s">
        <v>523</v>
      </c>
      <c r="C94" s="92" t="s">
        <v>507</v>
      </c>
      <c r="D94" s="92" t="s">
        <v>519</v>
      </c>
      <c r="E94" s="92" t="s">
        <v>628</v>
      </c>
      <c r="F94" s="92" t="s">
        <v>519</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646</v>
      </c>
    </row>
    <row r="95" customFormat="false" ht="13.8" hidden="false" customHeight="false" outlineLevel="0" collapsed="false">
      <c r="A95" s="92" t="s">
        <v>508</v>
      </c>
      <c r="B95" s="92" t="s">
        <v>536</v>
      </c>
      <c r="C95" s="92" t="s">
        <v>507</v>
      </c>
      <c r="D95" s="92" t="s">
        <v>661</v>
      </c>
      <c r="E95" s="92" t="s">
        <v>628</v>
      </c>
      <c r="F95" s="92" t="s">
        <v>661</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646</v>
      </c>
    </row>
    <row r="96" customFormat="false" ht="13.8" hidden="false" customHeight="false" outlineLevel="0" collapsed="false">
      <c r="A96" s="92" t="s">
        <v>508</v>
      </c>
      <c r="B96" s="92" t="s">
        <v>536</v>
      </c>
      <c r="C96" s="92" t="s">
        <v>507</v>
      </c>
      <c r="D96" s="92" t="s">
        <v>662</v>
      </c>
      <c r="E96" s="92" t="s">
        <v>628</v>
      </c>
      <c r="F96" s="92" t="s">
        <v>662</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646</v>
      </c>
    </row>
    <row r="97" customFormat="false" ht="13.8" hidden="false" customHeight="false" outlineLevel="0" collapsed="false">
      <c r="A97" s="92" t="s">
        <v>508</v>
      </c>
      <c r="B97" s="92" t="s">
        <v>536</v>
      </c>
      <c r="C97" s="92" t="s">
        <v>507</v>
      </c>
      <c r="D97" s="92" t="s">
        <v>663</v>
      </c>
      <c r="E97" s="92" t="s">
        <v>628</v>
      </c>
      <c r="F97" s="92" t="s">
        <v>663</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646</v>
      </c>
    </row>
    <row r="98" customFormat="false" ht="13.8" hidden="false" customHeight="false" outlineLevel="0" collapsed="false">
      <c r="A98" s="92" t="s">
        <v>508</v>
      </c>
      <c r="B98" s="92" t="s">
        <v>536</v>
      </c>
      <c r="C98" s="92" t="s">
        <v>507</v>
      </c>
      <c r="D98" s="92" t="s">
        <v>664</v>
      </c>
      <c r="E98" s="92" t="s">
        <v>628</v>
      </c>
      <c r="F98" s="92" t="s">
        <v>664</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646</v>
      </c>
    </row>
    <row r="99" customFormat="false" ht="13.8" hidden="false" customHeight="false" outlineLevel="0" collapsed="false">
      <c r="A99" s="92" t="s">
        <v>508</v>
      </c>
      <c r="B99" s="92" t="s">
        <v>536</v>
      </c>
      <c r="C99" s="92" t="s">
        <v>507</v>
      </c>
      <c r="D99" s="92" t="s">
        <v>665</v>
      </c>
      <c r="E99" s="92" t="s">
        <v>628</v>
      </c>
      <c r="F99" s="92" t="s">
        <v>665</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646</v>
      </c>
    </row>
    <row r="100" customFormat="false" ht="13.8" hidden="false" customHeight="false" outlineLevel="0" collapsed="false">
      <c r="A100" s="92" t="s">
        <v>508</v>
      </c>
      <c r="B100" s="92" t="s">
        <v>536</v>
      </c>
      <c r="C100" s="92" t="s">
        <v>507</v>
      </c>
      <c r="D100" s="92" t="s">
        <v>666</v>
      </c>
      <c r="E100" s="92" t="s">
        <v>628</v>
      </c>
      <c r="F100" s="92" t="s">
        <v>666</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646</v>
      </c>
    </row>
    <row r="101" customFormat="false" ht="13.8" hidden="false" customHeight="false" outlineLevel="0" collapsed="false">
      <c r="A101" s="92" t="s">
        <v>508</v>
      </c>
      <c r="B101" s="92" t="s">
        <v>536</v>
      </c>
      <c r="C101" s="92" t="s">
        <v>507</v>
      </c>
      <c r="D101" s="92" t="s">
        <v>539</v>
      </c>
      <c r="E101" s="92" t="s">
        <v>628</v>
      </c>
      <c r="F101" s="92" t="s">
        <v>539</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646</v>
      </c>
    </row>
    <row r="102" customFormat="false" ht="13.8" hidden="false" customHeight="false" outlineLevel="0" collapsed="false">
      <c r="A102" s="92" t="s">
        <v>508</v>
      </c>
      <c r="B102" s="92" t="s">
        <v>536</v>
      </c>
      <c r="C102" s="92" t="s">
        <v>507</v>
      </c>
      <c r="D102" s="92" t="s">
        <v>535</v>
      </c>
      <c r="E102" s="92" t="s">
        <v>628</v>
      </c>
      <c r="F102" s="92" t="s">
        <v>535</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646</v>
      </c>
    </row>
    <row r="103" customFormat="false" ht="13.8" hidden="false" customHeight="false" outlineLevel="0" collapsed="false">
      <c r="A103" s="92" t="s">
        <v>508</v>
      </c>
      <c r="B103" s="92" t="s">
        <v>536</v>
      </c>
      <c r="C103" s="92" t="s">
        <v>507</v>
      </c>
      <c r="D103" s="92" t="s">
        <v>667</v>
      </c>
      <c r="E103" s="92" t="s">
        <v>628</v>
      </c>
      <c r="F103" s="92" t="s">
        <v>667</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646</v>
      </c>
    </row>
    <row r="104" customFormat="false" ht="13.8" hidden="false" customHeight="false" outlineLevel="0" collapsed="false">
      <c r="A104" s="92" t="s">
        <v>508</v>
      </c>
      <c r="B104" s="92" t="s">
        <v>536</v>
      </c>
      <c r="C104" s="92" t="s">
        <v>507</v>
      </c>
      <c r="D104" s="92" t="s">
        <v>668</v>
      </c>
      <c r="E104" s="92" t="s">
        <v>628</v>
      </c>
      <c r="F104" s="92" t="s">
        <v>668</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646</v>
      </c>
    </row>
    <row r="105" customFormat="false" ht="13.8" hidden="false" customHeight="false" outlineLevel="0" collapsed="false">
      <c r="A105" s="92" t="s">
        <v>508</v>
      </c>
      <c r="B105" s="92" t="s">
        <v>536</v>
      </c>
      <c r="C105" s="92" t="s">
        <v>507</v>
      </c>
      <c r="D105" s="92" t="s">
        <v>669</v>
      </c>
      <c r="E105" s="92" t="s">
        <v>628</v>
      </c>
      <c r="F105" s="92" t="s">
        <v>669</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646</v>
      </c>
    </row>
    <row r="106" customFormat="false" ht="13.8" hidden="false" customHeight="false" outlineLevel="0" collapsed="false">
      <c r="A106" s="92" t="s">
        <v>508</v>
      </c>
      <c r="B106" s="92" t="s">
        <v>536</v>
      </c>
      <c r="C106" s="92" t="s">
        <v>507</v>
      </c>
      <c r="D106" s="92" t="s">
        <v>670</v>
      </c>
      <c r="E106" s="92" t="s">
        <v>628</v>
      </c>
      <c r="F106" s="92" t="s">
        <v>670</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646</v>
      </c>
    </row>
    <row r="107" customFormat="false" ht="13.8" hidden="false" customHeight="false" outlineLevel="0" collapsed="false">
      <c r="A107" s="92" t="s">
        <v>508</v>
      </c>
      <c r="B107" s="92" t="s">
        <v>536</v>
      </c>
      <c r="C107" s="92" t="s">
        <v>507</v>
      </c>
      <c r="D107" s="92" t="s">
        <v>671</v>
      </c>
      <c r="E107" s="92" t="s">
        <v>628</v>
      </c>
      <c r="F107" s="92" t="s">
        <v>671</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646</v>
      </c>
    </row>
    <row r="108" customFormat="false" ht="13.8" hidden="false" customHeight="false" outlineLevel="0" collapsed="false">
      <c r="A108" s="92" t="s">
        <v>508</v>
      </c>
      <c r="B108" s="92" t="s">
        <v>536</v>
      </c>
      <c r="C108" s="92" t="s">
        <v>507</v>
      </c>
      <c r="D108" s="92" t="s">
        <v>672</v>
      </c>
      <c r="E108" s="92" t="s">
        <v>628</v>
      </c>
      <c r="F108" s="92" t="s">
        <v>672</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646</v>
      </c>
    </row>
    <row r="109" customFormat="false" ht="13.8" hidden="false" customHeight="false" outlineLevel="0" collapsed="false">
      <c r="A109" s="92" t="s">
        <v>508</v>
      </c>
      <c r="B109" s="92" t="s">
        <v>536</v>
      </c>
      <c r="C109" s="92" t="s">
        <v>507</v>
      </c>
      <c r="D109" s="92" t="s">
        <v>673</v>
      </c>
      <c r="E109" s="92" t="s">
        <v>628</v>
      </c>
      <c r="F109" s="92" t="s">
        <v>673</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646</v>
      </c>
    </row>
    <row r="110" customFormat="false" ht="13.8" hidden="false" customHeight="false" outlineLevel="0" collapsed="false">
      <c r="A110" s="92" t="s">
        <v>508</v>
      </c>
      <c r="B110" s="92" t="s">
        <v>536</v>
      </c>
      <c r="C110" s="92" t="s">
        <v>507</v>
      </c>
      <c r="D110" s="92" t="s">
        <v>674</v>
      </c>
      <c r="E110" s="92" t="s">
        <v>628</v>
      </c>
      <c r="F110" s="92" t="s">
        <v>674</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646</v>
      </c>
    </row>
    <row r="111" customFormat="false" ht="13.8" hidden="false" customHeight="false" outlineLevel="0" collapsed="false">
      <c r="A111" s="92" t="s">
        <v>508</v>
      </c>
      <c r="B111" s="92" t="s">
        <v>536</v>
      </c>
      <c r="C111" s="92" t="s">
        <v>507</v>
      </c>
      <c r="D111" s="92" t="s">
        <v>675</v>
      </c>
      <c r="E111" s="92" t="s">
        <v>628</v>
      </c>
      <c r="F111" s="92" t="s">
        <v>675</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646</v>
      </c>
    </row>
    <row r="112" customFormat="false" ht="13.8" hidden="false" customHeight="false" outlineLevel="0" collapsed="false">
      <c r="A112" s="92" t="s">
        <v>508</v>
      </c>
      <c r="B112" s="92" t="s">
        <v>536</v>
      </c>
      <c r="C112" s="92" t="s">
        <v>507</v>
      </c>
      <c r="D112" s="92" t="s">
        <v>676</v>
      </c>
      <c r="E112" s="92" t="s">
        <v>628</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646</v>
      </c>
    </row>
    <row r="113" customFormat="false" ht="13.8" hidden="false" customHeight="false" outlineLevel="0" collapsed="false">
      <c r="A113" s="92" t="s">
        <v>508</v>
      </c>
      <c r="B113" s="92" t="s">
        <v>521</v>
      </c>
      <c r="C113" s="92" t="s">
        <v>509</v>
      </c>
      <c r="D113" s="92" t="s">
        <v>652</v>
      </c>
      <c r="E113" s="92" t="s">
        <v>628</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646</v>
      </c>
    </row>
    <row r="114" customFormat="false" ht="13.8" hidden="false" customHeight="false" outlineLevel="0" collapsed="false">
      <c r="A114" s="92" t="s">
        <v>508</v>
      </c>
      <c r="B114" s="92" t="s">
        <v>521</v>
      </c>
      <c r="C114" s="92" t="s">
        <v>509</v>
      </c>
      <c r="D114" s="92" t="s">
        <v>658</v>
      </c>
      <c r="E114" s="92" t="s">
        <v>628</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646</v>
      </c>
    </row>
    <row r="115" customFormat="false" ht="13.8" hidden="false" customHeight="false" outlineLevel="0" collapsed="false">
      <c r="A115" s="92" t="s">
        <v>508</v>
      </c>
      <c r="B115" s="92" t="s">
        <v>521</v>
      </c>
      <c r="C115" s="92" t="s">
        <v>509</v>
      </c>
      <c r="D115" s="92" t="s">
        <v>657</v>
      </c>
      <c r="E115" s="92" t="s">
        <v>628</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646</v>
      </c>
    </row>
    <row r="116" customFormat="false" ht="13.8" hidden="false" customHeight="false" outlineLevel="0" collapsed="false">
      <c r="A116" s="92" t="s">
        <v>508</v>
      </c>
      <c r="B116" s="92" t="s">
        <v>521</v>
      </c>
      <c r="C116" s="92" t="s">
        <v>509</v>
      </c>
      <c r="D116" s="92" t="s">
        <v>656</v>
      </c>
      <c r="E116" s="92" t="s">
        <v>628</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646</v>
      </c>
    </row>
    <row r="117" customFormat="false" ht="13.8" hidden="false" customHeight="false" outlineLevel="0" collapsed="false">
      <c r="A117" s="92" t="s">
        <v>508</v>
      </c>
      <c r="B117" s="92" t="s">
        <v>521</v>
      </c>
      <c r="C117" s="92" t="s">
        <v>507</v>
      </c>
      <c r="D117" s="92" t="s">
        <v>652</v>
      </c>
      <c r="E117" s="92" t="s">
        <v>628</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646</v>
      </c>
    </row>
    <row r="118" customFormat="false" ht="13.8" hidden="false" customHeight="false" outlineLevel="0" collapsed="false">
      <c r="A118" s="92" t="s">
        <v>508</v>
      </c>
      <c r="B118" s="92" t="s">
        <v>521</v>
      </c>
      <c r="C118" s="92" t="s">
        <v>507</v>
      </c>
      <c r="D118" s="92" t="s">
        <v>659</v>
      </c>
      <c r="E118" s="92" t="s">
        <v>628</v>
      </c>
      <c r="F118" s="92" t="s">
        <v>659</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646</v>
      </c>
    </row>
    <row r="119" customFormat="false" ht="13.8" hidden="false" customHeight="false" outlineLevel="0" collapsed="false">
      <c r="A119" s="92" t="s">
        <v>508</v>
      </c>
      <c r="B119" s="92" t="s">
        <v>521</v>
      </c>
      <c r="C119" s="92" t="s">
        <v>507</v>
      </c>
      <c r="D119" s="92" t="s">
        <v>660</v>
      </c>
      <c r="E119" s="92" t="s">
        <v>628</v>
      </c>
      <c r="F119" s="92" t="s">
        <v>660</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646</v>
      </c>
    </row>
    <row r="120" customFormat="false" ht="13.8" hidden="false" customHeight="false" outlineLevel="0" collapsed="false">
      <c r="A120" s="92" t="s">
        <v>508</v>
      </c>
      <c r="B120" s="92" t="s">
        <v>521</v>
      </c>
      <c r="C120" s="92" t="s">
        <v>507</v>
      </c>
      <c r="D120" s="92" t="s">
        <v>519</v>
      </c>
      <c r="E120" s="92" t="s">
        <v>628</v>
      </c>
      <c r="F120" s="92" t="s">
        <v>519</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646</v>
      </c>
    </row>
    <row r="121" customFormat="false" ht="13.8" hidden="false" customHeight="false" outlineLevel="0" collapsed="false">
      <c r="A121" s="92" t="s">
        <v>508</v>
      </c>
      <c r="B121" s="92" t="s">
        <v>521</v>
      </c>
      <c r="C121" s="92" t="s">
        <v>507</v>
      </c>
      <c r="D121" s="92" t="s">
        <v>661</v>
      </c>
      <c r="E121" s="92" t="s">
        <v>628</v>
      </c>
      <c r="F121" s="92" t="s">
        <v>661</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646</v>
      </c>
    </row>
    <row r="122" customFormat="false" ht="13.8" hidden="false" customHeight="false" outlineLevel="0" collapsed="false">
      <c r="A122" s="92" t="s">
        <v>508</v>
      </c>
      <c r="B122" s="92" t="s">
        <v>521</v>
      </c>
      <c r="C122" s="92" t="s">
        <v>507</v>
      </c>
      <c r="D122" s="92" t="s">
        <v>662</v>
      </c>
      <c r="E122" s="92" t="s">
        <v>628</v>
      </c>
      <c r="F122" s="92" t="s">
        <v>662</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646</v>
      </c>
    </row>
    <row r="123" customFormat="false" ht="13.8" hidden="false" customHeight="false" outlineLevel="0" collapsed="false">
      <c r="A123" s="92" t="s">
        <v>508</v>
      </c>
      <c r="B123" s="92" t="s">
        <v>521</v>
      </c>
      <c r="C123" s="92" t="s">
        <v>507</v>
      </c>
      <c r="D123" s="92" t="s">
        <v>663</v>
      </c>
      <c r="E123" s="92" t="s">
        <v>628</v>
      </c>
      <c r="F123" s="92" t="s">
        <v>663</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646</v>
      </c>
    </row>
    <row r="124" customFormat="false" ht="13.8" hidden="false" customHeight="false" outlineLevel="0" collapsed="false">
      <c r="A124" s="92" t="s">
        <v>508</v>
      </c>
      <c r="B124" s="92" t="s">
        <v>521</v>
      </c>
      <c r="C124" s="92" t="s">
        <v>507</v>
      </c>
      <c r="D124" s="92" t="s">
        <v>664</v>
      </c>
      <c r="E124" s="92" t="s">
        <v>628</v>
      </c>
      <c r="F124" s="92" t="s">
        <v>664</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646</v>
      </c>
    </row>
    <row r="125" customFormat="false" ht="13.8" hidden="false" customHeight="false" outlineLevel="0" collapsed="false">
      <c r="A125" s="92" t="s">
        <v>508</v>
      </c>
      <c r="B125" s="92" t="s">
        <v>521</v>
      </c>
      <c r="C125" s="92" t="s">
        <v>507</v>
      </c>
      <c r="D125" s="92" t="s">
        <v>665</v>
      </c>
      <c r="E125" s="92" t="s">
        <v>628</v>
      </c>
      <c r="F125" s="92" t="s">
        <v>665</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646</v>
      </c>
    </row>
    <row r="126" customFormat="false" ht="13.8" hidden="false" customHeight="false" outlineLevel="0" collapsed="false">
      <c r="A126" s="92" t="s">
        <v>508</v>
      </c>
      <c r="B126" s="92" t="s">
        <v>521</v>
      </c>
      <c r="C126" s="92" t="s">
        <v>507</v>
      </c>
      <c r="D126" s="92" t="s">
        <v>666</v>
      </c>
      <c r="E126" s="92" t="s">
        <v>628</v>
      </c>
      <c r="F126" s="92" t="s">
        <v>666</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646</v>
      </c>
    </row>
    <row r="127" customFormat="false" ht="13.8" hidden="false" customHeight="false" outlineLevel="0" collapsed="false">
      <c r="A127" s="92" t="s">
        <v>508</v>
      </c>
      <c r="B127" s="92" t="s">
        <v>521</v>
      </c>
      <c r="C127" s="92" t="s">
        <v>507</v>
      </c>
      <c r="D127" s="92" t="s">
        <v>539</v>
      </c>
      <c r="E127" s="92" t="s">
        <v>628</v>
      </c>
      <c r="F127" s="92" t="s">
        <v>539</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646</v>
      </c>
    </row>
    <row r="128" customFormat="false" ht="13.8" hidden="false" customHeight="false" outlineLevel="0" collapsed="false">
      <c r="A128" s="92" t="s">
        <v>508</v>
      </c>
      <c r="B128" s="92" t="s">
        <v>521</v>
      </c>
      <c r="C128" s="92" t="s">
        <v>507</v>
      </c>
      <c r="D128" s="92" t="s">
        <v>535</v>
      </c>
      <c r="E128" s="92" t="s">
        <v>628</v>
      </c>
      <c r="F128" s="92" t="s">
        <v>535</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646</v>
      </c>
    </row>
    <row r="129" customFormat="false" ht="13.8" hidden="false" customHeight="false" outlineLevel="0" collapsed="false">
      <c r="A129" s="92" t="s">
        <v>508</v>
      </c>
      <c r="B129" s="92" t="s">
        <v>521</v>
      </c>
      <c r="C129" s="92" t="s">
        <v>507</v>
      </c>
      <c r="D129" s="92" t="s">
        <v>667</v>
      </c>
      <c r="E129" s="92" t="s">
        <v>628</v>
      </c>
      <c r="F129" s="92" t="s">
        <v>667</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646</v>
      </c>
    </row>
    <row r="130" customFormat="false" ht="13.8" hidden="false" customHeight="false" outlineLevel="0" collapsed="false">
      <c r="A130" s="92" t="s">
        <v>508</v>
      </c>
      <c r="B130" s="92" t="s">
        <v>521</v>
      </c>
      <c r="C130" s="92" t="s">
        <v>507</v>
      </c>
      <c r="D130" s="92" t="s">
        <v>668</v>
      </c>
      <c r="E130" s="92" t="s">
        <v>628</v>
      </c>
      <c r="F130" s="92" t="s">
        <v>668</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646</v>
      </c>
    </row>
    <row r="131" customFormat="false" ht="13.8" hidden="false" customHeight="false" outlineLevel="0" collapsed="false">
      <c r="A131" s="92" t="s">
        <v>508</v>
      </c>
      <c r="B131" s="92" t="s">
        <v>521</v>
      </c>
      <c r="C131" s="92" t="s">
        <v>507</v>
      </c>
      <c r="D131" s="92" t="s">
        <v>669</v>
      </c>
      <c r="E131" s="92" t="s">
        <v>628</v>
      </c>
      <c r="F131" s="92" t="s">
        <v>669</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646</v>
      </c>
    </row>
    <row r="132" customFormat="false" ht="13.8" hidden="false" customHeight="false" outlineLevel="0" collapsed="false">
      <c r="A132" s="92" t="s">
        <v>508</v>
      </c>
      <c r="B132" s="92" t="s">
        <v>521</v>
      </c>
      <c r="C132" s="92" t="s">
        <v>507</v>
      </c>
      <c r="D132" s="92" t="s">
        <v>670</v>
      </c>
      <c r="E132" s="92" t="s">
        <v>628</v>
      </c>
      <c r="F132" s="92" t="s">
        <v>670</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646</v>
      </c>
    </row>
    <row r="133" customFormat="false" ht="13.8" hidden="false" customHeight="false" outlineLevel="0" collapsed="false">
      <c r="A133" s="92" t="s">
        <v>508</v>
      </c>
      <c r="B133" s="92" t="s">
        <v>521</v>
      </c>
      <c r="C133" s="92" t="s">
        <v>507</v>
      </c>
      <c r="D133" s="92" t="s">
        <v>671</v>
      </c>
      <c r="E133" s="92" t="s">
        <v>628</v>
      </c>
      <c r="F133" s="92" t="s">
        <v>671</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646</v>
      </c>
    </row>
    <row r="134" customFormat="false" ht="13.8" hidden="false" customHeight="false" outlineLevel="0" collapsed="false">
      <c r="A134" s="92" t="s">
        <v>508</v>
      </c>
      <c r="B134" s="92" t="s">
        <v>521</v>
      </c>
      <c r="C134" s="92" t="s">
        <v>507</v>
      </c>
      <c r="D134" s="92" t="s">
        <v>672</v>
      </c>
      <c r="E134" s="92" t="s">
        <v>628</v>
      </c>
      <c r="F134" s="92" t="s">
        <v>672</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646</v>
      </c>
    </row>
    <row r="135" customFormat="false" ht="13.8" hidden="false" customHeight="false" outlineLevel="0" collapsed="false">
      <c r="A135" s="92" t="s">
        <v>508</v>
      </c>
      <c r="B135" s="92" t="s">
        <v>521</v>
      </c>
      <c r="C135" s="92" t="s">
        <v>507</v>
      </c>
      <c r="D135" s="92" t="s">
        <v>673</v>
      </c>
      <c r="E135" s="92" t="s">
        <v>628</v>
      </c>
      <c r="F135" s="92" t="s">
        <v>673</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646</v>
      </c>
    </row>
    <row r="136" customFormat="false" ht="13.8" hidden="false" customHeight="false" outlineLevel="0" collapsed="false">
      <c r="A136" s="92" t="s">
        <v>508</v>
      </c>
      <c r="B136" s="92" t="s">
        <v>521</v>
      </c>
      <c r="C136" s="92" t="s">
        <v>507</v>
      </c>
      <c r="D136" s="92" t="s">
        <v>674</v>
      </c>
      <c r="E136" s="92" t="s">
        <v>628</v>
      </c>
      <c r="F136" s="92" t="s">
        <v>674</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646</v>
      </c>
    </row>
    <row r="137" customFormat="false" ht="13.8" hidden="false" customHeight="false" outlineLevel="0" collapsed="false">
      <c r="A137" s="92" t="s">
        <v>508</v>
      </c>
      <c r="B137" s="92" t="s">
        <v>521</v>
      </c>
      <c r="C137" s="92" t="s">
        <v>507</v>
      </c>
      <c r="D137" s="92" t="s">
        <v>675</v>
      </c>
      <c r="E137" s="92" t="s">
        <v>628</v>
      </c>
      <c r="F137" s="92" t="s">
        <v>675</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646</v>
      </c>
    </row>
    <row r="138" customFormat="false" ht="13.8" hidden="false" customHeight="false" outlineLevel="0" collapsed="false">
      <c r="A138" s="92" t="s">
        <v>508</v>
      </c>
      <c r="B138" s="92" t="s">
        <v>521</v>
      </c>
      <c r="C138" s="92" t="s">
        <v>507</v>
      </c>
      <c r="D138" s="92" t="s">
        <v>676</v>
      </c>
      <c r="E138" s="92" t="s">
        <v>628</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646</v>
      </c>
    </row>
    <row r="139" customFormat="false" ht="13.8" hidden="false" customHeight="false" outlineLevel="0" collapsed="false">
      <c r="A139" s="92" t="s">
        <v>510</v>
      </c>
      <c r="B139" s="92" t="s">
        <v>532</v>
      </c>
      <c r="C139" s="92" t="s">
        <v>628</v>
      </c>
      <c r="D139" s="92" t="s">
        <v>628</v>
      </c>
      <c r="E139" s="92" t="s">
        <v>628</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646</v>
      </c>
    </row>
    <row r="140" customFormat="false" ht="13.8" hidden="false" customHeight="false" outlineLevel="0" collapsed="false">
      <c r="A140" s="92" t="s">
        <v>510</v>
      </c>
      <c r="B140" s="92" t="s">
        <v>521</v>
      </c>
      <c r="C140" s="92" t="s">
        <v>628</v>
      </c>
      <c r="D140" s="92" t="s">
        <v>628</v>
      </c>
      <c r="E140" s="92" t="s">
        <v>628</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646</v>
      </c>
    </row>
    <row r="141" customFormat="false" ht="13.8" hidden="false" customHeight="false" outlineLevel="0" collapsed="false">
      <c r="A141" s="92" t="s">
        <v>510</v>
      </c>
      <c r="B141" s="92" t="s">
        <v>528</v>
      </c>
      <c r="C141" s="92" t="s">
        <v>628</v>
      </c>
      <c r="D141" s="92" t="s">
        <v>628</v>
      </c>
      <c r="E141" s="92" t="s">
        <v>628</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646</v>
      </c>
    </row>
    <row r="144" customFormat="false" ht="13.8" hidden="false" customHeight="true" outlineLevel="0" collapsed="false">
      <c r="L144" s="112" t="s">
        <v>677</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2890625" defaultRowHeight="13.8" zeroHeight="false" outlineLevelRow="0" outlineLevelCol="0"/>
  <cols>
    <col min="1" max="1" customWidth="true" hidden="false" style="0" width="39.16" collapsed="true" outlineLevel="0"/>
    <col min="2" max="2" customWidth="true" hidden="false" style="0" width="29.18" collapsed="true" outlineLevel="0"/>
    <col min="3" max="3" customWidth="true" hidden="false" style="0" width="47.17" collapsed="true" outlineLevel="0"/>
    <col min="4" max="5" customWidth="true" hidden="false" style="0" width="11.72" collapsed="true" outlineLevel="0"/>
    <col min="16" max="16" customWidth="true" hidden="false" style="0" width="13.29" collapsed="true" outlineLevel="0"/>
    <col min="31" max="31" customWidth="true" hidden="false" style="113" width="18.73" collapsed="true" outlineLevel="0"/>
    <col min="32" max="32" customWidth="true" hidden="false" style="0" width="30.7" collapsed="true" outlineLevel="0"/>
    <col min="39" max="40" customWidth="true" hidden="false" style="0" width="11.72" collapsed="true" outlineLevel="0"/>
  </cols>
  <sheetData>
    <row r="1" customFormat="false" ht="13.8" hidden="false" customHeight="false" outlineLevel="0" collapsed="false">
      <c r="C1" s="114" t="s">
        <v>678</v>
      </c>
    </row>
    <row r="2" customFormat="false" ht="16.5" hidden="false" customHeight="true" outlineLevel="0" collapsed="false">
      <c r="B2" s="115" t="s">
        <v>679</v>
      </c>
      <c r="C2" s="116" t="s">
        <v>680</v>
      </c>
      <c r="D2" s="116" t="s">
        <v>681</v>
      </c>
      <c r="E2" s="116"/>
      <c r="F2" s="116"/>
      <c r="G2" s="116"/>
      <c r="H2" s="116"/>
      <c r="I2" s="116"/>
      <c r="J2" s="116"/>
      <c r="K2" s="116"/>
      <c r="L2" s="116"/>
      <c r="M2" s="116"/>
      <c r="N2" s="116"/>
      <c r="O2" s="116"/>
      <c r="P2" s="86" t="s">
        <v>682</v>
      </c>
      <c r="Q2" s="116" t="s">
        <v>559</v>
      </c>
      <c r="R2" s="117" t="s">
        <v>560</v>
      </c>
      <c r="S2" s="117"/>
      <c r="T2" s="117"/>
      <c r="U2" s="117"/>
      <c r="V2" s="117"/>
      <c r="W2" s="117"/>
      <c r="X2" s="117" t="s">
        <v>562</v>
      </c>
      <c r="Y2" s="117"/>
      <c r="Z2" s="117"/>
      <c r="AA2" s="117"/>
      <c r="AB2" s="117"/>
      <c r="AC2" s="117"/>
      <c r="AD2" s="117" t="s">
        <v>683</v>
      </c>
      <c r="AE2" s="118" t="s">
        <v>684</v>
      </c>
      <c r="AF2" s="119" t="s">
        <v>685</v>
      </c>
      <c r="AG2" s="119"/>
      <c r="AH2" s="119"/>
      <c r="AI2" s="117" t="s">
        <v>568</v>
      </c>
      <c r="AJ2" s="117" t="s">
        <v>563</v>
      </c>
      <c r="AK2" s="117"/>
      <c r="AL2" s="117"/>
      <c r="AM2" s="117" t="s">
        <v>686</v>
      </c>
      <c r="AN2" s="117"/>
      <c r="AO2" s="117"/>
      <c r="AP2" s="117"/>
      <c r="AQ2" s="117"/>
    </row>
    <row r="3" customFormat="false" ht="13.8" hidden="false" customHeight="false" outlineLevel="0" collapsed="false">
      <c r="B3" s="115"/>
      <c r="C3" s="116"/>
      <c r="D3" s="116" t="s">
        <v>687</v>
      </c>
      <c r="E3" s="116"/>
      <c r="F3" s="116"/>
      <c r="G3" s="116"/>
      <c r="H3" s="116"/>
      <c r="I3" s="116"/>
      <c r="J3" s="116" t="s">
        <v>688</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689</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587</v>
      </c>
      <c r="E5" s="120" t="s">
        <v>587</v>
      </c>
      <c r="F5" s="120" t="s">
        <v>595</v>
      </c>
      <c r="G5" s="120" t="s">
        <v>596</v>
      </c>
      <c r="H5" s="120" t="s">
        <v>597</v>
      </c>
      <c r="I5" s="120" t="s">
        <v>597</v>
      </c>
      <c r="J5" s="120" t="s">
        <v>587</v>
      </c>
      <c r="K5" s="120" t="s">
        <v>587</v>
      </c>
      <c r="L5" s="120" t="s">
        <v>595</v>
      </c>
      <c r="M5" s="120" t="s">
        <v>596</v>
      </c>
      <c r="N5" s="120" t="s">
        <v>597</v>
      </c>
      <c r="O5" s="120" t="s">
        <v>597</v>
      </c>
      <c r="P5" s="86"/>
      <c r="Q5" s="116"/>
      <c r="R5" s="120" t="s">
        <v>587</v>
      </c>
      <c r="S5" s="120" t="s">
        <v>587</v>
      </c>
      <c r="T5" s="120" t="s">
        <v>595</v>
      </c>
      <c r="U5" s="120" t="s">
        <v>596</v>
      </c>
      <c r="V5" s="120" t="s">
        <v>690</v>
      </c>
      <c r="W5" s="120" t="s">
        <v>598</v>
      </c>
      <c r="X5" s="120" t="s">
        <v>587</v>
      </c>
      <c r="Y5" s="120" t="s">
        <v>587</v>
      </c>
      <c r="Z5" s="120" t="s">
        <v>595</v>
      </c>
      <c r="AA5" s="120" t="s">
        <v>691</v>
      </c>
      <c r="AB5" s="120" t="s">
        <v>691</v>
      </c>
      <c r="AC5" s="120" t="s">
        <v>691</v>
      </c>
      <c r="AD5" s="117"/>
      <c r="AE5" s="118"/>
      <c r="AF5" s="86" t="s">
        <v>692</v>
      </c>
      <c r="AG5" s="86"/>
      <c r="AH5" s="121" t="s">
        <v>693</v>
      </c>
      <c r="AI5" s="117"/>
      <c r="AJ5" s="120"/>
      <c r="AK5" s="120"/>
      <c r="AL5" s="120"/>
      <c r="AM5" s="120" t="s">
        <v>587</v>
      </c>
      <c r="AN5" s="120" t="s">
        <v>587</v>
      </c>
      <c r="AO5" s="120" t="s">
        <v>595</v>
      </c>
      <c r="AP5" s="120" t="s">
        <v>596</v>
      </c>
      <c r="AQ5" s="120" t="s">
        <v>597</v>
      </c>
    </row>
    <row r="6" customFormat="false" ht="78.75" hidden="false" customHeight="true" outlineLevel="0" collapsed="false">
      <c r="B6" s="115"/>
      <c r="C6" s="116"/>
      <c r="D6" s="120" t="s">
        <v>694</v>
      </c>
      <c r="E6" s="120" t="s">
        <v>695</v>
      </c>
      <c r="F6" s="120" t="s">
        <v>696</v>
      </c>
      <c r="G6" s="120" t="s">
        <v>697</v>
      </c>
      <c r="H6" s="120" t="s">
        <v>698</v>
      </c>
      <c r="I6" s="120" t="s">
        <v>699</v>
      </c>
      <c r="J6" s="120" t="s">
        <v>694</v>
      </c>
      <c r="K6" s="120" t="s">
        <v>695</v>
      </c>
      <c r="L6" s="120" t="s">
        <v>696</v>
      </c>
      <c r="M6" s="120" t="s">
        <v>697</v>
      </c>
      <c r="N6" s="120" t="s">
        <v>698</v>
      </c>
      <c r="O6" s="120" t="s">
        <v>699</v>
      </c>
      <c r="P6" s="86"/>
      <c r="Q6" s="122"/>
      <c r="R6" s="120" t="s">
        <v>694</v>
      </c>
      <c r="S6" s="120" t="s">
        <v>695</v>
      </c>
      <c r="T6" s="120" t="s">
        <v>696</v>
      </c>
      <c r="U6" s="120" t="s">
        <v>697</v>
      </c>
      <c r="V6" s="120" t="s">
        <v>700</v>
      </c>
      <c r="W6" s="120" t="s">
        <v>699</v>
      </c>
      <c r="X6" s="120" t="s">
        <v>694</v>
      </c>
      <c r="Y6" s="120" t="s">
        <v>695</v>
      </c>
      <c r="Z6" s="120" t="s">
        <v>696</v>
      </c>
      <c r="AA6" s="120" t="s">
        <v>701</v>
      </c>
      <c r="AB6" s="120" t="s">
        <v>701</v>
      </c>
      <c r="AC6" s="120" t="s">
        <v>699</v>
      </c>
      <c r="AD6" s="120"/>
      <c r="AE6" s="123"/>
      <c r="AF6" s="115" t="s">
        <v>702</v>
      </c>
      <c r="AG6" s="124" t="s">
        <v>703</v>
      </c>
      <c r="AH6" s="124"/>
      <c r="AI6" s="121"/>
      <c r="AJ6" s="120" t="s">
        <v>704</v>
      </c>
      <c r="AK6" s="120" t="s">
        <v>705</v>
      </c>
      <c r="AL6" s="120" t="s">
        <v>706</v>
      </c>
      <c r="AM6" s="120" t="s">
        <v>694</v>
      </c>
      <c r="AN6" s="120" t="s">
        <v>695</v>
      </c>
      <c r="AO6" s="120" t="s">
        <v>696</v>
      </c>
      <c r="AP6" s="120" t="s">
        <v>697</v>
      </c>
      <c r="AQ6" s="120" t="s">
        <v>698</v>
      </c>
    </row>
    <row r="7" customFormat="false" ht="13.8" hidden="false" customHeight="false" outlineLevel="0" collapsed="false">
      <c r="B7" s="125"/>
      <c r="C7" s="126"/>
      <c r="D7" s="127" t="s">
        <v>707</v>
      </c>
      <c r="E7" s="127" t="s">
        <v>708</v>
      </c>
      <c r="F7" s="127" t="s">
        <v>709</v>
      </c>
      <c r="G7" s="127" t="s">
        <v>710</v>
      </c>
      <c r="H7" s="127" t="s">
        <v>711</v>
      </c>
      <c r="I7" s="127" t="s">
        <v>712</v>
      </c>
      <c r="J7" s="127" t="s">
        <v>707</v>
      </c>
      <c r="K7" s="127" t="s">
        <v>708</v>
      </c>
      <c r="L7" s="127" t="s">
        <v>709</v>
      </c>
      <c r="M7" s="127" t="s">
        <v>710</v>
      </c>
      <c r="N7" s="127" t="s">
        <v>711</v>
      </c>
      <c r="O7" s="127" t="s">
        <v>712</v>
      </c>
      <c r="P7" s="86"/>
      <c r="Q7" s="122"/>
      <c r="R7" s="127" t="s">
        <v>707</v>
      </c>
      <c r="S7" s="127" t="s">
        <v>708</v>
      </c>
      <c r="T7" s="127" t="s">
        <v>709</v>
      </c>
      <c r="U7" s="127" t="s">
        <v>710</v>
      </c>
      <c r="V7" s="127" t="s">
        <v>711</v>
      </c>
      <c r="W7" s="120" t="s">
        <v>712</v>
      </c>
      <c r="X7" s="127" t="s">
        <v>707</v>
      </c>
      <c r="Y7" s="127" t="s">
        <v>708</v>
      </c>
      <c r="Z7" s="127" t="s">
        <v>709</v>
      </c>
      <c r="AA7" s="127" t="s">
        <v>710</v>
      </c>
      <c r="AB7" s="127" t="s">
        <v>711</v>
      </c>
      <c r="AC7" s="127" t="s">
        <v>712</v>
      </c>
      <c r="AD7" s="120"/>
      <c r="AE7" s="123"/>
      <c r="AF7" s="128"/>
      <c r="AG7" s="121"/>
      <c r="AH7" s="121"/>
      <c r="AI7" s="121"/>
      <c r="AJ7" s="91" t="s">
        <v>713</v>
      </c>
      <c r="AK7" s="91" t="s">
        <v>714</v>
      </c>
      <c r="AL7" s="91" t="s">
        <v>715</v>
      </c>
      <c r="AM7" s="127" t="s">
        <v>707</v>
      </c>
      <c r="AN7" s="127" t="s">
        <v>708</v>
      </c>
      <c r="AO7" s="127" t="s">
        <v>709</v>
      </c>
      <c r="AP7" s="127" t="s">
        <v>710</v>
      </c>
      <c r="AQ7" s="127" t="s">
        <v>711</v>
      </c>
    </row>
    <row r="8" customFormat="false" ht="15" hidden="false" customHeight="true" outlineLevel="0" collapsed="false">
      <c r="A8" s="0" t="str">
        <f aca="false">B8&amp;" "&amp;C8</f>
        <v>Xe chở hàng Rơ mooc thông thường</v>
      </c>
      <c r="B8" s="129" t="s">
        <v>512</v>
      </c>
      <c r="C8" s="130" t="s">
        <v>538</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540</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544</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527</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530</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541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543</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542</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521</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526</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716</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528</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717</v>
      </c>
      <c r="C19" s="141" t="s">
        <v>529</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717</v>
      </c>
      <c r="C20" s="141" t="s">
        <v>522</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717</v>
      </c>
      <c r="C21" s="150" t="s">
        <v>534</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717</v>
      </c>
      <c r="C22" s="150" t="s">
        <v>528</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717</v>
      </c>
      <c r="C23" s="141" t="s">
        <v>537</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717</v>
      </c>
      <c r="C24" s="151" t="s">
        <v>525</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716</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717</v>
      </c>
      <c r="C25" s="151" t="s">
        <v>718</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716</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717</v>
      </c>
      <c r="C26" s="150" t="s">
        <v>526</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716</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717</v>
      </c>
      <c r="C27" s="151" t="s">
        <v>518</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716</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717</v>
      </c>
      <c r="C28" s="141" t="s">
        <v>523</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716</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717</v>
      </c>
      <c r="C29" s="141" t="s">
        <v>536</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717</v>
      </c>
      <c r="C30" s="150" t="s">
        <v>521</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510</v>
      </c>
      <c r="C31" s="159" t="s">
        <v>532</v>
      </c>
      <c r="D31" s="160" t="n">
        <v>0.028</v>
      </c>
      <c r="E31" s="160" t="n">
        <v>0.028</v>
      </c>
      <c r="F31" s="160" t="n">
        <v>0.032</v>
      </c>
      <c r="G31" s="160" t="n">
        <v>0.052</v>
      </c>
      <c r="H31" s="160" t="s">
        <v>719</v>
      </c>
      <c r="I31" s="160" t="s">
        <v>719</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510</v>
      </c>
      <c r="C32" s="171" t="s">
        <v>521</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510</v>
      </c>
      <c r="C33" s="171" t="s">
        <v>528</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720</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721</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722</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723</v>
      </c>
      <c r="AE39" s="190"/>
    </row>
    <row r="40" customFormat="false" ht="13.8" hidden="false" customHeight="false" outlineLevel="0" collapsed="false">
      <c r="C40" s="189" t="s">
        <v>561</v>
      </c>
    </row>
    <row r="41" customFormat="false" ht="13.8" hidden="false" customHeight="false" outlineLevel="0" collapsed="false">
      <c r="C41" s="180" t="s">
        <v>724</v>
      </c>
      <c r="D41" s="0" t="s">
        <v>628</v>
      </c>
    </row>
    <row r="42" customFormat="false" ht="13.8" hidden="false" customHeight="false" outlineLevel="0" collapsed="false">
      <c r="C42" s="191" t="s">
        <v>725</v>
      </c>
      <c r="D42" s="192" t="s">
        <v>726</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727</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564</v>
      </c>
    </row>
    <row r="50" customFormat="false" ht="13.8" hidden="false" customHeight="false" outlineLevel="0" collapsed="false">
      <c r="C50" s="180" t="s">
        <v>728</v>
      </c>
    </row>
    <row r="51" customFormat="false" ht="13.8" hidden="false" customHeight="false" outlineLevel="0" collapsed="false">
      <c r="C51" s="180"/>
    </row>
    <row r="52" customFormat="false" ht="13.8" hidden="false" customHeight="false" outlineLevel="0" collapsed="false">
      <c r="C52" s="180" t="s">
        <v>567</v>
      </c>
      <c r="D52" s="196" t="s">
        <v>729</v>
      </c>
    </row>
    <row r="53" customFormat="false" ht="13.8" hidden="false" customHeight="false" outlineLevel="0" collapsed="false">
      <c r="C53" s="180" t="s">
        <v>730</v>
      </c>
      <c r="D53" s="0" t="s">
        <v>731</v>
      </c>
    </row>
    <row r="54" customFormat="false" ht="13.8" hidden="false" customHeight="false" outlineLevel="0" collapsed="false">
      <c r="C54" s="180" t="s">
        <v>732</v>
      </c>
      <c r="D54" s="0" t="s">
        <v>733</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58984375" defaultRowHeight="14.5" zeroHeight="false" outlineLevelRow="0" outlineLevelCol="0"/>
  <cols>
    <col min="6" max="6" customWidth="true" hidden="false" style="0" width="13.55" collapsed="true" outlineLevel="0"/>
    <col min="7" max="7" customWidth="true" hidden="false" style="0" width="10.54" collapsed="true" outlineLevel="0"/>
    <col min="16" max="16" customWidth="true" hidden="false" style="0" width="12.56" collapsed="true" outlineLevel="0"/>
    <col min="23" max="23" customWidth="true" hidden="false" style="0" width="12.49" collapsed="true" outlineLevel="0"/>
    <col min="25" max="26" customWidth="true" hidden="false" style="0" width="11.95" collapsed="true" outlineLevel="0"/>
    <col min="28" max="28" customWidth="true" hidden="false" style="0" width="13.36" collapsed="true" outlineLevel="0"/>
  </cols>
  <sheetData>
    <row r="1" customFormat="false" ht="13.8" hidden="false" customHeight="false" outlineLevel="0" collapsed="false">
      <c r="A1" s="0" t="s">
        <v>734</v>
      </c>
      <c r="D1" s="0" t="s">
        <v>735</v>
      </c>
      <c r="F1" s="0" t="s">
        <v>561</v>
      </c>
      <c r="I1" s="0" t="s">
        <v>736</v>
      </c>
      <c r="L1" s="0" t="s">
        <v>737</v>
      </c>
      <c r="P1" s="0" t="s">
        <v>589</v>
      </c>
      <c r="R1" s="197" t="s">
        <v>738</v>
      </c>
      <c r="U1" s="0" t="s">
        <v>739</v>
      </c>
      <c r="V1" s="0" t="s">
        <v>740</v>
      </c>
      <c r="W1" s="0" t="s">
        <v>561</v>
      </c>
      <c r="Y1" s="0" t="s">
        <v>741</v>
      </c>
      <c r="Z1" s="0" t="s">
        <v>559</v>
      </c>
      <c r="AA1" s="0" t="s">
        <v>564</v>
      </c>
      <c r="AB1" s="0" t="s">
        <v>566</v>
      </c>
      <c r="AC1" s="0" t="s">
        <v>567</v>
      </c>
      <c r="AD1" s="0" t="s">
        <v>568</v>
      </c>
    </row>
    <row r="2" customFormat="false" ht="13.8" hidden="false" customHeight="false" outlineLevel="0" collapsed="false">
      <c r="A2" s="0" t="n">
        <v>0</v>
      </c>
      <c r="B2" s="0" t="s">
        <v>707</v>
      </c>
      <c r="D2" s="0" t="s">
        <v>592</v>
      </c>
      <c r="F2" s="0" t="s">
        <v>593</v>
      </c>
      <c r="G2" s="0" t="n">
        <v>0</v>
      </c>
      <c r="I2" s="0" t="n">
        <v>0</v>
      </c>
      <c r="J2" s="0" t="s">
        <v>713</v>
      </c>
      <c r="L2" s="0" t="n">
        <v>0</v>
      </c>
      <c r="M2" s="198" t="n">
        <v>0.3</v>
      </c>
      <c r="P2" s="0" t="s">
        <v>742</v>
      </c>
      <c r="R2" s="197" t="s">
        <v>609</v>
      </c>
      <c r="U2" s="0" t="s">
        <v>743</v>
      </c>
      <c r="V2" s="0" t="s">
        <v>592</v>
      </c>
      <c r="W2" s="199" t="s">
        <v>593</v>
      </c>
      <c r="Y2" s="200" t="n">
        <v>400000000</v>
      </c>
      <c r="Z2" s="201" t="n">
        <v>0.0005</v>
      </c>
      <c r="AA2" s="0" t="n">
        <v>1.5</v>
      </c>
      <c r="AB2" s="200" t="n">
        <v>2000000000</v>
      </c>
      <c r="AC2" s="200" t="n">
        <v>15</v>
      </c>
      <c r="AD2" s="201" t="n">
        <v>0.003</v>
      </c>
    </row>
    <row r="3" customFormat="false" ht="13.8" hidden="false" customHeight="false" outlineLevel="0" collapsed="false">
      <c r="A3" s="0" t="n">
        <v>6</v>
      </c>
      <c r="B3" s="0" t="s">
        <v>708</v>
      </c>
      <c r="D3" s="0" t="s">
        <v>744</v>
      </c>
      <c r="F3" s="193" t="n">
        <v>9000000</v>
      </c>
      <c r="G3" s="194" t="n">
        <v>1400000</v>
      </c>
      <c r="I3" s="0" t="n">
        <v>15</v>
      </c>
      <c r="J3" s="0" t="s">
        <v>714</v>
      </c>
      <c r="L3" s="0" t="n">
        <v>3</v>
      </c>
      <c r="M3" s="198" t="n">
        <v>0.6</v>
      </c>
      <c r="R3" s="197" t="s">
        <v>745</v>
      </c>
      <c r="U3" s="0" t="s">
        <v>746</v>
      </c>
      <c r="V3" s="0" t="s">
        <v>744</v>
      </c>
      <c r="W3" s="202" t="n">
        <v>9000000</v>
      </c>
    </row>
    <row r="4" customFormat="false" ht="13.8" hidden="false" customHeight="false" outlineLevel="0" collapsed="false">
      <c r="A4" s="0" t="n">
        <v>36</v>
      </c>
      <c r="B4" s="0" t="s">
        <v>709</v>
      </c>
      <c r="F4" s="193" t="n">
        <v>15000000</v>
      </c>
      <c r="G4" s="194" t="n">
        <v>2000000</v>
      </c>
      <c r="I4" s="0" t="n">
        <v>25</v>
      </c>
      <c r="J4" s="0" t="s">
        <v>715</v>
      </c>
      <c r="L4" s="0" t="n">
        <v>6</v>
      </c>
      <c r="M4" s="198" t="n">
        <v>0.9</v>
      </c>
      <c r="R4" s="197" t="s">
        <v>747</v>
      </c>
      <c r="W4" s="202" t="n">
        <v>15000000</v>
      </c>
    </row>
    <row r="5" customFormat="false" ht="13.8" hidden="false" customHeight="false" outlineLevel="0" collapsed="false">
      <c r="A5" s="0" t="n">
        <v>72</v>
      </c>
      <c r="B5" s="0" t="s">
        <v>710</v>
      </c>
      <c r="F5" s="193" t="n">
        <v>21000000</v>
      </c>
      <c r="G5" s="194" t="n">
        <v>3400000</v>
      </c>
      <c r="L5" s="0" t="n">
        <v>9</v>
      </c>
      <c r="M5" s="198" t="n">
        <v>1</v>
      </c>
      <c r="R5" s="197" t="s">
        <v>748</v>
      </c>
      <c r="W5" s="202" t="n">
        <v>21000000</v>
      </c>
    </row>
    <row r="6" customFormat="false" ht="14.5" hidden="false" customHeight="false" outlineLevel="0" collapsed="false">
      <c r="A6" s="0" t="n">
        <v>120</v>
      </c>
      <c r="B6" s="0" t="s">
        <v>711</v>
      </c>
      <c r="L6" s="0" t="n">
        <v>12</v>
      </c>
      <c r="M6" s="198" t="n">
        <v>1</v>
      </c>
      <c r="R6" s="197" t="s">
        <v>749</v>
      </c>
    </row>
    <row r="7" customFormat="false" ht="14.5" hidden="false" customHeight="false" outlineLevel="0" collapsed="false">
      <c r="A7" s="0" t="n">
        <v>180</v>
      </c>
      <c r="B7" s="0" t="s">
        <v>712</v>
      </c>
      <c r="R7" s="197" t="s">
        <v>750</v>
      </c>
    </row>
    <row r="8" customFormat="false" ht="14.5" hidden="false" customHeight="false" outlineLevel="0" collapsed="false">
      <c r="R8" s="197"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_rels/item4.xml.rels><?xml version="1.0" encoding="UTF-8" standalone="no"?><Relationships xmlns="http://schemas.openxmlformats.org/package/2006/relationships"><Relationship Id="rId1" Target="itemProps4.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662</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2020-10-21T06:45:24Z</dcterms:created>
  <dc:creator>Lê Hồng Vân Nhi</dc:creator>
  <dc:language>en-US</dc:language>
  <dcterms:modified xsi:type="dcterms:W3CDTF">2021-03-08T12:04:36Z</dcterms:modified>
  <cp:revision>390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